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cember 2019" sheetId="1" r:id="rId3"/>
    <sheet state="visible" name="2019 Summary" sheetId="2" r:id="rId4"/>
    <sheet state="visible" name="AEM" sheetId="3" r:id="rId5"/>
    <sheet state="visible" name="Pivot Table 1" sheetId="4" r:id="rId6"/>
    <sheet state="visible" name="October 2019" sheetId="5" r:id="rId7"/>
    <sheet state="visible" name="Sheet3" sheetId="6" r:id="rId8"/>
    <sheet state="visible" name="September 2019" sheetId="7" r:id="rId9"/>
    <sheet state="visible" name="August-19" sheetId="8" r:id="rId10"/>
    <sheet state="visible" name="July-19" sheetId="9" r:id="rId11"/>
    <sheet state="visible" name="April-2019" sheetId="10" r:id="rId12"/>
    <sheet state="visible" name="Copy of April-2019" sheetId="11" r:id="rId13"/>
    <sheet state="visible" name="November 2019" sheetId="12" r:id="rId14"/>
    <sheet state="visible" name="jan-19" sheetId="13" r:id="rId15"/>
    <sheet state="visible" name="feb-19" sheetId="14" r:id="rId16"/>
    <sheet state="visible" name="march-19" sheetId="15" r:id="rId17"/>
    <sheet state="visible" name="may-19" sheetId="16" r:id="rId18"/>
    <sheet state="visible" name="Vertical" sheetId="17" r:id="rId19"/>
    <sheet state="visible" name="Missing Reports" sheetId="18" r:id="rId20"/>
  </sheets>
  <definedNames/>
  <calcPr/>
</workbook>
</file>

<file path=xl/sharedStrings.xml><?xml version="1.0" encoding="utf-8"?>
<sst xmlns="http://schemas.openxmlformats.org/spreadsheetml/2006/main" count="4604" uniqueCount="178">
  <si>
    <t>Agency Name</t>
  </si>
  <si>
    <t>Waste</t>
  </si>
  <si>
    <t>Arlington Boys &amp; Girls Club</t>
  </si>
  <si>
    <t>Arlington EATS Market</t>
  </si>
  <si>
    <t>Arlington Senior Center</t>
  </si>
  <si>
    <t>Arlington Youth Counciling Center</t>
  </si>
  <si>
    <t>Belmont Food Pantry</t>
  </si>
  <si>
    <t>Bunker Hill Community College- Single Stop</t>
  </si>
  <si>
    <t>Brenda</t>
  </si>
  <si>
    <t>Bedford Senior Center</t>
  </si>
  <si>
    <t>Belmont Senior Center</t>
  </si>
  <si>
    <t>Caritas</t>
  </si>
  <si>
    <t>CFCS - Teens learning Choices</t>
  </si>
  <si>
    <t>Chestnut Manor</t>
  </si>
  <si>
    <t>Chesterbrook Community Foundation</t>
  </si>
  <si>
    <t xml:space="preserve">Casa Nueva Vida </t>
  </si>
  <si>
    <t>Cusack Terrace</t>
  </si>
  <si>
    <t>Daybreak Shelter</t>
  </si>
  <si>
    <t>Douglas House</t>
  </si>
  <si>
    <t>Drake Village</t>
  </si>
  <si>
    <t>Arlington EATS / School Program</t>
  </si>
  <si>
    <t>Special events program/Desserts</t>
  </si>
  <si>
    <t>Emmanuel Evangelical Church</t>
  </si>
  <si>
    <t>Fidelity House</t>
  </si>
  <si>
    <t xml:space="preserve">Housing Families, Inc. </t>
  </si>
  <si>
    <t>House of Hope</t>
  </si>
  <si>
    <t>Jewish Family &amp; Children Services - Choice Pantry</t>
  </si>
  <si>
    <t>Stan Kaszanek Transition House</t>
  </si>
  <si>
    <t>Lazarus House, Daybreak Shelter, Essex House</t>
  </si>
  <si>
    <t>LET - Lex Eat Together</t>
  </si>
  <si>
    <t>Lexington Interfaith Food Pantry</t>
  </si>
  <si>
    <t>Lowell Transitional Transitional Living Center</t>
  </si>
  <si>
    <t>Material Aid and Advocacy</t>
  </si>
  <si>
    <t>Medford Community Cupboard</t>
  </si>
  <si>
    <t>Heading Home Inc. - Medford Family Life</t>
  </si>
  <si>
    <t>Menotomy Manor</t>
  </si>
  <si>
    <t>Monique</t>
  </si>
  <si>
    <t>Medford Senior Center</t>
  </si>
  <si>
    <t>NEAT - Neighbors Eating All Together</t>
  </si>
  <si>
    <t>Project SOUP</t>
  </si>
  <si>
    <t>Wayside Youth &amp; Family Support - STEPS</t>
  </si>
  <si>
    <t>Massachusetts Bay Veterans Center/ Sommerville Vets</t>
  </si>
  <si>
    <t>Joseph M. Tierney Learning Center</t>
  </si>
  <si>
    <t>Medford VFW Post 1012</t>
  </si>
  <si>
    <t>Walkling Court</t>
  </si>
  <si>
    <t>Winchester Housing Authority</t>
  </si>
  <si>
    <t>Eliot Community Human Services - YAVP</t>
  </si>
  <si>
    <t>Medford Veterns Services</t>
  </si>
  <si>
    <t>Arlington American Legion</t>
  </si>
  <si>
    <t>Holy Family Coptic Church</t>
  </si>
  <si>
    <t>NFI Mass</t>
  </si>
  <si>
    <t>Washington St Residents</t>
  </si>
  <si>
    <t>Gluten Free Food Bank</t>
  </si>
  <si>
    <t xml:space="preserve">Other - </t>
  </si>
  <si>
    <t>Other -</t>
  </si>
  <si>
    <t>Total</t>
  </si>
  <si>
    <t>Most common Acronym</t>
  </si>
  <si>
    <t>ABG</t>
  </si>
  <si>
    <t>AEM</t>
  </si>
  <si>
    <t>ASC</t>
  </si>
  <si>
    <t>AYCC</t>
  </si>
  <si>
    <t>BFP</t>
  </si>
  <si>
    <t>BHCC</t>
  </si>
  <si>
    <t>BRENDA</t>
  </si>
  <si>
    <t>BDSC</t>
  </si>
  <si>
    <t>BLSC</t>
  </si>
  <si>
    <t>CC</t>
  </si>
  <si>
    <t>CFCS</t>
  </si>
  <si>
    <t>CH</t>
  </si>
  <si>
    <t>Chester</t>
  </si>
  <si>
    <t>CNV</t>
  </si>
  <si>
    <t>CU</t>
  </si>
  <si>
    <t>DAY</t>
  </si>
  <si>
    <t>DH</t>
  </si>
  <si>
    <t>DV</t>
  </si>
  <si>
    <t>EATS/TS</t>
  </si>
  <si>
    <t>EVENT</t>
  </si>
  <si>
    <t>Everett</t>
  </si>
  <si>
    <t>FiHo</t>
  </si>
  <si>
    <t>HFI</t>
  </si>
  <si>
    <t>HoH</t>
  </si>
  <si>
    <t>JFCS</t>
  </si>
  <si>
    <t>KAZ</t>
  </si>
  <si>
    <t>LAZ</t>
  </si>
  <si>
    <t>LET</t>
  </si>
  <si>
    <t>LFP</t>
  </si>
  <si>
    <t>LTC</t>
  </si>
  <si>
    <t>MAAP</t>
  </si>
  <si>
    <t>MCC</t>
  </si>
  <si>
    <t>MFL</t>
  </si>
  <si>
    <t>MM</t>
  </si>
  <si>
    <t>MSC</t>
  </si>
  <si>
    <t>NEAT</t>
  </si>
  <si>
    <t>PS</t>
  </si>
  <si>
    <t>STEPS</t>
  </si>
  <si>
    <t>SVETS</t>
  </si>
  <si>
    <t>TLC</t>
  </si>
  <si>
    <t>VFW</t>
  </si>
  <si>
    <t>WC</t>
  </si>
  <si>
    <t>WHA</t>
  </si>
  <si>
    <t>YAVP</t>
  </si>
  <si>
    <t>MVET</t>
  </si>
  <si>
    <t>AL</t>
  </si>
  <si>
    <t>HFCC</t>
  </si>
  <si>
    <t>NFI</t>
  </si>
  <si>
    <t>WSR</t>
  </si>
  <si>
    <t>GFFB</t>
  </si>
  <si>
    <t>Bakery</t>
  </si>
  <si>
    <t>Non-perishables</t>
  </si>
  <si>
    <t>Prepared Foods</t>
  </si>
  <si>
    <t>Produce</t>
  </si>
  <si>
    <t>Dairy and Eggs</t>
  </si>
  <si>
    <t>Meat/Protein</t>
  </si>
  <si>
    <t>Arlington American Legion Post 39</t>
  </si>
  <si>
    <t xml:space="preserve">Monique </t>
  </si>
  <si>
    <t>Massachusetts Bay Veterans Center</t>
  </si>
  <si>
    <t>Total Bakery</t>
  </si>
  <si>
    <t>Total Non-perishables</t>
  </si>
  <si>
    <t>Total Prepared</t>
  </si>
  <si>
    <t>Total Produe</t>
  </si>
  <si>
    <t>Total Dairy and eggs</t>
  </si>
  <si>
    <t>Total Meat and protein</t>
  </si>
  <si>
    <t>Grand Total</t>
  </si>
  <si>
    <t>July</t>
  </si>
  <si>
    <t>July Adjusted</t>
  </si>
  <si>
    <t>August</t>
  </si>
  <si>
    <t>August Adjusted</t>
  </si>
  <si>
    <t>September</t>
  </si>
  <si>
    <t>Sept Adjusted</t>
  </si>
  <si>
    <t>Oct</t>
  </si>
  <si>
    <t>Oct Adjusted</t>
  </si>
  <si>
    <t>Nov</t>
  </si>
  <si>
    <t>Nov adjusted</t>
  </si>
  <si>
    <t>December</t>
  </si>
  <si>
    <t>Dec adjusted</t>
  </si>
  <si>
    <t>Columns</t>
  </si>
  <si>
    <t>Rows</t>
  </si>
  <si>
    <t>Values</t>
  </si>
  <si>
    <t>Lowell Transitional Living Center</t>
  </si>
  <si>
    <t>Medford Farmers' Market</t>
  </si>
  <si>
    <t>CFSP</t>
  </si>
  <si>
    <t>Massachusetts Bay Veterans Center/Sommerville Vets</t>
  </si>
  <si>
    <t>American Legion Arlington</t>
  </si>
  <si>
    <t>Bahamas</t>
  </si>
  <si>
    <t>`</t>
  </si>
  <si>
    <t xml:space="preserve">Month: </t>
  </si>
  <si>
    <t>EV</t>
  </si>
  <si>
    <t>CSPS</t>
  </si>
  <si>
    <t>aaaaaaaaaaaaaaaaaaaaaaaaaaaaaa</t>
  </si>
  <si>
    <t>SUM of LTC</t>
  </si>
  <si>
    <t>SUM of JFCS</t>
  </si>
  <si>
    <t>SUM of AEM</t>
  </si>
  <si>
    <t>SUM of PS</t>
  </si>
  <si>
    <t>Undated</t>
  </si>
  <si>
    <t>Grand Totals</t>
  </si>
  <si>
    <t>Non- perishables</t>
  </si>
  <si>
    <t xml:space="preserve">Meat and Protein </t>
  </si>
  <si>
    <t>Delivery Count</t>
  </si>
  <si>
    <t>AAL</t>
  </si>
  <si>
    <t>AFP</t>
  </si>
  <si>
    <t>BSC</t>
  </si>
  <si>
    <t>WASTE</t>
  </si>
  <si>
    <t>Other - Nashua</t>
  </si>
  <si>
    <t>Other - Monique</t>
  </si>
  <si>
    <t>Other - Walking Court</t>
  </si>
  <si>
    <t>Other - CFCS</t>
  </si>
  <si>
    <t>Other - DAY</t>
  </si>
  <si>
    <t xml:space="preserve">Hashtotal </t>
  </si>
  <si>
    <t xml:space="preserve"> </t>
  </si>
  <si>
    <t>Special events program</t>
  </si>
  <si>
    <t>Other - FP (Food pantry?)</t>
  </si>
  <si>
    <t>Other - COA</t>
  </si>
  <si>
    <t>Other - BU</t>
  </si>
  <si>
    <t>Other - GCC</t>
  </si>
  <si>
    <t>Check</t>
  </si>
  <si>
    <t>Estimated weight</t>
  </si>
  <si>
    <t>Recieved Weight</t>
  </si>
  <si>
    <t>Difference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</si>
</sst>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-d"/>
    <numFmt numFmtId="165" formatCode="dddd&quot;, &quot;m&quot;/&quot;d&quot; &quot;"/>
  </numFmts>
  <fonts count="13">
    <font>
      <sz val="10.0"/>
      <color rgb="FF000000"/>
      <name val="Arial"/>
    </font>
    <font>
      <b/>
      <sz val="10.0"/>
      <color rgb="FF000000"/>
      <name val="Arial"/>
    </font>
    <font>
      <b/>
      <sz val="18.0"/>
      <color rgb="FF000000"/>
      <name val="Arial"/>
    </font>
    <font>
      <name val="Arial"/>
    </font>
    <font>
      <color rgb="FF000000"/>
      <name val="Arial"/>
    </font>
    <font/>
    <font>
      <b/>
      <color rgb="FF000000"/>
      <name val="Arial"/>
    </font>
    <font>
      <sz val="18.0"/>
      <color rgb="FF000000"/>
      <name val="Arial"/>
    </font>
    <font>
      <b/>
    </font>
    <font>
      <sz val="10.0"/>
      <name val="Arial"/>
    </font>
    <font>
      <b/>
      <sz val="10.0"/>
      <name val="Arial"/>
    </font>
    <font>
      <sz val="11.0"/>
      <color rgb="FF000000"/>
      <name val="Inconsolata"/>
    </font>
    <font>
      <b/>
      <sz val="11.0"/>
      <color rgb="FF000000"/>
      <name val="Inconsolata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ADFE8"/>
        <bgColor rgb="FFDADFE8"/>
      </patternFill>
    </fill>
  </fills>
  <borders count="29">
    <border/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thin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double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ck">
        <color rgb="FF000000"/>
      </right>
    </border>
    <border>
      <left/>
      <right/>
      <top/>
      <bottom/>
    </border>
    <border>
      <left/>
      <right style="thick">
        <color rgb="FF000000"/>
      </right>
      <top/>
      <bottom/>
    </border>
    <border>
      <left style="thick">
        <color rgb="FF000000"/>
      </left>
    </border>
    <border>
      <left style="thin">
        <color rgb="FFFFFFFF"/>
      </left>
      <top style="thick">
        <color rgb="FF666666"/>
      </top>
    </border>
    <border>
      <left style="thin">
        <color rgb="FFFFFFFF"/>
      </left>
    </border>
    <border>
      <left style="thin">
        <color rgb="FFFFFFFF"/>
      </left>
      <bottom style="double">
        <color rgb="FF000000"/>
      </bottom>
    </border>
  </borders>
  <cellStyleXfs count="1">
    <xf borderId="0" fillId="0" fontId="0" numFmtId="0" applyAlignment="1" applyFont="1"/>
  </cellStyleXfs>
  <cellXfs count="128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 shrinkToFit="0" wrapText="1"/>
    </xf>
    <xf borderId="0" fillId="0" fontId="0" numFmtId="0" xfId="0" applyAlignment="1" applyFont="1">
      <alignment readingOrder="0" shrinkToFit="0" wrapText="1"/>
    </xf>
    <xf borderId="0" fillId="0" fontId="0" numFmtId="0" xfId="0" applyAlignment="1" applyFont="1">
      <alignment shrinkToFit="0" wrapText="1"/>
    </xf>
    <xf borderId="0" fillId="0" fontId="0" numFmtId="0" xfId="0" applyAlignment="1" applyFont="1">
      <alignment readingOrder="0"/>
    </xf>
    <xf borderId="0" fillId="0" fontId="0" numFmtId="0" xfId="0" applyFont="1"/>
    <xf borderId="0" fillId="0" fontId="0" numFmtId="0" xfId="0" applyAlignment="1" applyFont="1">
      <alignment horizontal="left" shrinkToFit="0" wrapText="1"/>
    </xf>
    <xf borderId="0" fillId="0" fontId="0" numFmtId="0" xfId="0" applyAlignment="1" applyFont="1">
      <alignment horizontal="left" readingOrder="0" shrinkToFit="0" wrapText="1"/>
    </xf>
    <xf borderId="1" fillId="2" fontId="2" numFmtId="0" xfId="0" applyAlignment="1" applyBorder="1" applyFill="1" applyFont="1">
      <alignment horizontal="right" shrinkToFit="0" vertical="center" wrapText="1"/>
    </xf>
    <xf borderId="2" fillId="2" fontId="0" numFmtId="0" xfId="0" applyAlignment="1" applyBorder="1" applyFont="1">
      <alignment horizontal="left" shrinkToFit="0" wrapText="1"/>
    </xf>
    <xf borderId="3" fillId="0" fontId="3" numFmtId="0" xfId="0" applyAlignment="1" applyBorder="1" applyFont="1">
      <alignment vertical="bottom"/>
    </xf>
    <xf borderId="3" fillId="2" fontId="3" numFmtId="0" xfId="0" applyAlignment="1" applyBorder="1" applyFont="1">
      <alignment vertical="bottom"/>
    </xf>
    <xf borderId="3" fillId="2" fontId="3" numFmtId="0" xfId="0" applyAlignment="1" applyBorder="1" applyFont="1">
      <alignment readingOrder="0" vertical="bottom"/>
    </xf>
    <xf borderId="3" fillId="2" fontId="4" numFmtId="0" xfId="0" applyAlignment="1" applyBorder="1" applyFont="1">
      <alignment horizontal="right" vertical="bottom"/>
    </xf>
    <xf borderId="4" fillId="2" fontId="4" numFmtId="0" xfId="0" applyAlignment="1" applyBorder="1" applyFont="1">
      <alignment horizontal="right" vertical="bottom"/>
    </xf>
    <xf borderId="5" fillId="0" fontId="5" numFmtId="0" xfId="0" applyBorder="1" applyFont="1"/>
    <xf borderId="6" fillId="2" fontId="0" numFmtId="0" xfId="0" applyAlignment="1" applyBorder="1" applyFont="1">
      <alignment horizontal="left" shrinkToFit="0" wrapText="1"/>
    </xf>
    <xf borderId="7" fillId="0" fontId="3" numFmtId="0" xfId="0" applyAlignment="1" applyBorder="1" applyFont="1">
      <alignment vertical="bottom"/>
    </xf>
    <xf borderId="7" fillId="2" fontId="3" numFmtId="0" xfId="0" applyAlignment="1" applyBorder="1" applyFont="1">
      <alignment vertical="bottom"/>
    </xf>
    <xf borderId="8" fillId="2" fontId="4" numFmtId="0" xfId="0" applyAlignment="1" applyBorder="1" applyFont="1">
      <alignment horizontal="right" vertical="bottom"/>
    </xf>
    <xf borderId="7" fillId="2" fontId="3" numFmtId="0" xfId="0" applyAlignment="1" applyBorder="1" applyFont="1">
      <alignment readingOrder="0" vertical="bottom"/>
    </xf>
    <xf borderId="7" fillId="2" fontId="4" numFmtId="0" xfId="0" applyAlignment="1" applyBorder="1" applyFont="1">
      <alignment horizontal="right" vertical="bottom"/>
    </xf>
    <xf borderId="6" fillId="3" fontId="0" numFmtId="0" xfId="0" applyBorder="1" applyFill="1" applyFont="1"/>
    <xf borderId="9" fillId="3" fontId="0" numFmtId="0" xfId="0" applyAlignment="1" applyBorder="1" applyFont="1">
      <alignment horizontal="right"/>
    </xf>
    <xf borderId="6" fillId="0" fontId="0" numFmtId="0" xfId="0" applyBorder="1" applyFont="1"/>
    <xf borderId="6" fillId="2" fontId="0" numFmtId="0" xfId="0" applyBorder="1" applyFont="1"/>
    <xf borderId="9" fillId="2" fontId="0" numFmtId="0" xfId="0" applyAlignment="1" applyBorder="1" applyFont="1">
      <alignment horizontal="right"/>
    </xf>
    <xf borderId="10" fillId="0" fontId="5" numFmtId="0" xfId="0" applyBorder="1" applyFont="1"/>
    <xf borderId="11" fillId="2" fontId="0" numFmtId="0" xfId="0" applyAlignment="1" applyBorder="1" applyFont="1">
      <alignment horizontal="left" shrinkToFit="0" wrapText="1"/>
    </xf>
    <xf borderId="11" fillId="0" fontId="0" numFmtId="0" xfId="0" applyBorder="1" applyFont="1"/>
    <xf borderId="11" fillId="2" fontId="0" numFmtId="0" xfId="0" applyBorder="1" applyFont="1"/>
    <xf borderId="11" fillId="2" fontId="0" numFmtId="0" xfId="0" applyAlignment="1" applyBorder="1" applyFont="1">
      <alignment horizontal="right"/>
    </xf>
    <xf borderId="12" fillId="2" fontId="0" numFmtId="0" xfId="0" applyAlignment="1" applyBorder="1" applyFont="1">
      <alignment horizontal="right"/>
    </xf>
    <xf borderId="13" fillId="2" fontId="0" numFmtId="0" xfId="0" applyAlignment="1" applyBorder="1" applyFont="1">
      <alignment horizontal="left" shrinkToFit="0" wrapText="1"/>
    </xf>
    <xf borderId="13" fillId="0" fontId="0" numFmtId="0" xfId="0" applyBorder="1" applyFont="1"/>
    <xf borderId="13" fillId="2" fontId="0" numFmtId="0" xfId="0" applyBorder="1" applyFont="1"/>
    <xf borderId="13" fillId="2" fontId="0" numFmtId="0" xfId="0" applyAlignment="1" applyBorder="1" applyFont="1">
      <alignment horizontal="right"/>
    </xf>
    <xf borderId="14" fillId="2" fontId="0" numFmtId="0" xfId="0" applyAlignment="1" applyBorder="1" applyFont="1">
      <alignment horizontal="right"/>
    </xf>
    <xf borderId="3" fillId="2" fontId="4" numFmtId="0" xfId="0" applyAlignment="1" applyBorder="1" applyFont="1">
      <alignment shrinkToFit="0" vertical="bottom" wrapText="1"/>
    </xf>
    <xf borderId="3" fillId="2" fontId="4" numFmtId="0" xfId="0" applyAlignment="1" applyBorder="1" applyFont="1">
      <alignment horizontal="right" readingOrder="0" vertical="bottom"/>
    </xf>
    <xf borderId="7" fillId="2" fontId="4" numFmtId="0" xfId="0" applyAlignment="1" applyBorder="1" applyFont="1">
      <alignment shrinkToFit="0" vertical="bottom" wrapText="1"/>
    </xf>
    <xf borderId="7" fillId="2" fontId="4" numFmtId="0" xfId="0" applyAlignment="1" applyBorder="1" applyFont="1">
      <alignment horizontal="right" readingOrder="0" vertical="bottom"/>
    </xf>
    <xf borderId="7" fillId="3" fontId="4" numFmtId="0" xfId="0" applyAlignment="1" applyBorder="1" applyFont="1">
      <alignment horizontal="right" vertical="bottom"/>
    </xf>
    <xf borderId="15" fillId="2" fontId="4" numFmtId="0" xfId="0" applyAlignment="1" applyBorder="1" applyFont="1">
      <alignment shrinkToFit="0" vertical="bottom" wrapText="1"/>
    </xf>
    <xf borderId="15" fillId="0" fontId="3" numFmtId="0" xfId="0" applyAlignment="1" applyBorder="1" applyFont="1">
      <alignment vertical="bottom"/>
    </xf>
    <xf borderId="15" fillId="2" fontId="3" numFmtId="0" xfId="0" applyAlignment="1" applyBorder="1" applyFont="1">
      <alignment vertical="bottom"/>
    </xf>
    <xf borderId="16" fillId="0" fontId="3" numFmtId="0" xfId="0" applyAlignment="1" applyBorder="1" applyFont="1">
      <alignment vertical="bottom"/>
    </xf>
    <xf borderId="16" fillId="2" fontId="3" numFmtId="0" xfId="0" applyAlignment="1" applyBorder="1" applyFont="1">
      <alignment vertical="bottom"/>
    </xf>
    <xf borderId="1" fillId="2" fontId="2" numFmtId="0" xfId="0" applyAlignment="1" applyBorder="1" applyFont="1">
      <alignment horizontal="right" readingOrder="0" shrinkToFit="0" textRotation="90" vertical="center" wrapText="1"/>
    </xf>
    <xf borderId="4" fillId="2" fontId="4" numFmtId="0" xfId="0" applyAlignment="1" applyBorder="1" applyFont="1">
      <alignment shrinkToFit="0" vertical="bottom" wrapText="1"/>
    </xf>
    <xf borderId="17" fillId="0" fontId="3" numFmtId="0" xfId="0" applyAlignment="1" applyBorder="1" applyFont="1">
      <alignment vertical="bottom"/>
    </xf>
    <xf borderId="2" fillId="0" fontId="3" numFmtId="0" xfId="0" applyAlignment="1" applyBorder="1" applyFont="1">
      <alignment vertical="bottom"/>
    </xf>
    <xf borderId="8" fillId="2" fontId="4" numFmtId="0" xfId="0" applyAlignment="1" applyBorder="1" applyFont="1">
      <alignment shrinkToFit="0" vertical="bottom" wrapText="1"/>
    </xf>
    <xf borderId="18" fillId="0" fontId="3" numFmtId="0" xfId="0" applyAlignment="1" applyBorder="1" applyFont="1">
      <alignment vertical="bottom"/>
    </xf>
    <xf borderId="6" fillId="0" fontId="3" numFmtId="0" xfId="0" applyAlignment="1" applyBorder="1" applyFont="1">
      <alignment vertical="bottom"/>
    </xf>
    <xf borderId="0" fillId="2" fontId="2" numFmtId="0" xfId="0" applyAlignment="1" applyFont="1">
      <alignment horizontal="right" shrinkToFit="0" vertical="center" wrapText="1"/>
    </xf>
    <xf borderId="0" fillId="0" fontId="6" numFmtId="0" xfId="0" applyAlignment="1" applyFont="1">
      <alignment readingOrder="0"/>
    </xf>
    <xf borderId="0" fillId="0" fontId="4" numFmtId="0" xfId="0" applyFont="1"/>
    <xf borderId="19" fillId="2" fontId="2" numFmtId="0" xfId="0" applyAlignment="1" applyBorder="1" applyFont="1">
      <alignment horizontal="right" shrinkToFit="0" vertical="center" wrapText="1"/>
    </xf>
    <xf borderId="19" fillId="0" fontId="6" numFmtId="0" xfId="0" applyAlignment="1" applyBorder="1" applyFont="1">
      <alignment readingOrder="0"/>
    </xf>
    <xf borderId="19" fillId="0" fontId="4" numFmtId="0" xfId="0" applyBorder="1" applyFont="1"/>
    <xf borderId="19" fillId="0" fontId="6" numFmtId="0" xfId="0" applyBorder="1" applyFont="1"/>
    <xf borderId="0" fillId="0" fontId="6" numFmtId="0" xfId="0" applyFont="1"/>
    <xf borderId="0" fillId="0" fontId="7" numFmtId="0" xfId="0" applyAlignment="1" applyFont="1">
      <alignment vertical="center"/>
    </xf>
    <xf borderId="0" fillId="0" fontId="8" numFmtId="0" xfId="0" applyFont="1"/>
    <xf borderId="0" fillId="0" fontId="8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5" numFmtId="1" xfId="0" applyAlignment="1" applyFont="1" applyNumberFormat="1">
      <alignment readingOrder="0"/>
    </xf>
    <xf borderId="0" fillId="0" fontId="5" numFmtId="1" xfId="0" applyFont="1" applyNumberFormat="1"/>
    <xf borderId="3" fillId="2" fontId="3" numFmtId="0" xfId="0" applyAlignment="1" applyBorder="1" applyFont="1">
      <alignment shrinkToFit="0" vertical="bottom" wrapText="1"/>
    </xf>
    <xf borderId="7" fillId="2" fontId="3" numFmtId="0" xfId="0" applyAlignment="1" applyBorder="1" applyFont="1">
      <alignment shrinkToFit="0" vertical="bottom" wrapText="1"/>
    </xf>
    <xf borderId="6" fillId="3" fontId="0" numFmtId="0" xfId="0" applyAlignment="1" applyBorder="1" applyFont="1">
      <alignment shrinkToFit="0" wrapText="1"/>
    </xf>
    <xf borderId="6" fillId="2" fontId="0" numFmtId="0" xfId="0" applyAlignment="1" applyBorder="1" applyFont="1">
      <alignment shrinkToFit="0" wrapText="1"/>
    </xf>
    <xf borderId="11" fillId="2" fontId="0" numFmtId="0" xfId="0" applyAlignment="1" applyBorder="1" applyFont="1">
      <alignment shrinkToFit="0" wrapText="1"/>
    </xf>
    <xf borderId="13" fillId="2" fontId="0" numFmtId="0" xfId="0" applyAlignment="1" applyBorder="1" applyFont="1">
      <alignment shrinkToFit="0" wrapText="1"/>
    </xf>
    <xf borderId="7" fillId="2" fontId="3" numFmtId="0" xfId="0" applyAlignment="1" applyBorder="1" applyFont="1">
      <alignment readingOrder="0" shrinkToFit="0" vertical="bottom" wrapText="1"/>
    </xf>
    <xf borderId="7" fillId="3" fontId="4" numFmtId="0" xfId="0" applyAlignment="1" applyBorder="1" applyFont="1">
      <alignment horizontal="right" shrinkToFit="0" vertical="bottom" wrapText="1"/>
    </xf>
    <xf borderId="15" fillId="2" fontId="3" numFmtId="0" xfId="0" applyAlignment="1" applyBorder="1" applyFont="1">
      <alignment shrinkToFit="0" vertical="bottom" wrapText="1"/>
    </xf>
    <xf borderId="3" fillId="2" fontId="3" numFmtId="0" xfId="0" applyAlignment="1" applyBorder="1" applyFont="1">
      <alignment readingOrder="0" shrinkToFit="0" vertical="bottom" wrapText="1"/>
    </xf>
    <xf borderId="2" fillId="0" fontId="3" numFmtId="0" xfId="0" applyAlignment="1" applyBorder="1" applyFont="1">
      <alignment shrinkToFit="0" vertical="bottom" wrapText="1"/>
    </xf>
    <xf borderId="6" fillId="0" fontId="3" numFmtId="0" xfId="0" applyAlignment="1" applyBorder="1" applyFont="1">
      <alignment shrinkToFit="0" vertical="bottom" wrapText="1"/>
    </xf>
    <xf borderId="0" fillId="0" fontId="4" numFmtId="0" xfId="0" applyAlignment="1" applyFont="1">
      <alignment shrinkToFit="0" wrapText="1"/>
    </xf>
    <xf borderId="19" fillId="0" fontId="4" numFmtId="0" xfId="0" applyAlignment="1" applyBorder="1" applyFont="1">
      <alignment shrinkToFit="0" wrapText="1"/>
    </xf>
    <xf borderId="0" fillId="0" fontId="4" numFmtId="10" xfId="0" applyFont="1" applyNumberFormat="1"/>
    <xf borderId="2" fillId="2" fontId="3" numFmtId="0" xfId="0" applyAlignment="1" applyBorder="1" applyFont="1">
      <alignment vertical="bottom"/>
    </xf>
    <xf borderId="3" fillId="2" fontId="3" numFmtId="0" xfId="0" applyAlignment="1" applyBorder="1" applyFont="1">
      <alignment vertical="bottom"/>
    </xf>
    <xf borderId="3" fillId="2" fontId="3" numFmtId="0" xfId="0" applyAlignment="1" applyBorder="1" applyFont="1">
      <alignment horizontal="right" vertical="bottom"/>
    </xf>
    <xf borderId="20" fillId="2" fontId="3" numFmtId="0" xfId="0" applyAlignment="1" applyBorder="1" applyFont="1">
      <alignment vertical="bottom"/>
    </xf>
    <xf borderId="7" fillId="2" fontId="3" numFmtId="0" xfId="0" applyAlignment="1" applyBorder="1" applyFont="1">
      <alignment horizontal="right" vertical="bottom"/>
    </xf>
    <xf borderId="7" fillId="2" fontId="3" numFmtId="0" xfId="0" applyAlignment="1" applyBorder="1" applyFont="1">
      <alignment vertical="bottom"/>
    </xf>
    <xf borderId="7" fillId="2" fontId="3" numFmtId="0" xfId="0" applyAlignment="1" applyBorder="1" applyFont="1">
      <alignment horizontal="right" vertical="bottom"/>
    </xf>
    <xf borderId="0" fillId="0" fontId="1" numFmtId="0" xfId="0" applyAlignment="1" applyFont="1">
      <alignment readingOrder="0" shrinkToFit="0" wrapText="1"/>
    </xf>
    <xf borderId="2" fillId="0" fontId="0" numFmtId="0" xfId="0" applyBorder="1" applyFont="1"/>
    <xf borderId="2" fillId="2" fontId="0" numFmtId="0" xfId="0" applyBorder="1" applyFont="1"/>
    <xf borderId="2" fillId="2" fontId="0" numFmtId="0" xfId="0" applyAlignment="1" applyBorder="1" applyFont="1">
      <alignment readingOrder="0"/>
    </xf>
    <xf borderId="2" fillId="2" fontId="0" numFmtId="0" xfId="0" applyAlignment="1" applyBorder="1" applyFont="1">
      <alignment horizontal="right"/>
    </xf>
    <xf borderId="21" fillId="2" fontId="0" numFmtId="0" xfId="0" applyAlignment="1" applyBorder="1" applyFont="1">
      <alignment horizontal="right"/>
    </xf>
    <xf borderId="6" fillId="2" fontId="0" numFmtId="0" xfId="0" applyAlignment="1" applyBorder="1" applyFont="1">
      <alignment horizontal="right"/>
    </xf>
    <xf borderId="6" fillId="2" fontId="0" numFmtId="0" xfId="0" applyAlignment="1" applyBorder="1" applyFont="1">
      <alignment readingOrder="0"/>
    </xf>
    <xf borderId="0" fillId="0" fontId="9" numFmtId="0" xfId="0" applyAlignment="1" applyFont="1">
      <alignment shrinkToFit="0" vertical="center" wrapText="1"/>
    </xf>
    <xf borderId="0" fillId="0" fontId="1" numFmtId="0" xfId="0" applyAlignment="1" applyFont="1">
      <alignment horizontal="center" shrinkToFit="0" wrapText="1"/>
    </xf>
    <xf borderId="0" fillId="0" fontId="10" numFmtId="0" xfId="0" applyAlignment="1" applyFont="1">
      <alignment horizontal="center" vertical="center"/>
    </xf>
    <xf borderId="0" fillId="0" fontId="9" numFmtId="0" xfId="0" applyAlignment="1" applyFont="1">
      <alignment shrinkToFit="0" wrapText="1"/>
    </xf>
    <xf borderId="22" fillId="0" fontId="0" numFmtId="0" xfId="0" applyAlignment="1" applyBorder="1" applyFont="1">
      <alignment shrinkToFit="0" wrapText="1"/>
    </xf>
    <xf borderId="0" fillId="0" fontId="9" numFmtId="0" xfId="0" applyFont="1"/>
    <xf borderId="0" fillId="0" fontId="9" numFmtId="0" xfId="0" applyAlignment="1" applyFont="1">
      <alignment horizontal="right"/>
    </xf>
    <xf borderId="22" fillId="0" fontId="9" numFmtId="0" xfId="0" applyBorder="1" applyFont="1"/>
    <xf borderId="23" fillId="2" fontId="11" numFmtId="0" xfId="0" applyBorder="1" applyFont="1"/>
    <xf borderId="24" fillId="2" fontId="11" numFmtId="0" xfId="0" applyBorder="1" applyFont="1"/>
    <xf borderId="0" fillId="0" fontId="9" numFmtId="0" xfId="0" applyAlignment="1" applyFont="1">
      <alignment horizontal="right" readingOrder="0"/>
    </xf>
    <xf borderId="0" fillId="0" fontId="9" numFmtId="0" xfId="0" applyAlignment="1" applyFont="1">
      <alignment readingOrder="0"/>
    </xf>
    <xf borderId="25" fillId="0" fontId="9" numFmtId="0" xfId="0" applyBorder="1" applyFont="1"/>
    <xf borderId="22" fillId="0" fontId="9" numFmtId="0" xfId="0" applyAlignment="1" applyBorder="1" applyFont="1">
      <alignment readingOrder="0"/>
    </xf>
    <xf borderId="0" fillId="0" fontId="9" numFmtId="0" xfId="0" applyAlignment="1" applyFont="1">
      <alignment horizontal="left" shrinkToFit="0" wrapText="1"/>
    </xf>
    <xf borderId="0" fillId="0" fontId="9" numFmtId="0" xfId="0" applyAlignment="1" applyFont="1">
      <alignment horizontal="left" readingOrder="0" shrinkToFit="0" wrapText="1"/>
    </xf>
    <xf borderId="0" fillId="0" fontId="9" numFmtId="0" xfId="0" applyAlignment="1" applyFont="1">
      <alignment horizontal="center" shrinkToFit="0" wrapText="1"/>
    </xf>
    <xf borderId="0" fillId="0" fontId="9" numFmtId="0" xfId="0" applyAlignment="1" applyFont="1">
      <alignment horizontal="center"/>
    </xf>
    <xf borderId="22" fillId="0" fontId="1" numFmtId="0" xfId="0" applyAlignment="1" applyBorder="1" applyFont="1">
      <alignment shrinkToFit="0" wrapText="1"/>
    </xf>
    <xf borderId="24" fillId="2" fontId="12" numFmtId="0" xfId="0" applyBorder="1" applyFont="1"/>
    <xf borderId="25" fillId="0" fontId="9" numFmtId="0" xfId="0" applyAlignment="1" applyBorder="1" applyFont="1">
      <alignment horizontal="right"/>
    </xf>
    <xf borderId="22" fillId="0" fontId="10" numFmtId="0" xfId="0" applyAlignment="1" applyBorder="1" applyFont="1">
      <alignment horizontal="right"/>
    </xf>
    <xf borderId="6" fillId="0" fontId="5" numFmtId="0" xfId="0" applyBorder="1" applyFont="1"/>
    <xf borderId="6" fillId="2" fontId="3" numFmtId="0" xfId="0" applyAlignment="1" applyBorder="1" applyFont="1">
      <alignment readingOrder="0" vertical="bottom"/>
    </xf>
    <xf borderId="0" fillId="0" fontId="5" numFmtId="0" xfId="0" applyAlignment="1" applyFont="1">
      <alignment readingOrder="0"/>
    </xf>
    <xf borderId="0" fillId="0" fontId="5" numFmtId="165" xfId="0" applyAlignment="1" applyFont="1" applyNumberFormat="1">
      <alignment readingOrder="0"/>
    </xf>
    <xf borderId="26" fillId="2" fontId="4" numFmtId="0" xfId="0" applyAlignment="1" applyBorder="1" applyFont="1">
      <alignment horizontal="right" vertical="bottom"/>
    </xf>
    <xf borderId="27" fillId="2" fontId="4" numFmtId="0" xfId="0" applyAlignment="1" applyBorder="1" applyFont="1">
      <alignment horizontal="right" vertical="bottom"/>
    </xf>
    <xf borderId="28" fillId="2" fontId="4" numFmtId="0" xfId="0" applyAlignment="1" applyBorder="1" applyFont="1">
      <alignment horizontal="right" vertical="bottom"/>
    </xf>
  </cellXfs>
  <cellStyles count="1">
    <cellStyle xfId="0" name="Normal" builtinId="0"/>
  </cellStyles>
  <dxfs count="2"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4.86"/>
    <col customWidth="1" min="2" max="2" width="19.0"/>
    <col customWidth="1" min="3" max="3" width="6.29"/>
    <col customWidth="1" min="4" max="6" width="14.43"/>
  </cols>
  <sheetData>
    <row r="1">
      <c r="A1" s="1"/>
      <c r="C1" s="2"/>
      <c r="D1" s="3"/>
      <c r="E1" s="3"/>
      <c r="F1" s="3"/>
      <c r="G1" s="3"/>
      <c r="H1" s="3"/>
      <c r="I1" s="3"/>
      <c r="J1" s="3"/>
      <c r="K1" s="3"/>
      <c r="L1" s="2"/>
      <c r="M1" s="3"/>
      <c r="N1" s="4"/>
      <c r="O1" s="3"/>
      <c r="P1" s="3"/>
      <c r="Q1" s="3"/>
      <c r="R1" s="3"/>
      <c r="S1" s="4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4"/>
      <c r="AM1" s="3"/>
      <c r="AN1" s="3"/>
      <c r="AO1" s="3"/>
      <c r="AP1" s="3"/>
      <c r="AQ1" s="3"/>
      <c r="AR1" s="3"/>
      <c r="AS1" s="3"/>
      <c r="AT1" s="4"/>
      <c r="AU1" s="3"/>
      <c r="AV1" s="3"/>
      <c r="AW1" s="5"/>
      <c r="AX1" s="5"/>
      <c r="AY1" s="5"/>
      <c r="AZ1" s="5"/>
      <c r="BA1" s="5"/>
      <c r="BB1" s="5"/>
      <c r="BC1" s="5"/>
      <c r="BD1" s="5"/>
      <c r="BE1" s="5"/>
      <c r="BF1" s="6"/>
      <c r="BG1" s="7"/>
    </row>
    <row r="2">
      <c r="A2" s="3" t="s">
        <v>0</v>
      </c>
      <c r="C2" s="2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2" t="s">
        <v>10</v>
      </c>
      <c r="M2" s="3" t="s">
        <v>11</v>
      </c>
      <c r="N2" s="4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4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4" t="s">
        <v>36</v>
      </c>
      <c r="AM2" s="3" t="s">
        <v>37</v>
      </c>
      <c r="AN2" s="3" t="s">
        <v>38</v>
      </c>
      <c r="AO2" s="2" t="s">
        <v>39</v>
      </c>
      <c r="AP2" s="3" t="s">
        <v>40</v>
      </c>
      <c r="AQ2" s="2" t="s">
        <v>41</v>
      </c>
      <c r="AR2" s="3" t="s">
        <v>42</v>
      </c>
      <c r="AS2" s="3" t="s">
        <v>43</v>
      </c>
      <c r="AT2" s="4" t="s">
        <v>44</v>
      </c>
      <c r="AU2" s="3" t="s">
        <v>45</v>
      </c>
      <c r="AV2" s="3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5" t="s">
        <v>53</v>
      </c>
      <c r="BD2" s="5" t="s">
        <v>54</v>
      </c>
      <c r="BE2" s="5" t="s">
        <v>53</v>
      </c>
      <c r="BF2" s="6" t="s">
        <v>54</v>
      </c>
      <c r="BG2" s="7" t="s">
        <v>55</v>
      </c>
    </row>
    <row r="3">
      <c r="A3" s="3" t="s">
        <v>56</v>
      </c>
      <c r="C3" s="3"/>
      <c r="D3" s="3" t="s">
        <v>57</v>
      </c>
      <c r="E3" s="2" t="s">
        <v>58</v>
      </c>
      <c r="F3" s="3" t="s">
        <v>59</v>
      </c>
      <c r="G3" s="3" t="s">
        <v>60</v>
      </c>
      <c r="H3" s="3" t="s">
        <v>61</v>
      </c>
      <c r="I3" s="3" t="s">
        <v>62</v>
      </c>
      <c r="J3" s="3" t="s">
        <v>63</v>
      </c>
      <c r="K3" s="2" t="s">
        <v>64</v>
      </c>
      <c r="L3" s="2" t="s">
        <v>65</v>
      </c>
      <c r="M3" s="2" t="s">
        <v>66</v>
      </c>
      <c r="N3" s="4" t="s">
        <v>67</v>
      </c>
      <c r="O3" s="3" t="s">
        <v>68</v>
      </c>
      <c r="P3" s="3" t="s">
        <v>69</v>
      </c>
      <c r="Q3" s="3" t="s">
        <v>70</v>
      </c>
      <c r="R3" s="3" t="s">
        <v>71</v>
      </c>
      <c r="S3" s="4" t="s">
        <v>72</v>
      </c>
      <c r="T3" s="3" t="s">
        <v>73</v>
      </c>
      <c r="U3" s="3" t="s">
        <v>74</v>
      </c>
      <c r="V3" s="3" t="s">
        <v>75</v>
      </c>
      <c r="W3" s="3" t="s">
        <v>76</v>
      </c>
      <c r="X3" s="3" t="s">
        <v>77</v>
      </c>
      <c r="Y3" s="3" t="s">
        <v>78</v>
      </c>
      <c r="Z3" s="3" t="s">
        <v>79</v>
      </c>
      <c r="AA3" s="3" t="s">
        <v>80</v>
      </c>
      <c r="AB3" s="3" t="s">
        <v>81</v>
      </c>
      <c r="AC3" s="3" t="s">
        <v>82</v>
      </c>
      <c r="AD3" s="3" t="s">
        <v>83</v>
      </c>
      <c r="AE3" s="3" t="s">
        <v>84</v>
      </c>
      <c r="AF3" s="3" t="s">
        <v>85</v>
      </c>
      <c r="AG3" s="3" t="s">
        <v>86</v>
      </c>
      <c r="AH3" s="3" t="s">
        <v>87</v>
      </c>
      <c r="AI3" s="3" t="s">
        <v>88</v>
      </c>
      <c r="AJ3" s="3" t="s">
        <v>89</v>
      </c>
      <c r="AK3" s="3" t="s">
        <v>90</v>
      </c>
      <c r="AL3" s="4" t="s">
        <v>36</v>
      </c>
      <c r="AM3" s="3" t="s">
        <v>91</v>
      </c>
      <c r="AN3" s="3" t="s">
        <v>92</v>
      </c>
      <c r="AO3" s="2" t="s">
        <v>93</v>
      </c>
      <c r="AP3" s="3" t="s">
        <v>94</v>
      </c>
      <c r="AQ3" s="3" t="s">
        <v>95</v>
      </c>
      <c r="AR3" s="3" t="s">
        <v>96</v>
      </c>
      <c r="AS3" s="3" t="s">
        <v>97</v>
      </c>
      <c r="AT3" s="4" t="s">
        <v>98</v>
      </c>
      <c r="AU3" s="3" t="s">
        <v>99</v>
      </c>
      <c r="AV3" s="3" t="s">
        <v>100</v>
      </c>
      <c r="AW3" s="2" t="s">
        <v>101</v>
      </c>
      <c r="AX3" s="4" t="s">
        <v>102</v>
      </c>
      <c r="AY3" s="4" t="s">
        <v>103</v>
      </c>
      <c r="AZ3" s="4" t="s">
        <v>104</v>
      </c>
      <c r="BA3" s="4" t="s">
        <v>105</v>
      </c>
      <c r="BB3" s="4" t="s">
        <v>106</v>
      </c>
      <c r="BC3" s="5"/>
      <c r="BD3" s="6"/>
      <c r="BE3" s="6"/>
      <c r="BF3" s="6"/>
      <c r="BG3" s="6"/>
    </row>
    <row r="4" ht="15.75" customHeight="1">
      <c r="A4" s="8">
        <v>1.0</v>
      </c>
      <c r="B4" s="9" t="s">
        <v>107</v>
      </c>
      <c r="C4" s="10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2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3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4">
        <f t="shared" ref="BG4:BG10" si="1">SUM(C4:BF4)</f>
        <v>0</v>
      </c>
    </row>
    <row r="5" ht="15.75" customHeight="1">
      <c r="A5" s="15"/>
      <c r="B5" s="16" t="s">
        <v>108</v>
      </c>
      <c r="C5" s="17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9">
        <f t="shared" si="1"/>
        <v>0</v>
      </c>
    </row>
    <row r="6" ht="15.75" customHeight="1">
      <c r="A6" s="15"/>
      <c r="B6" s="16" t="s">
        <v>109</v>
      </c>
      <c r="C6" s="17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20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9">
        <f t="shared" si="1"/>
        <v>0</v>
      </c>
    </row>
    <row r="7" ht="15.75" customHeight="1">
      <c r="A7" s="15"/>
      <c r="B7" s="16" t="s">
        <v>110</v>
      </c>
      <c r="C7" s="17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20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21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9">
        <f t="shared" si="1"/>
        <v>0</v>
      </c>
    </row>
    <row r="8" ht="15.75" customHeight="1">
      <c r="A8" s="15"/>
      <c r="B8" s="16" t="s">
        <v>111</v>
      </c>
      <c r="C8" s="17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21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9">
        <f t="shared" si="1"/>
        <v>0</v>
      </c>
    </row>
    <row r="9" ht="15.75" customHeight="1">
      <c r="A9" s="15"/>
      <c r="B9" s="16" t="s">
        <v>112</v>
      </c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9">
        <f t="shared" si="1"/>
        <v>0</v>
      </c>
    </row>
    <row r="10" ht="15.75" customHeight="1">
      <c r="A10" s="15"/>
      <c r="B10" s="16" t="s">
        <v>55</v>
      </c>
      <c r="C10" s="22"/>
      <c r="D10" s="22">
        <f t="shared" ref="D10:BF10" si="2">SUM(D4:D9)</f>
        <v>0</v>
      </c>
      <c r="E10" s="22">
        <f t="shared" si="2"/>
        <v>0</v>
      </c>
      <c r="F10" s="22">
        <f t="shared" si="2"/>
        <v>0</v>
      </c>
      <c r="G10" s="22">
        <f t="shared" si="2"/>
        <v>0</v>
      </c>
      <c r="H10" s="22">
        <f t="shared" si="2"/>
        <v>0</v>
      </c>
      <c r="I10" s="22">
        <f t="shared" si="2"/>
        <v>0</v>
      </c>
      <c r="J10" s="22">
        <f t="shared" si="2"/>
        <v>0</v>
      </c>
      <c r="K10" s="22">
        <f t="shared" si="2"/>
        <v>0</v>
      </c>
      <c r="L10" s="22">
        <f t="shared" si="2"/>
        <v>0</v>
      </c>
      <c r="M10" s="22">
        <f t="shared" si="2"/>
        <v>0</v>
      </c>
      <c r="N10" s="22">
        <f t="shared" si="2"/>
        <v>0</v>
      </c>
      <c r="O10" s="22">
        <f t="shared" si="2"/>
        <v>0</v>
      </c>
      <c r="P10" s="22">
        <f t="shared" si="2"/>
        <v>0</v>
      </c>
      <c r="Q10" s="22">
        <f t="shared" si="2"/>
        <v>0</v>
      </c>
      <c r="R10" s="22">
        <f t="shared" si="2"/>
        <v>0</v>
      </c>
      <c r="S10" s="22">
        <f t="shared" si="2"/>
        <v>0</v>
      </c>
      <c r="T10" s="22">
        <f t="shared" si="2"/>
        <v>0</v>
      </c>
      <c r="U10" s="22">
        <f t="shared" si="2"/>
        <v>0</v>
      </c>
      <c r="V10" s="22">
        <f t="shared" si="2"/>
        <v>0</v>
      </c>
      <c r="W10" s="22">
        <f t="shared" si="2"/>
        <v>0</v>
      </c>
      <c r="X10" s="22">
        <f t="shared" si="2"/>
        <v>0</v>
      </c>
      <c r="Y10" s="22">
        <f t="shared" si="2"/>
        <v>0</v>
      </c>
      <c r="Z10" s="22">
        <f t="shared" si="2"/>
        <v>0</v>
      </c>
      <c r="AA10" s="22">
        <f t="shared" si="2"/>
        <v>0</v>
      </c>
      <c r="AB10" s="22">
        <f t="shared" si="2"/>
        <v>0</v>
      </c>
      <c r="AC10" s="22">
        <f t="shared" si="2"/>
        <v>0</v>
      </c>
      <c r="AD10" s="22">
        <f t="shared" si="2"/>
        <v>0</v>
      </c>
      <c r="AE10" s="22">
        <f t="shared" si="2"/>
        <v>0</v>
      </c>
      <c r="AF10" s="22">
        <f t="shared" si="2"/>
        <v>0</v>
      </c>
      <c r="AG10" s="22">
        <f t="shared" si="2"/>
        <v>0</v>
      </c>
      <c r="AH10" s="22">
        <f t="shared" si="2"/>
        <v>0</v>
      </c>
      <c r="AI10" s="22">
        <f t="shared" si="2"/>
        <v>0</v>
      </c>
      <c r="AJ10" s="22">
        <f t="shared" si="2"/>
        <v>0</v>
      </c>
      <c r="AK10" s="22">
        <f t="shared" si="2"/>
        <v>0</v>
      </c>
      <c r="AL10" s="22">
        <f t="shared" si="2"/>
        <v>0</v>
      </c>
      <c r="AM10" s="22">
        <f t="shared" si="2"/>
        <v>0</v>
      </c>
      <c r="AN10" s="22">
        <f t="shared" si="2"/>
        <v>0</v>
      </c>
      <c r="AO10" s="22">
        <f t="shared" si="2"/>
        <v>0</v>
      </c>
      <c r="AP10" s="22">
        <f t="shared" si="2"/>
        <v>0</v>
      </c>
      <c r="AQ10" s="22">
        <f t="shared" si="2"/>
        <v>0</v>
      </c>
      <c r="AR10" s="22">
        <f t="shared" si="2"/>
        <v>0</v>
      </c>
      <c r="AS10" s="22">
        <f t="shared" si="2"/>
        <v>0</v>
      </c>
      <c r="AT10" s="22">
        <f t="shared" si="2"/>
        <v>0</v>
      </c>
      <c r="AU10" s="22">
        <f t="shared" si="2"/>
        <v>0</v>
      </c>
      <c r="AV10" s="22">
        <f t="shared" si="2"/>
        <v>0</v>
      </c>
      <c r="AW10" s="22">
        <f t="shared" si="2"/>
        <v>0</v>
      </c>
      <c r="AX10" s="22">
        <f t="shared" si="2"/>
        <v>0</v>
      </c>
      <c r="AY10" s="22">
        <f t="shared" si="2"/>
        <v>0</v>
      </c>
      <c r="AZ10" s="22">
        <f t="shared" si="2"/>
        <v>0</v>
      </c>
      <c r="BA10" s="22">
        <f t="shared" si="2"/>
        <v>0</v>
      </c>
      <c r="BB10" s="22">
        <f t="shared" si="2"/>
        <v>0</v>
      </c>
      <c r="BC10" s="22">
        <f t="shared" si="2"/>
        <v>0</v>
      </c>
      <c r="BD10" s="22">
        <f t="shared" si="2"/>
        <v>0</v>
      </c>
      <c r="BE10" s="22">
        <f t="shared" si="2"/>
        <v>0</v>
      </c>
      <c r="BF10" s="22">
        <f t="shared" si="2"/>
        <v>0</v>
      </c>
      <c r="BG10" s="23">
        <f t="shared" si="1"/>
        <v>0</v>
      </c>
    </row>
    <row r="11" ht="15.75" customHeight="1">
      <c r="A11" s="15"/>
      <c r="B11" s="16"/>
      <c r="C11" s="24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6"/>
    </row>
    <row r="12" ht="15.75" customHeight="1">
      <c r="A12" s="27"/>
      <c r="B12" s="28" t="s">
        <v>1</v>
      </c>
      <c r="C12" s="29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1"/>
      <c r="BC12" s="31"/>
      <c r="BD12" s="31"/>
      <c r="BE12" s="31"/>
      <c r="BF12" s="31"/>
      <c r="BG12" s="32">
        <f t="shared" ref="BG12:BG19" si="3">SUM(C12:BF12)</f>
        <v>0</v>
      </c>
    </row>
    <row r="13" ht="15.75" customHeight="1">
      <c r="A13" s="8">
        <v>2.0</v>
      </c>
      <c r="B13" s="9" t="s">
        <v>107</v>
      </c>
      <c r="C13" s="10"/>
      <c r="D13" s="12">
        <v>1.0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2">
        <v>2.0</v>
      </c>
      <c r="S13" s="11"/>
      <c r="T13" s="11"/>
      <c r="U13" s="12">
        <v>3.0</v>
      </c>
      <c r="V13" s="11"/>
      <c r="W13" s="11"/>
      <c r="X13" s="11"/>
      <c r="Y13" s="11"/>
      <c r="Z13" s="12">
        <v>1.0</v>
      </c>
      <c r="AA13" s="11"/>
      <c r="AB13" s="11"/>
      <c r="AC13" s="12">
        <v>1.0</v>
      </c>
      <c r="AD13" s="11"/>
      <c r="AE13" s="11"/>
      <c r="AF13" s="11"/>
      <c r="AG13" s="13"/>
      <c r="AH13" s="11"/>
      <c r="AI13" s="11"/>
      <c r="AJ13" s="12">
        <v>1.0</v>
      </c>
      <c r="AK13" s="12">
        <v>1.0</v>
      </c>
      <c r="AL13" s="11"/>
      <c r="AM13" s="12">
        <v>4.0</v>
      </c>
      <c r="AN13" s="11"/>
      <c r="AO13" s="11"/>
      <c r="AP13" s="12">
        <v>1.0</v>
      </c>
      <c r="AQ13" s="11"/>
      <c r="AR13" s="12">
        <v>2.0</v>
      </c>
      <c r="AS13" s="11"/>
      <c r="AT13" s="11"/>
      <c r="AU13" s="11"/>
      <c r="AV13" s="11"/>
      <c r="AW13" s="11"/>
      <c r="AX13" s="11"/>
      <c r="AY13" s="11"/>
      <c r="AZ13" s="11"/>
      <c r="BA13" s="12">
        <v>1.0</v>
      </c>
      <c r="BB13" s="11"/>
      <c r="BC13" s="11"/>
      <c r="BD13" s="11"/>
      <c r="BE13" s="11"/>
      <c r="BF13" s="11"/>
      <c r="BG13" s="14">
        <f t="shared" si="3"/>
        <v>18</v>
      </c>
    </row>
    <row r="14" ht="15.75" customHeight="1">
      <c r="A14" s="15"/>
      <c r="B14" s="16" t="s">
        <v>108</v>
      </c>
      <c r="C14" s="17"/>
      <c r="D14" s="20">
        <v>1.0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20">
        <v>1.0</v>
      </c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20">
        <v>1.0</v>
      </c>
      <c r="AQ14" s="18"/>
      <c r="AR14" s="20">
        <v>1.0</v>
      </c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9">
        <f t="shared" si="3"/>
        <v>4</v>
      </c>
    </row>
    <row r="15" ht="15.75" customHeight="1">
      <c r="A15" s="15"/>
      <c r="B15" s="16" t="s">
        <v>109</v>
      </c>
      <c r="C15" s="17"/>
      <c r="D15" s="20">
        <v>0.5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20">
        <v>0.5</v>
      </c>
      <c r="S15" s="18"/>
      <c r="T15" s="18"/>
      <c r="U15" s="20">
        <v>3.0</v>
      </c>
      <c r="V15" s="18"/>
      <c r="W15" s="18"/>
      <c r="X15" s="18"/>
      <c r="Y15" s="18"/>
      <c r="Z15" s="20">
        <v>3.0</v>
      </c>
      <c r="AA15" s="18"/>
      <c r="AB15" s="18"/>
      <c r="AC15" s="20">
        <v>0.5</v>
      </c>
      <c r="AD15" s="18"/>
      <c r="AE15" s="18"/>
      <c r="AF15" s="18"/>
      <c r="AG15" s="18"/>
      <c r="AH15" s="18"/>
      <c r="AI15" s="18"/>
      <c r="AJ15" s="20">
        <v>0.5</v>
      </c>
      <c r="AK15" s="20">
        <v>1.0</v>
      </c>
      <c r="AL15" s="18"/>
      <c r="AM15" s="20">
        <v>2.0</v>
      </c>
      <c r="AN15" s="18"/>
      <c r="AO15" s="18"/>
      <c r="AP15" s="20">
        <v>1.0</v>
      </c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20">
        <v>0.5</v>
      </c>
      <c r="BB15" s="18"/>
      <c r="BC15" s="18"/>
      <c r="BD15" s="18"/>
      <c r="BE15" s="18"/>
      <c r="BF15" s="18"/>
      <c r="BG15" s="19">
        <f t="shared" si="3"/>
        <v>12.5</v>
      </c>
    </row>
    <row r="16" ht="15.75" customHeight="1">
      <c r="A16" s="15"/>
      <c r="B16" s="16" t="s">
        <v>110</v>
      </c>
      <c r="C16" s="17"/>
      <c r="D16" s="20">
        <v>0.5</v>
      </c>
      <c r="E16" s="18"/>
      <c r="F16" s="18"/>
      <c r="G16" s="18"/>
      <c r="H16" s="18"/>
      <c r="I16" s="18"/>
      <c r="J16" s="18"/>
      <c r="K16" s="18"/>
      <c r="L16" s="18"/>
      <c r="M16" s="18"/>
      <c r="N16" s="20">
        <v>2.0</v>
      </c>
      <c r="O16" s="18"/>
      <c r="P16" s="18"/>
      <c r="Q16" s="18"/>
      <c r="R16" s="20">
        <v>2.0</v>
      </c>
      <c r="S16" s="18"/>
      <c r="T16" s="18"/>
      <c r="U16" s="20">
        <v>4.0</v>
      </c>
      <c r="V16" s="18"/>
      <c r="W16" s="18"/>
      <c r="X16" s="18"/>
      <c r="Y16" s="20">
        <v>0.5</v>
      </c>
      <c r="Z16" s="20">
        <v>4.0</v>
      </c>
      <c r="AA16" s="18"/>
      <c r="AB16" s="18"/>
      <c r="AC16" s="20">
        <v>1.0</v>
      </c>
      <c r="AD16" s="18"/>
      <c r="AE16" s="18"/>
      <c r="AF16" s="18"/>
      <c r="AG16" s="21"/>
      <c r="AH16" s="18"/>
      <c r="AI16" s="18"/>
      <c r="AJ16" s="20">
        <v>1.0</v>
      </c>
      <c r="AK16" s="20">
        <v>6.0</v>
      </c>
      <c r="AL16" s="18"/>
      <c r="AM16" s="20">
        <v>3.0</v>
      </c>
      <c r="AN16" s="18"/>
      <c r="AO16" s="18"/>
      <c r="AP16" s="20">
        <v>2.0</v>
      </c>
      <c r="AQ16" s="18"/>
      <c r="AR16" s="20">
        <v>10.0</v>
      </c>
      <c r="AS16" s="18"/>
      <c r="AT16" s="18"/>
      <c r="AU16" s="18"/>
      <c r="AV16" s="18"/>
      <c r="AW16" s="18"/>
      <c r="AX16" s="18"/>
      <c r="AY16" s="18"/>
      <c r="AZ16" s="18"/>
      <c r="BA16" s="20">
        <v>1.5</v>
      </c>
      <c r="BB16" s="18"/>
      <c r="BC16" s="18"/>
      <c r="BD16" s="18"/>
      <c r="BE16" s="18"/>
      <c r="BF16" s="18"/>
      <c r="BG16" s="19">
        <f t="shared" si="3"/>
        <v>37.5</v>
      </c>
    </row>
    <row r="17" ht="15.75" customHeight="1">
      <c r="A17" s="15"/>
      <c r="B17" s="16" t="s">
        <v>111</v>
      </c>
      <c r="C17" s="17"/>
      <c r="D17" s="20">
        <v>0.5</v>
      </c>
      <c r="E17" s="18"/>
      <c r="F17" s="18"/>
      <c r="G17" s="18"/>
      <c r="H17" s="18"/>
      <c r="I17" s="18"/>
      <c r="J17" s="18"/>
      <c r="K17" s="18"/>
      <c r="L17" s="18"/>
      <c r="M17" s="18"/>
      <c r="N17" s="20">
        <v>0.5</v>
      </c>
      <c r="O17" s="18"/>
      <c r="P17" s="18"/>
      <c r="Q17" s="18"/>
      <c r="R17" s="20">
        <v>0.5</v>
      </c>
      <c r="S17" s="18"/>
      <c r="T17" s="18"/>
      <c r="U17" s="18"/>
      <c r="V17" s="18"/>
      <c r="W17" s="18"/>
      <c r="X17" s="18"/>
      <c r="Y17" s="20">
        <v>0.5</v>
      </c>
      <c r="Z17" s="20">
        <v>2.0</v>
      </c>
      <c r="AA17" s="18"/>
      <c r="AB17" s="18"/>
      <c r="AC17" s="20">
        <v>0.5</v>
      </c>
      <c r="AD17" s="18"/>
      <c r="AE17" s="18"/>
      <c r="AF17" s="18"/>
      <c r="AG17" s="21"/>
      <c r="AH17" s="18"/>
      <c r="AI17" s="18"/>
      <c r="AJ17" s="20">
        <v>0.5</v>
      </c>
      <c r="AK17" s="20">
        <v>1.5</v>
      </c>
      <c r="AL17" s="18"/>
      <c r="AM17" s="20">
        <v>1.0</v>
      </c>
      <c r="AN17" s="18"/>
      <c r="AO17" s="18"/>
      <c r="AP17" s="20">
        <v>1.0</v>
      </c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20">
        <v>1.0</v>
      </c>
      <c r="BB17" s="18"/>
      <c r="BC17" s="18"/>
      <c r="BD17" s="18"/>
      <c r="BE17" s="18"/>
      <c r="BF17" s="18"/>
      <c r="BG17" s="19">
        <f t="shared" si="3"/>
        <v>9.5</v>
      </c>
    </row>
    <row r="18" ht="15.75" customHeight="1">
      <c r="A18" s="15"/>
      <c r="B18" s="16" t="s">
        <v>112</v>
      </c>
      <c r="C18" s="17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20">
        <v>5.0</v>
      </c>
      <c r="O18" s="18"/>
      <c r="P18" s="18"/>
      <c r="Q18" s="18"/>
      <c r="R18" s="20">
        <v>1.0</v>
      </c>
      <c r="S18" s="18"/>
      <c r="T18" s="18"/>
      <c r="U18" s="18"/>
      <c r="V18" s="18"/>
      <c r="W18" s="18"/>
      <c r="X18" s="18"/>
      <c r="Y18" s="18"/>
      <c r="Z18" s="20">
        <v>1.0</v>
      </c>
      <c r="AA18" s="18"/>
      <c r="AB18" s="18"/>
      <c r="AC18" s="20">
        <v>0.5</v>
      </c>
      <c r="AD18" s="18"/>
      <c r="AE18" s="18"/>
      <c r="AF18" s="18"/>
      <c r="AG18" s="18"/>
      <c r="AH18" s="18"/>
      <c r="AI18" s="18"/>
      <c r="AJ18" s="20">
        <v>0.5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20">
        <v>1.0</v>
      </c>
      <c r="BB18" s="18"/>
      <c r="BC18" s="18"/>
      <c r="BD18" s="18"/>
      <c r="BE18" s="18"/>
      <c r="BF18" s="18"/>
      <c r="BG18" s="19">
        <f t="shared" si="3"/>
        <v>9</v>
      </c>
    </row>
    <row r="19" ht="15.75" customHeight="1">
      <c r="A19" s="15"/>
      <c r="B19" s="16" t="s">
        <v>55</v>
      </c>
      <c r="C19" s="22"/>
      <c r="D19" s="22">
        <f t="shared" ref="D19:BF19" si="4">SUM(D13:D18)</f>
        <v>3.5</v>
      </c>
      <c r="E19" s="22">
        <f t="shared" si="4"/>
        <v>0</v>
      </c>
      <c r="F19" s="22">
        <f t="shared" si="4"/>
        <v>0</v>
      </c>
      <c r="G19" s="22">
        <f t="shared" si="4"/>
        <v>0</v>
      </c>
      <c r="H19" s="22">
        <f t="shared" si="4"/>
        <v>0</v>
      </c>
      <c r="I19" s="22">
        <f t="shared" si="4"/>
        <v>0</v>
      </c>
      <c r="J19" s="22">
        <f t="shared" si="4"/>
        <v>0</v>
      </c>
      <c r="K19" s="22">
        <f t="shared" si="4"/>
        <v>0</v>
      </c>
      <c r="L19" s="22">
        <f t="shared" si="4"/>
        <v>0</v>
      </c>
      <c r="M19" s="22">
        <f t="shared" si="4"/>
        <v>0</v>
      </c>
      <c r="N19" s="22">
        <f t="shared" si="4"/>
        <v>7.5</v>
      </c>
      <c r="O19" s="22">
        <f t="shared" si="4"/>
        <v>0</v>
      </c>
      <c r="P19" s="22">
        <f t="shared" si="4"/>
        <v>0</v>
      </c>
      <c r="Q19" s="22">
        <f t="shared" si="4"/>
        <v>0</v>
      </c>
      <c r="R19" s="22">
        <f t="shared" si="4"/>
        <v>6</v>
      </c>
      <c r="S19" s="22">
        <f t="shared" si="4"/>
        <v>0</v>
      </c>
      <c r="T19" s="22">
        <f t="shared" si="4"/>
        <v>0</v>
      </c>
      <c r="U19" s="22">
        <f t="shared" si="4"/>
        <v>10</v>
      </c>
      <c r="V19" s="22">
        <f t="shared" si="4"/>
        <v>0</v>
      </c>
      <c r="W19" s="22">
        <f t="shared" si="4"/>
        <v>0</v>
      </c>
      <c r="X19" s="22">
        <f t="shared" si="4"/>
        <v>0</v>
      </c>
      <c r="Y19" s="22">
        <f t="shared" si="4"/>
        <v>2</v>
      </c>
      <c r="Z19" s="22">
        <f t="shared" si="4"/>
        <v>11</v>
      </c>
      <c r="AA19" s="22">
        <f t="shared" si="4"/>
        <v>0</v>
      </c>
      <c r="AB19" s="22">
        <f t="shared" si="4"/>
        <v>0</v>
      </c>
      <c r="AC19" s="22">
        <f t="shared" si="4"/>
        <v>3.5</v>
      </c>
      <c r="AD19" s="22">
        <f t="shared" si="4"/>
        <v>0</v>
      </c>
      <c r="AE19" s="22">
        <f t="shared" si="4"/>
        <v>0</v>
      </c>
      <c r="AF19" s="22">
        <f t="shared" si="4"/>
        <v>0</v>
      </c>
      <c r="AG19" s="22">
        <f t="shared" si="4"/>
        <v>0</v>
      </c>
      <c r="AH19" s="22">
        <f t="shared" si="4"/>
        <v>0</v>
      </c>
      <c r="AI19" s="22">
        <f t="shared" si="4"/>
        <v>0</v>
      </c>
      <c r="AJ19" s="22">
        <f t="shared" si="4"/>
        <v>3.5</v>
      </c>
      <c r="AK19" s="22">
        <f t="shared" si="4"/>
        <v>9.5</v>
      </c>
      <c r="AL19" s="22">
        <f t="shared" si="4"/>
        <v>0</v>
      </c>
      <c r="AM19" s="22">
        <f t="shared" si="4"/>
        <v>10</v>
      </c>
      <c r="AN19" s="22">
        <f t="shared" si="4"/>
        <v>0</v>
      </c>
      <c r="AO19" s="22">
        <f t="shared" si="4"/>
        <v>0</v>
      </c>
      <c r="AP19" s="22">
        <f t="shared" si="4"/>
        <v>6</v>
      </c>
      <c r="AQ19" s="22">
        <f t="shared" si="4"/>
        <v>0</v>
      </c>
      <c r="AR19" s="22">
        <f t="shared" si="4"/>
        <v>13</v>
      </c>
      <c r="AS19" s="22">
        <f t="shared" si="4"/>
        <v>0</v>
      </c>
      <c r="AT19" s="22">
        <f t="shared" si="4"/>
        <v>0</v>
      </c>
      <c r="AU19" s="22">
        <f t="shared" si="4"/>
        <v>0</v>
      </c>
      <c r="AV19" s="22">
        <f t="shared" si="4"/>
        <v>0</v>
      </c>
      <c r="AW19" s="22">
        <f t="shared" si="4"/>
        <v>0</v>
      </c>
      <c r="AX19" s="22">
        <f t="shared" si="4"/>
        <v>0</v>
      </c>
      <c r="AY19" s="22">
        <f t="shared" si="4"/>
        <v>0</v>
      </c>
      <c r="AZ19" s="22">
        <f t="shared" si="4"/>
        <v>0</v>
      </c>
      <c r="BA19" s="22">
        <f t="shared" si="4"/>
        <v>5</v>
      </c>
      <c r="BB19" s="22">
        <f t="shared" si="4"/>
        <v>0</v>
      </c>
      <c r="BC19" s="22">
        <f t="shared" si="4"/>
        <v>0</v>
      </c>
      <c r="BD19" s="22">
        <f t="shared" si="4"/>
        <v>0</v>
      </c>
      <c r="BE19" s="22">
        <f t="shared" si="4"/>
        <v>0</v>
      </c>
      <c r="BF19" s="22">
        <f t="shared" si="4"/>
        <v>0</v>
      </c>
      <c r="BG19" s="23">
        <f t="shared" si="3"/>
        <v>90.5</v>
      </c>
    </row>
    <row r="20" ht="15.75" customHeight="1">
      <c r="A20" s="15"/>
      <c r="B20" s="16"/>
      <c r="C20" s="24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6"/>
    </row>
    <row r="21" ht="15.75" customHeight="1">
      <c r="A21" s="27"/>
      <c r="B21" s="33" t="s">
        <v>1</v>
      </c>
      <c r="C21" s="34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6"/>
      <c r="BC21" s="36"/>
      <c r="BD21" s="36"/>
      <c r="BE21" s="36"/>
      <c r="BF21" s="36"/>
      <c r="BG21" s="37">
        <f t="shared" ref="BG21:BG28" si="5">SUM(C21:BF21)</f>
        <v>0</v>
      </c>
    </row>
    <row r="22" ht="15.75" customHeight="1">
      <c r="A22" s="8">
        <v>3.0</v>
      </c>
      <c r="B22" s="38" t="s">
        <v>107</v>
      </c>
      <c r="C22" s="10"/>
      <c r="D22" s="11"/>
      <c r="E22" s="12">
        <v>12.0</v>
      </c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2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39"/>
      <c r="AH22" s="11"/>
      <c r="AI22" s="11"/>
      <c r="AJ22" s="11"/>
      <c r="AK22" s="11"/>
      <c r="AL22" s="11"/>
      <c r="AM22" s="11"/>
      <c r="AN22" s="11"/>
      <c r="AO22" s="12">
        <v>6.0</v>
      </c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4">
        <f t="shared" si="5"/>
        <v>18</v>
      </c>
    </row>
    <row r="23" ht="15.75" customHeight="1">
      <c r="A23" s="15"/>
      <c r="B23" s="40" t="s">
        <v>108</v>
      </c>
      <c r="C23" s="17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9">
        <f t="shared" si="5"/>
        <v>0</v>
      </c>
    </row>
    <row r="24" ht="15.75" customHeight="1">
      <c r="A24" s="15"/>
      <c r="B24" s="40" t="s">
        <v>109</v>
      </c>
      <c r="C24" s="17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20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20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9">
        <f t="shared" si="5"/>
        <v>0</v>
      </c>
    </row>
    <row r="25" ht="15.75" customHeight="1">
      <c r="A25" s="15"/>
      <c r="B25" s="40" t="s">
        <v>110</v>
      </c>
      <c r="C25" s="17"/>
      <c r="D25" s="18"/>
      <c r="E25" s="20">
        <v>1.0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20"/>
      <c r="V25" s="18"/>
      <c r="W25" s="18"/>
      <c r="X25" s="18"/>
      <c r="Y25" s="18"/>
      <c r="Z25" s="18"/>
      <c r="AA25" s="20"/>
      <c r="AB25" s="18"/>
      <c r="AC25" s="18"/>
      <c r="AD25" s="18"/>
      <c r="AE25" s="18"/>
      <c r="AF25" s="18"/>
      <c r="AG25" s="41"/>
      <c r="AH25" s="18"/>
      <c r="AI25" s="18"/>
      <c r="AJ25" s="18"/>
      <c r="AK25" s="18"/>
      <c r="AL25" s="18"/>
      <c r="AM25" s="18"/>
      <c r="AN25" s="18"/>
      <c r="AO25" s="20">
        <v>5.0</v>
      </c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9">
        <f t="shared" si="5"/>
        <v>6</v>
      </c>
    </row>
    <row r="26" ht="15.75" customHeight="1">
      <c r="A26" s="15"/>
      <c r="B26" s="40" t="s">
        <v>111</v>
      </c>
      <c r="C26" s="17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21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9">
        <f t="shared" si="5"/>
        <v>0</v>
      </c>
    </row>
    <row r="27" ht="15.75" customHeight="1">
      <c r="A27" s="15"/>
      <c r="B27" s="40" t="s">
        <v>112</v>
      </c>
      <c r="C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20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9">
        <f t="shared" si="5"/>
        <v>0</v>
      </c>
    </row>
    <row r="28" ht="15.75" customHeight="1">
      <c r="A28" s="15"/>
      <c r="B28" s="40" t="s">
        <v>55</v>
      </c>
      <c r="C28" s="42"/>
      <c r="D28" s="42">
        <f t="shared" ref="D28:BF28" si="6">SUM(D22:D27)</f>
        <v>0</v>
      </c>
      <c r="E28" s="42">
        <f t="shared" si="6"/>
        <v>13</v>
      </c>
      <c r="F28" s="42">
        <f t="shared" si="6"/>
        <v>0</v>
      </c>
      <c r="G28" s="42">
        <f t="shared" si="6"/>
        <v>0</v>
      </c>
      <c r="H28" s="42">
        <f t="shared" si="6"/>
        <v>0</v>
      </c>
      <c r="I28" s="42">
        <f t="shared" si="6"/>
        <v>0</v>
      </c>
      <c r="J28" s="42">
        <f t="shared" si="6"/>
        <v>0</v>
      </c>
      <c r="K28" s="42">
        <f t="shared" si="6"/>
        <v>0</v>
      </c>
      <c r="L28" s="42">
        <f t="shared" si="6"/>
        <v>0</v>
      </c>
      <c r="M28" s="42">
        <f t="shared" si="6"/>
        <v>0</v>
      </c>
      <c r="N28" s="42">
        <f t="shared" si="6"/>
        <v>0</v>
      </c>
      <c r="O28" s="42">
        <f t="shared" si="6"/>
        <v>0</v>
      </c>
      <c r="P28" s="42">
        <f t="shared" si="6"/>
        <v>0</v>
      </c>
      <c r="Q28" s="42">
        <f t="shared" si="6"/>
        <v>0</v>
      </c>
      <c r="R28" s="42">
        <f t="shared" si="6"/>
        <v>0</v>
      </c>
      <c r="S28" s="42">
        <f t="shared" si="6"/>
        <v>0</v>
      </c>
      <c r="T28" s="42">
        <f t="shared" si="6"/>
        <v>0</v>
      </c>
      <c r="U28" s="42">
        <f t="shared" si="6"/>
        <v>0</v>
      </c>
      <c r="V28" s="42">
        <f t="shared" si="6"/>
        <v>0</v>
      </c>
      <c r="W28" s="42">
        <f t="shared" si="6"/>
        <v>0</v>
      </c>
      <c r="X28" s="42">
        <f t="shared" si="6"/>
        <v>0</v>
      </c>
      <c r="Y28" s="42">
        <f t="shared" si="6"/>
        <v>0</v>
      </c>
      <c r="Z28" s="42">
        <f t="shared" si="6"/>
        <v>0</v>
      </c>
      <c r="AA28" s="42">
        <f t="shared" si="6"/>
        <v>0</v>
      </c>
      <c r="AB28" s="42">
        <f t="shared" si="6"/>
        <v>0</v>
      </c>
      <c r="AC28" s="42">
        <f t="shared" si="6"/>
        <v>0</v>
      </c>
      <c r="AD28" s="42">
        <f t="shared" si="6"/>
        <v>0</v>
      </c>
      <c r="AE28" s="42">
        <f t="shared" si="6"/>
        <v>0</v>
      </c>
      <c r="AF28" s="42">
        <f t="shared" si="6"/>
        <v>0</v>
      </c>
      <c r="AG28" s="42">
        <f t="shared" si="6"/>
        <v>0</v>
      </c>
      <c r="AH28" s="42">
        <f t="shared" si="6"/>
        <v>0</v>
      </c>
      <c r="AI28" s="42">
        <f t="shared" si="6"/>
        <v>0</v>
      </c>
      <c r="AJ28" s="42">
        <f t="shared" si="6"/>
        <v>0</v>
      </c>
      <c r="AK28" s="42">
        <f t="shared" si="6"/>
        <v>0</v>
      </c>
      <c r="AL28" s="42">
        <f t="shared" si="6"/>
        <v>0</v>
      </c>
      <c r="AM28" s="42">
        <f t="shared" si="6"/>
        <v>0</v>
      </c>
      <c r="AN28" s="42">
        <f t="shared" si="6"/>
        <v>0</v>
      </c>
      <c r="AO28" s="42">
        <f t="shared" si="6"/>
        <v>11</v>
      </c>
      <c r="AP28" s="42">
        <f t="shared" si="6"/>
        <v>0</v>
      </c>
      <c r="AQ28" s="42">
        <f t="shared" si="6"/>
        <v>0</v>
      </c>
      <c r="AR28" s="42">
        <f t="shared" si="6"/>
        <v>0</v>
      </c>
      <c r="AS28" s="42">
        <f t="shared" si="6"/>
        <v>0</v>
      </c>
      <c r="AT28" s="42">
        <f t="shared" si="6"/>
        <v>0</v>
      </c>
      <c r="AU28" s="42">
        <f t="shared" si="6"/>
        <v>0</v>
      </c>
      <c r="AV28" s="42">
        <f t="shared" si="6"/>
        <v>0</v>
      </c>
      <c r="AW28" s="42">
        <f t="shared" si="6"/>
        <v>0</v>
      </c>
      <c r="AX28" s="42">
        <f t="shared" si="6"/>
        <v>0</v>
      </c>
      <c r="AY28" s="42">
        <f t="shared" si="6"/>
        <v>0</v>
      </c>
      <c r="AZ28" s="42">
        <f t="shared" si="6"/>
        <v>0</v>
      </c>
      <c r="BA28" s="42">
        <f t="shared" si="6"/>
        <v>0</v>
      </c>
      <c r="BB28" s="42">
        <f t="shared" si="6"/>
        <v>0</v>
      </c>
      <c r="BC28" s="42">
        <f t="shared" si="6"/>
        <v>0</v>
      </c>
      <c r="BD28" s="42">
        <f t="shared" si="6"/>
        <v>0</v>
      </c>
      <c r="BE28" s="42">
        <f t="shared" si="6"/>
        <v>0</v>
      </c>
      <c r="BF28" s="42">
        <f t="shared" si="6"/>
        <v>0</v>
      </c>
      <c r="BG28" s="23">
        <f t="shared" si="5"/>
        <v>24</v>
      </c>
    </row>
    <row r="29" ht="15.75" customHeight="1">
      <c r="A29" s="15"/>
      <c r="B29" s="40"/>
      <c r="C29" s="17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26"/>
    </row>
    <row r="30" ht="15.75" customHeight="1">
      <c r="A30" s="27"/>
      <c r="B30" s="43" t="s">
        <v>1</v>
      </c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37">
        <f t="shared" ref="BG30:BG37" si="7">SUM(C30:BF30)</f>
        <v>0</v>
      </c>
    </row>
    <row r="31" ht="15.75" customHeight="1">
      <c r="A31" s="8">
        <v>4.0</v>
      </c>
      <c r="B31" s="38" t="s">
        <v>107</v>
      </c>
      <c r="C31" s="10"/>
      <c r="D31" s="11"/>
      <c r="E31" s="11"/>
      <c r="F31" s="11"/>
      <c r="G31" s="11"/>
      <c r="H31" s="11"/>
      <c r="I31" s="12">
        <v>6.0</v>
      </c>
      <c r="J31" s="12">
        <v>2.0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2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39"/>
      <c r="AH31" s="11"/>
      <c r="AI31" s="11"/>
      <c r="AJ31" s="11"/>
      <c r="AK31" s="12">
        <v>1.0</v>
      </c>
      <c r="AL31" s="11"/>
      <c r="AM31" s="12">
        <v>5.0</v>
      </c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4">
        <f t="shared" si="7"/>
        <v>14</v>
      </c>
    </row>
    <row r="32" ht="15.75" customHeight="1">
      <c r="A32" s="15"/>
      <c r="B32" s="40" t="s">
        <v>108</v>
      </c>
      <c r="C32" s="17"/>
      <c r="D32" s="20">
        <v>0.5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20">
        <v>1.0</v>
      </c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20">
        <v>1.5</v>
      </c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9">
        <f t="shared" si="7"/>
        <v>3</v>
      </c>
    </row>
    <row r="33" ht="15.75" customHeight="1">
      <c r="A33" s="15"/>
      <c r="B33" s="40" t="s">
        <v>109</v>
      </c>
      <c r="C33" s="17"/>
      <c r="D33" s="20">
        <v>0.5</v>
      </c>
      <c r="E33" s="18"/>
      <c r="F33" s="18"/>
      <c r="G33" s="18"/>
      <c r="H33" s="18"/>
      <c r="I33" s="20">
        <v>0.5</v>
      </c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20"/>
      <c r="V33" s="18"/>
      <c r="W33" s="18"/>
      <c r="X33" s="18"/>
      <c r="Y33" s="20">
        <v>1.0</v>
      </c>
      <c r="Z33" s="18"/>
      <c r="AA33" s="18"/>
      <c r="AB33" s="18"/>
      <c r="AC33" s="18"/>
      <c r="AD33" s="18"/>
      <c r="AE33" s="18"/>
      <c r="AF33" s="18"/>
      <c r="AG33" s="20"/>
      <c r="AH33" s="20">
        <v>1.0</v>
      </c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9">
        <f t="shared" si="7"/>
        <v>3</v>
      </c>
    </row>
    <row r="34" ht="15.75" customHeight="1">
      <c r="A34" s="15"/>
      <c r="B34" s="40" t="s">
        <v>110</v>
      </c>
      <c r="C34" s="17"/>
      <c r="D34" s="20">
        <v>1.0</v>
      </c>
      <c r="E34" s="18"/>
      <c r="F34" s="18"/>
      <c r="G34" s="18"/>
      <c r="H34" s="18"/>
      <c r="I34" s="20">
        <v>1.0</v>
      </c>
      <c r="J34" s="20">
        <v>2.0</v>
      </c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20">
        <v>1.5</v>
      </c>
      <c r="Z34" s="18"/>
      <c r="AA34" s="18"/>
      <c r="AB34" s="18"/>
      <c r="AC34" s="18"/>
      <c r="AD34" s="18"/>
      <c r="AE34" s="18"/>
      <c r="AF34" s="18"/>
      <c r="AG34" s="41"/>
      <c r="AH34" s="18"/>
      <c r="AI34" s="18"/>
      <c r="AJ34" s="18"/>
      <c r="AK34" s="20">
        <v>3.0</v>
      </c>
      <c r="AL34" s="18"/>
      <c r="AM34" s="20">
        <v>6.0</v>
      </c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9">
        <f t="shared" si="7"/>
        <v>14.5</v>
      </c>
    </row>
    <row r="35" ht="15.75" customHeight="1">
      <c r="A35" s="15"/>
      <c r="B35" s="40" t="s">
        <v>111</v>
      </c>
      <c r="C35" s="17"/>
      <c r="D35" s="20">
        <v>1.0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20">
        <v>1.0</v>
      </c>
      <c r="Z35" s="18"/>
      <c r="AA35" s="18"/>
      <c r="AB35" s="18"/>
      <c r="AC35" s="18"/>
      <c r="AD35" s="18"/>
      <c r="AE35" s="18"/>
      <c r="AF35" s="18"/>
      <c r="AG35" s="21"/>
      <c r="AH35" s="18"/>
      <c r="AI35" s="18"/>
      <c r="AJ35" s="18"/>
      <c r="AK35" s="20">
        <v>1.0</v>
      </c>
      <c r="AL35" s="18"/>
      <c r="AM35" s="20">
        <v>0.5</v>
      </c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9">
        <f t="shared" si="7"/>
        <v>3.5</v>
      </c>
    </row>
    <row r="36" ht="15.75" customHeight="1">
      <c r="A36" s="15"/>
      <c r="B36" s="40" t="s">
        <v>112</v>
      </c>
      <c r="C36" s="17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9">
        <f t="shared" si="7"/>
        <v>0</v>
      </c>
    </row>
    <row r="37" ht="15.75" customHeight="1">
      <c r="A37" s="15"/>
      <c r="B37" s="40" t="s">
        <v>55</v>
      </c>
      <c r="C37" s="42"/>
      <c r="D37" s="42">
        <f t="shared" ref="D37:BF37" si="8">SUM(D31:D36)</f>
        <v>3</v>
      </c>
      <c r="E37" s="42">
        <f t="shared" si="8"/>
        <v>0</v>
      </c>
      <c r="F37" s="42">
        <f t="shared" si="8"/>
        <v>0</v>
      </c>
      <c r="G37" s="42">
        <f t="shared" si="8"/>
        <v>0</v>
      </c>
      <c r="H37" s="42">
        <f t="shared" si="8"/>
        <v>0</v>
      </c>
      <c r="I37" s="42">
        <f t="shared" si="8"/>
        <v>7.5</v>
      </c>
      <c r="J37" s="42">
        <f t="shared" si="8"/>
        <v>4</v>
      </c>
      <c r="K37" s="42">
        <f t="shared" si="8"/>
        <v>0</v>
      </c>
      <c r="L37" s="42">
        <f t="shared" si="8"/>
        <v>0</v>
      </c>
      <c r="M37" s="42">
        <f t="shared" si="8"/>
        <v>0</v>
      </c>
      <c r="N37" s="42">
        <f t="shared" si="8"/>
        <v>0</v>
      </c>
      <c r="O37" s="42">
        <f t="shared" si="8"/>
        <v>0</v>
      </c>
      <c r="P37" s="42">
        <f t="shared" si="8"/>
        <v>0</v>
      </c>
      <c r="Q37" s="42">
        <f t="shared" si="8"/>
        <v>0</v>
      </c>
      <c r="R37" s="42">
        <f t="shared" si="8"/>
        <v>0</v>
      </c>
      <c r="S37" s="42">
        <f t="shared" si="8"/>
        <v>0</v>
      </c>
      <c r="T37" s="42">
        <f t="shared" si="8"/>
        <v>0</v>
      </c>
      <c r="U37" s="42">
        <f t="shared" si="8"/>
        <v>0</v>
      </c>
      <c r="V37" s="42">
        <f t="shared" si="8"/>
        <v>0</v>
      </c>
      <c r="W37" s="42">
        <f t="shared" si="8"/>
        <v>0</v>
      </c>
      <c r="X37" s="42">
        <f t="shared" si="8"/>
        <v>0</v>
      </c>
      <c r="Y37" s="42">
        <f t="shared" si="8"/>
        <v>4.5</v>
      </c>
      <c r="Z37" s="42">
        <f t="shared" si="8"/>
        <v>0</v>
      </c>
      <c r="AA37" s="42">
        <f t="shared" si="8"/>
        <v>0</v>
      </c>
      <c r="AB37" s="42">
        <f t="shared" si="8"/>
        <v>0</v>
      </c>
      <c r="AC37" s="42">
        <f t="shared" si="8"/>
        <v>0</v>
      </c>
      <c r="AD37" s="42">
        <f t="shared" si="8"/>
        <v>0</v>
      </c>
      <c r="AE37" s="42">
        <f t="shared" si="8"/>
        <v>0</v>
      </c>
      <c r="AF37" s="42">
        <f t="shared" si="8"/>
        <v>0</v>
      </c>
      <c r="AG37" s="42">
        <f t="shared" si="8"/>
        <v>0</v>
      </c>
      <c r="AH37" s="42">
        <f t="shared" si="8"/>
        <v>1</v>
      </c>
      <c r="AI37" s="42">
        <f t="shared" si="8"/>
        <v>0</v>
      </c>
      <c r="AJ37" s="42">
        <f t="shared" si="8"/>
        <v>0</v>
      </c>
      <c r="AK37" s="42">
        <f t="shared" si="8"/>
        <v>6.5</v>
      </c>
      <c r="AL37" s="42">
        <f t="shared" si="8"/>
        <v>0</v>
      </c>
      <c r="AM37" s="42">
        <f t="shared" si="8"/>
        <v>11.5</v>
      </c>
      <c r="AN37" s="42">
        <f t="shared" si="8"/>
        <v>0</v>
      </c>
      <c r="AO37" s="42">
        <f t="shared" si="8"/>
        <v>0</v>
      </c>
      <c r="AP37" s="42">
        <f t="shared" si="8"/>
        <v>0</v>
      </c>
      <c r="AQ37" s="42">
        <f t="shared" si="8"/>
        <v>0</v>
      </c>
      <c r="AR37" s="42">
        <f t="shared" si="8"/>
        <v>0</v>
      </c>
      <c r="AS37" s="42">
        <f t="shared" si="8"/>
        <v>0</v>
      </c>
      <c r="AT37" s="42">
        <f t="shared" si="8"/>
        <v>0</v>
      </c>
      <c r="AU37" s="42">
        <f t="shared" si="8"/>
        <v>0</v>
      </c>
      <c r="AV37" s="42">
        <f t="shared" si="8"/>
        <v>0</v>
      </c>
      <c r="AW37" s="42">
        <f t="shared" si="8"/>
        <v>0</v>
      </c>
      <c r="AX37" s="42">
        <f t="shared" si="8"/>
        <v>0</v>
      </c>
      <c r="AY37" s="42">
        <f t="shared" si="8"/>
        <v>0</v>
      </c>
      <c r="AZ37" s="42">
        <f t="shared" si="8"/>
        <v>0</v>
      </c>
      <c r="BA37" s="42">
        <f t="shared" si="8"/>
        <v>0</v>
      </c>
      <c r="BB37" s="42">
        <f t="shared" si="8"/>
        <v>0</v>
      </c>
      <c r="BC37" s="42">
        <f t="shared" si="8"/>
        <v>0</v>
      </c>
      <c r="BD37" s="42">
        <f t="shared" si="8"/>
        <v>0</v>
      </c>
      <c r="BE37" s="42">
        <f t="shared" si="8"/>
        <v>0</v>
      </c>
      <c r="BF37" s="42">
        <f t="shared" si="8"/>
        <v>0</v>
      </c>
      <c r="BG37" s="23">
        <f t="shared" si="7"/>
        <v>38</v>
      </c>
    </row>
    <row r="38" ht="15.75" customHeight="1">
      <c r="A38" s="15"/>
      <c r="B38" s="40"/>
      <c r="C38" s="17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26"/>
    </row>
    <row r="39" ht="15.75" customHeight="1">
      <c r="A39" s="27"/>
      <c r="B39" s="43" t="s">
        <v>1</v>
      </c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37">
        <f t="shared" ref="BG39:BG46" si="9">SUM(C39:BF39)</f>
        <v>0</v>
      </c>
    </row>
    <row r="40" ht="15.75" customHeight="1">
      <c r="A40" s="8">
        <v>5.0</v>
      </c>
      <c r="B40" s="38" t="s">
        <v>107</v>
      </c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2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3"/>
      <c r="AH40" s="11"/>
      <c r="AI40" s="12">
        <v>7.0</v>
      </c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4">
        <f t="shared" si="9"/>
        <v>7</v>
      </c>
    </row>
    <row r="41" ht="15.75" customHeight="1">
      <c r="A41" s="15"/>
      <c r="B41" s="40" t="s">
        <v>108</v>
      </c>
      <c r="C41" s="17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9">
        <f t="shared" si="9"/>
        <v>0</v>
      </c>
    </row>
    <row r="42" ht="15.75" customHeight="1">
      <c r="A42" s="15"/>
      <c r="B42" s="40" t="s">
        <v>109</v>
      </c>
      <c r="C42" s="17"/>
      <c r="D42" s="18"/>
      <c r="E42" s="18"/>
      <c r="F42" s="18"/>
      <c r="G42" s="18"/>
      <c r="H42" s="18"/>
      <c r="I42" s="20">
        <v>1.25</v>
      </c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20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20">
        <v>4.0</v>
      </c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9">
        <f t="shared" si="9"/>
        <v>5.25</v>
      </c>
    </row>
    <row r="43" ht="15.75" customHeight="1">
      <c r="A43" s="15"/>
      <c r="B43" s="40" t="s">
        <v>110</v>
      </c>
      <c r="C43" s="17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20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21"/>
      <c r="AH43" s="18"/>
      <c r="AI43" s="20">
        <v>5.0</v>
      </c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9">
        <f t="shared" si="9"/>
        <v>5</v>
      </c>
    </row>
    <row r="44" ht="15.75" customHeight="1">
      <c r="A44" s="15"/>
      <c r="B44" s="40" t="s">
        <v>111</v>
      </c>
      <c r="C44" s="17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21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9">
        <f t="shared" si="9"/>
        <v>0</v>
      </c>
    </row>
    <row r="45" ht="15.75" customHeight="1">
      <c r="A45" s="15"/>
      <c r="B45" s="40" t="s">
        <v>112</v>
      </c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9">
        <f t="shared" si="9"/>
        <v>0</v>
      </c>
    </row>
    <row r="46" ht="15.75" customHeight="1">
      <c r="A46" s="15"/>
      <c r="B46" s="40" t="s">
        <v>55</v>
      </c>
      <c r="C46" s="42"/>
      <c r="D46" s="42">
        <f t="shared" ref="D46:BF46" si="10">SUM(D40:D45)</f>
        <v>0</v>
      </c>
      <c r="E46" s="42">
        <f t="shared" si="10"/>
        <v>0</v>
      </c>
      <c r="F46" s="42">
        <f t="shared" si="10"/>
        <v>0</v>
      </c>
      <c r="G46" s="42">
        <f t="shared" si="10"/>
        <v>0</v>
      </c>
      <c r="H46" s="42">
        <f t="shared" si="10"/>
        <v>0</v>
      </c>
      <c r="I46" s="42">
        <f t="shared" si="10"/>
        <v>1.25</v>
      </c>
      <c r="J46" s="42">
        <f t="shared" si="10"/>
        <v>0</v>
      </c>
      <c r="K46" s="42">
        <f t="shared" si="10"/>
        <v>0</v>
      </c>
      <c r="L46" s="42">
        <f t="shared" si="10"/>
        <v>0</v>
      </c>
      <c r="M46" s="42">
        <f t="shared" si="10"/>
        <v>0</v>
      </c>
      <c r="N46" s="42">
        <f t="shared" si="10"/>
        <v>0</v>
      </c>
      <c r="O46" s="42">
        <f t="shared" si="10"/>
        <v>0</v>
      </c>
      <c r="P46" s="42">
        <f t="shared" si="10"/>
        <v>0</v>
      </c>
      <c r="Q46" s="42">
        <f t="shared" si="10"/>
        <v>0</v>
      </c>
      <c r="R46" s="42">
        <f t="shared" si="10"/>
        <v>0</v>
      </c>
      <c r="S46" s="42">
        <f t="shared" si="10"/>
        <v>0</v>
      </c>
      <c r="T46" s="42">
        <f t="shared" si="10"/>
        <v>0</v>
      </c>
      <c r="U46" s="42">
        <f t="shared" si="10"/>
        <v>0</v>
      </c>
      <c r="V46" s="42">
        <f t="shared" si="10"/>
        <v>0</v>
      </c>
      <c r="W46" s="42">
        <f t="shared" si="10"/>
        <v>0</v>
      </c>
      <c r="X46" s="42">
        <f t="shared" si="10"/>
        <v>0</v>
      </c>
      <c r="Y46" s="42">
        <f t="shared" si="10"/>
        <v>0</v>
      </c>
      <c r="Z46" s="42">
        <f t="shared" si="10"/>
        <v>0</v>
      </c>
      <c r="AA46" s="42">
        <f t="shared" si="10"/>
        <v>0</v>
      </c>
      <c r="AB46" s="42">
        <f t="shared" si="10"/>
        <v>0</v>
      </c>
      <c r="AC46" s="42">
        <f t="shared" si="10"/>
        <v>0</v>
      </c>
      <c r="AD46" s="42">
        <f t="shared" si="10"/>
        <v>0</v>
      </c>
      <c r="AE46" s="42">
        <f t="shared" si="10"/>
        <v>0</v>
      </c>
      <c r="AF46" s="42">
        <f t="shared" si="10"/>
        <v>0</v>
      </c>
      <c r="AG46" s="42">
        <f t="shared" si="10"/>
        <v>0</v>
      </c>
      <c r="AH46" s="42">
        <f t="shared" si="10"/>
        <v>0</v>
      </c>
      <c r="AI46" s="42">
        <f t="shared" si="10"/>
        <v>12</v>
      </c>
      <c r="AJ46" s="42">
        <f t="shared" si="10"/>
        <v>0</v>
      </c>
      <c r="AK46" s="42">
        <f t="shared" si="10"/>
        <v>4</v>
      </c>
      <c r="AL46" s="42">
        <f t="shared" si="10"/>
        <v>0</v>
      </c>
      <c r="AM46" s="42">
        <f t="shared" si="10"/>
        <v>0</v>
      </c>
      <c r="AN46" s="42">
        <f t="shared" si="10"/>
        <v>0</v>
      </c>
      <c r="AO46" s="42">
        <f t="shared" si="10"/>
        <v>0</v>
      </c>
      <c r="AP46" s="42">
        <f t="shared" si="10"/>
        <v>0</v>
      </c>
      <c r="AQ46" s="42">
        <f t="shared" si="10"/>
        <v>0</v>
      </c>
      <c r="AR46" s="42">
        <f t="shared" si="10"/>
        <v>0</v>
      </c>
      <c r="AS46" s="42">
        <f t="shared" si="10"/>
        <v>0</v>
      </c>
      <c r="AT46" s="42">
        <f t="shared" si="10"/>
        <v>0</v>
      </c>
      <c r="AU46" s="42">
        <f t="shared" si="10"/>
        <v>0</v>
      </c>
      <c r="AV46" s="42">
        <f t="shared" si="10"/>
        <v>0</v>
      </c>
      <c r="AW46" s="42">
        <f t="shared" si="10"/>
        <v>0</v>
      </c>
      <c r="AX46" s="42">
        <f t="shared" si="10"/>
        <v>0</v>
      </c>
      <c r="AY46" s="42">
        <f t="shared" si="10"/>
        <v>0</v>
      </c>
      <c r="AZ46" s="42">
        <f t="shared" si="10"/>
        <v>0</v>
      </c>
      <c r="BA46" s="42">
        <f t="shared" si="10"/>
        <v>0</v>
      </c>
      <c r="BB46" s="42">
        <f t="shared" si="10"/>
        <v>0</v>
      </c>
      <c r="BC46" s="42">
        <f t="shared" si="10"/>
        <v>0</v>
      </c>
      <c r="BD46" s="42">
        <f t="shared" si="10"/>
        <v>0</v>
      </c>
      <c r="BE46" s="42">
        <f t="shared" si="10"/>
        <v>0</v>
      </c>
      <c r="BF46" s="42">
        <f t="shared" si="10"/>
        <v>0</v>
      </c>
      <c r="BG46" s="23">
        <f t="shared" si="9"/>
        <v>17.25</v>
      </c>
    </row>
    <row r="47" ht="15.75" customHeight="1">
      <c r="A47" s="15"/>
      <c r="B47" s="40"/>
      <c r="C47" s="17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26"/>
    </row>
    <row r="48" ht="15.75" customHeight="1">
      <c r="A48" s="27"/>
      <c r="B48" s="43" t="s">
        <v>1</v>
      </c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37">
        <f t="shared" ref="BG48:BG55" si="11">SUM(C48:BF48)</f>
        <v>0</v>
      </c>
    </row>
    <row r="49" ht="15.75" customHeight="1">
      <c r="A49" s="8">
        <v>6.0</v>
      </c>
      <c r="B49" s="38" t="s">
        <v>107</v>
      </c>
      <c r="C49" s="10"/>
      <c r="D49" s="11"/>
      <c r="E49" s="11"/>
      <c r="F49" s="11"/>
      <c r="G49" s="11"/>
      <c r="H49" s="11"/>
      <c r="I49" s="11"/>
      <c r="J49" s="11"/>
      <c r="K49" s="12">
        <v>1.0</v>
      </c>
      <c r="L49" s="11"/>
      <c r="M49" s="11"/>
      <c r="N49" s="11"/>
      <c r="O49" s="11"/>
      <c r="P49" s="11"/>
      <c r="Q49" s="11"/>
      <c r="R49" s="11"/>
      <c r="S49" s="11"/>
      <c r="T49" s="11"/>
      <c r="U49" s="12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2">
        <v>5.0</v>
      </c>
      <c r="AG49" s="13"/>
      <c r="AH49" s="11"/>
      <c r="AI49" s="11"/>
      <c r="AJ49" s="11"/>
      <c r="AK49" s="12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2">
        <v>3.0</v>
      </c>
      <c r="AY49" s="11"/>
      <c r="AZ49" s="11"/>
      <c r="BA49" s="11"/>
      <c r="BB49" s="11"/>
      <c r="BC49" s="11"/>
      <c r="BD49" s="11"/>
      <c r="BE49" s="11"/>
      <c r="BF49" s="11"/>
      <c r="BG49" s="14">
        <f t="shared" si="11"/>
        <v>9</v>
      </c>
    </row>
    <row r="50" ht="15.75" customHeight="1">
      <c r="A50" s="15"/>
      <c r="B50" s="40" t="s">
        <v>108</v>
      </c>
      <c r="C50" s="17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20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9">
        <f t="shared" si="11"/>
        <v>0</v>
      </c>
    </row>
    <row r="51" ht="15.75" customHeight="1">
      <c r="A51" s="15"/>
      <c r="B51" s="40" t="s">
        <v>109</v>
      </c>
      <c r="C51" s="17"/>
      <c r="D51" s="18"/>
      <c r="E51" s="18"/>
      <c r="F51" s="18"/>
      <c r="G51" s="18"/>
      <c r="H51" s="18"/>
      <c r="I51" s="18"/>
      <c r="J51" s="18"/>
      <c r="K51" s="20">
        <v>1.0</v>
      </c>
      <c r="L51" s="18"/>
      <c r="M51" s="18"/>
      <c r="N51" s="18"/>
      <c r="O51" s="18"/>
      <c r="P51" s="18"/>
      <c r="Q51" s="18"/>
      <c r="R51" s="18"/>
      <c r="S51" s="18"/>
      <c r="T51" s="18"/>
      <c r="U51" s="20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20"/>
      <c r="AH51" s="18"/>
      <c r="AI51" s="18"/>
      <c r="AJ51" s="18"/>
      <c r="AK51" s="18"/>
      <c r="AL51" s="18"/>
      <c r="AM51" s="18"/>
      <c r="AN51" s="18"/>
      <c r="AO51" s="18"/>
      <c r="AP51" s="18"/>
      <c r="AQ51" s="20">
        <v>1.0</v>
      </c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9">
        <f t="shared" si="11"/>
        <v>2</v>
      </c>
    </row>
    <row r="52" ht="15.75" customHeight="1">
      <c r="A52" s="15"/>
      <c r="B52" s="40" t="s">
        <v>110</v>
      </c>
      <c r="C52" s="17"/>
      <c r="D52" s="18"/>
      <c r="E52" s="18"/>
      <c r="F52" s="18"/>
      <c r="G52" s="18"/>
      <c r="H52" s="18"/>
      <c r="I52" s="18"/>
      <c r="J52" s="18"/>
      <c r="K52" s="20">
        <v>2.0</v>
      </c>
      <c r="L52" s="18"/>
      <c r="M52" s="18"/>
      <c r="N52" s="18"/>
      <c r="O52" s="18"/>
      <c r="P52" s="18"/>
      <c r="Q52" s="18"/>
      <c r="R52" s="18"/>
      <c r="S52" s="18"/>
      <c r="T52" s="18"/>
      <c r="U52" s="20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20">
        <v>9.0</v>
      </c>
      <c r="AG52" s="21"/>
      <c r="AH52" s="18"/>
      <c r="AI52" s="18"/>
      <c r="AJ52" s="18"/>
      <c r="AK52" s="20"/>
      <c r="AL52" s="18"/>
      <c r="AM52" s="18"/>
      <c r="AN52" s="18"/>
      <c r="AO52" s="18"/>
      <c r="AP52" s="18"/>
      <c r="AQ52" s="20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9">
        <f t="shared" si="11"/>
        <v>11</v>
      </c>
    </row>
    <row r="53" ht="15.75" customHeight="1">
      <c r="A53" s="15"/>
      <c r="B53" s="40" t="s">
        <v>111</v>
      </c>
      <c r="C53" s="17"/>
      <c r="D53" s="18"/>
      <c r="E53" s="18"/>
      <c r="F53" s="18"/>
      <c r="G53" s="18"/>
      <c r="H53" s="18"/>
      <c r="I53" s="18"/>
      <c r="J53" s="18"/>
      <c r="K53" s="20">
        <v>1.0</v>
      </c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21"/>
      <c r="AH53" s="18"/>
      <c r="AI53" s="18"/>
      <c r="AJ53" s="18"/>
      <c r="AK53" s="18"/>
      <c r="AL53" s="18"/>
      <c r="AM53" s="18"/>
      <c r="AN53" s="18"/>
      <c r="AO53" s="18"/>
      <c r="AP53" s="18"/>
      <c r="AQ53" s="20">
        <v>1.0</v>
      </c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9">
        <f t="shared" si="11"/>
        <v>2</v>
      </c>
    </row>
    <row r="54" ht="15.75" customHeight="1">
      <c r="A54" s="15"/>
      <c r="B54" s="40" t="s">
        <v>112</v>
      </c>
      <c r="C54" s="17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9">
        <f t="shared" si="11"/>
        <v>0</v>
      </c>
    </row>
    <row r="55" ht="15.75" customHeight="1">
      <c r="A55" s="15"/>
      <c r="B55" s="40" t="s">
        <v>55</v>
      </c>
      <c r="C55" s="42"/>
      <c r="D55" s="42">
        <f t="shared" ref="D55:BF55" si="12">SUM(D49:D54)</f>
        <v>0</v>
      </c>
      <c r="E55" s="42">
        <f t="shared" si="12"/>
        <v>0</v>
      </c>
      <c r="F55" s="42">
        <f t="shared" si="12"/>
        <v>0</v>
      </c>
      <c r="G55" s="42">
        <f t="shared" si="12"/>
        <v>0</v>
      </c>
      <c r="H55" s="42">
        <f t="shared" si="12"/>
        <v>0</v>
      </c>
      <c r="I55" s="42">
        <f t="shared" si="12"/>
        <v>0</v>
      </c>
      <c r="J55" s="42">
        <f t="shared" si="12"/>
        <v>0</v>
      </c>
      <c r="K55" s="42">
        <f t="shared" si="12"/>
        <v>5</v>
      </c>
      <c r="L55" s="42">
        <f t="shared" si="12"/>
        <v>0</v>
      </c>
      <c r="M55" s="42">
        <f t="shared" si="12"/>
        <v>0</v>
      </c>
      <c r="N55" s="42">
        <f t="shared" si="12"/>
        <v>0</v>
      </c>
      <c r="O55" s="42">
        <f t="shared" si="12"/>
        <v>0</v>
      </c>
      <c r="P55" s="42">
        <f t="shared" si="12"/>
        <v>0</v>
      </c>
      <c r="Q55" s="42">
        <f t="shared" si="12"/>
        <v>0</v>
      </c>
      <c r="R55" s="42">
        <f t="shared" si="12"/>
        <v>0</v>
      </c>
      <c r="S55" s="42">
        <f t="shared" si="12"/>
        <v>0</v>
      </c>
      <c r="T55" s="42">
        <f t="shared" si="12"/>
        <v>0</v>
      </c>
      <c r="U55" s="42">
        <f t="shared" si="12"/>
        <v>0</v>
      </c>
      <c r="V55" s="42">
        <f t="shared" si="12"/>
        <v>0</v>
      </c>
      <c r="W55" s="42">
        <f t="shared" si="12"/>
        <v>0</v>
      </c>
      <c r="X55" s="42">
        <f t="shared" si="12"/>
        <v>0</v>
      </c>
      <c r="Y55" s="42">
        <f t="shared" si="12"/>
        <v>0</v>
      </c>
      <c r="Z55" s="42">
        <f t="shared" si="12"/>
        <v>0</v>
      </c>
      <c r="AA55" s="42">
        <f t="shared" si="12"/>
        <v>0</v>
      </c>
      <c r="AB55" s="42">
        <f t="shared" si="12"/>
        <v>0</v>
      </c>
      <c r="AC55" s="42">
        <f t="shared" si="12"/>
        <v>0</v>
      </c>
      <c r="AD55" s="42">
        <f t="shared" si="12"/>
        <v>0</v>
      </c>
      <c r="AE55" s="42">
        <f t="shared" si="12"/>
        <v>0</v>
      </c>
      <c r="AF55" s="42">
        <f t="shared" si="12"/>
        <v>14</v>
      </c>
      <c r="AG55" s="42">
        <f t="shared" si="12"/>
        <v>0</v>
      </c>
      <c r="AH55" s="42">
        <f t="shared" si="12"/>
        <v>0</v>
      </c>
      <c r="AI55" s="42">
        <f t="shared" si="12"/>
        <v>0</v>
      </c>
      <c r="AJ55" s="42">
        <f t="shared" si="12"/>
        <v>0</v>
      </c>
      <c r="AK55" s="42">
        <f t="shared" si="12"/>
        <v>0</v>
      </c>
      <c r="AL55" s="42">
        <f t="shared" si="12"/>
        <v>0</v>
      </c>
      <c r="AM55" s="42">
        <f t="shared" si="12"/>
        <v>0</v>
      </c>
      <c r="AN55" s="42">
        <f t="shared" si="12"/>
        <v>0</v>
      </c>
      <c r="AO55" s="42">
        <f t="shared" si="12"/>
        <v>0</v>
      </c>
      <c r="AP55" s="42">
        <f t="shared" si="12"/>
        <v>0</v>
      </c>
      <c r="AQ55" s="42">
        <f t="shared" si="12"/>
        <v>2</v>
      </c>
      <c r="AR55" s="42">
        <f t="shared" si="12"/>
        <v>0</v>
      </c>
      <c r="AS55" s="42">
        <f t="shared" si="12"/>
        <v>0</v>
      </c>
      <c r="AT55" s="42">
        <f t="shared" si="12"/>
        <v>0</v>
      </c>
      <c r="AU55" s="42">
        <f t="shared" si="12"/>
        <v>0</v>
      </c>
      <c r="AV55" s="42">
        <f t="shared" si="12"/>
        <v>0</v>
      </c>
      <c r="AW55" s="42">
        <f t="shared" si="12"/>
        <v>0</v>
      </c>
      <c r="AX55" s="42">
        <f t="shared" si="12"/>
        <v>3</v>
      </c>
      <c r="AY55" s="42">
        <f t="shared" si="12"/>
        <v>0</v>
      </c>
      <c r="AZ55" s="42">
        <f t="shared" si="12"/>
        <v>0</v>
      </c>
      <c r="BA55" s="42">
        <f t="shared" si="12"/>
        <v>0</v>
      </c>
      <c r="BB55" s="42">
        <f t="shared" si="12"/>
        <v>0</v>
      </c>
      <c r="BC55" s="42">
        <f t="shared" si="12"/>
        <v>0</v>
      </c>
      <c r="BD55" s="42">
        <f t="shared" si="12"/>
        <v>0</v>
      </c>
      <c r="BE55" s="42">
        <f t="shared" si="12"/>
        <v>0</v>
      </c>
      <c r="BF55" s="42">
        <f t="shared" si="12"/>
        <v>0</v>
      </c>
      <c r="BG55" s="23">
        <f t="shared" si="11"/>
        <v>24</v>
      </c>
    </row>
    <row r="56" ht="15.75" customHeight="1">
      <c r="A56" s="15"/>
      <c r="B56" s="40"/>
      <c r="C56" s="17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26"/>
    </row>
    <row r="57" ht="15.75" customHeight="1">
      <c r="A57" s="27"/>
      <c r="B57" s="43" t="s">
        <v>1</v>
      </c>
      <c r="C57" s="44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37">
        <f t="shared" ref="BG57:BG64" si="13">SUM(C57:BF57)</f>
        <v>0</v>
      </c>
    </row>
    <row r="58" ht="15.75" customHeight="1">
      <c r="A58" s="8">
        <v>7.0</v>
      </c>
      <c r="B58" s="38" t="s">
        <v>107</v>
      </c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2"/>
      <c r="V58" s="11"/>
      <c r="W58" s="11"/>
      <c r="X58" s="12">
        <v>4.0</v>
      </c>
      <c r="Y58" s="11"/>
      <c r="Z58" s="11"/>
      <c r="AA58" s="11"/>
      <c r="AB58" s="11"/>
      <c r="AC58" s="11"/>
      <c r="AD58" s="11"/>
      <c r="AE58" s="11"/>
      <c r="AF58" s="11"/>
      <c r="AG58" s="39">
        <v>1.0</v>
      </c>
      <c r="AH58" s="11"/>
      <c r="AI58" s="11"/>
      <c r="AJ58" s="11"/>
      <c r="AK58" s="12">
        <v>7.0</v>
      </c>
      <c r="AL58" s="11"/>
      <c r="AM58" s="11"/>
      <c r="AN58" s="11"/>
      <c r="AO58" s="11"/>
      <c r="AP58" s="11"/>
      <c r="AQ58" s="11"/>
      <c r="AR58" s="11"/>
      <c r="AS58" s="12">
        <v>5.0</v>
      </c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4">
        <f t="shared" si="13"/>
        <v>17</v>
      </c>
    </row>
    <row r="59" ht="15.75" customHeight="1">
      <c r="A59" s="15"/>
      <c r="B59" s="40" t="s">
        <v>108</v>
      </c>
      <c r="C59" s="17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0">
        <v>1.0</v>
      </c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0">
        <v>7.0</v>
      </c>
      <c r="AL59" s="18"/>
      <c r="AM59" s="18"/>
      <c r="AN59" s="18"/>
      <c r="AO59" s="18"/>
      <c r="AP59" s="18"/>
      <c r="AQ59" s="18"/>
      <c r="AR59" s="18"/>
      <c r="AS59" s="20">
        <v>0.5</v>
      </c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9">
        <f t="shared" si="13"/>
        <v>8.5</v>
      </c>
    </row>
    <row r="60" ht="15.75" customHeight="1">
      <c r="A60" s="15"/>
      <c r="B60" s="40" t="s">
        <v>109</v>
      </c>
      <c r="C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20"/>
      <c r="V60" s="18"/>
      <c r="W60" s="18"/>
      <c r="X60" s="20">
        <v>3.0</v>
      </c>
      <c r="Y60" s="18"/>
      <c r="Z60" s="18"/>
      <c r="AA60" s="20">
        <v>1.0</v>
      </c>
      <c r="AB60" s="18"/>
      <c r="AC60" s="18"/>
      <c r="AD60" s="18"/>
      <c r="AE60" s="18"/>
      <c r="AF60" s="18"/>
      <c r="AG60" s="20">
        <v>2.0</v>
      </c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20">
        <v>0.5</v>
      </c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9">
        <f t="shared" si="13"/>
        <v>6.5</v>
      </c>
    </row>
    <row r="61" ht="15.75" customHeight="1">
      <c r="A61" s="15"/>
      <c r="B61" s="40" t="s">
        <v>110</v>
      </c>
      <c r="C61" s="17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20"/>
      <c r="V61" s="18"/>
      <c r="W61" s="18"/>
      <c r="X61" s="20">
        <v>16.0</v>
      </c>
      <c r="Y61" s="18"/>
      <c r="Z61" s="18"/>
      <c r="AA61" s="20">
        <v>2.0</v>
      </c>
      <c r="AB61" s="18"/>
      <c r="AC61" s="18"/>
      <c r="AD61" s="18"/>
      <c r="AE61" s="18"/>
      <c r="AF61" s="18"/>
      <c r="AG61" s="41">
        <v>2.0</v>
      </c>
      <c r="AH61" s="18"/>
      <c r="AI61" s="18"/>
      <c r="AJ61" s="18"/>
      <c r="AK61" s="20">
        <v>9.0</v>
      </c>
      <c r="AL61" s="18"/>
      <c r="AM61" s="18"/>
      <c r="AN61" s="18"/>
      <c r="AO61" s="18"/>
      <c r="AP61" s="18"/>
      <c r="AQ61" s="18"/>
      <c r="AR61" s="18"/>
      <c r="AS61" s="20">
        <v>8.5</v>
      </c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9">
        <f t="shared" si="13"/>
        <v>37.5</v>
      </c>
    </row>
    <row r="62" ht="15.75" customHeight="1">
      <c r="A62" s="15"/>
      <c r="B62" s="40" t="s">
        <v>111</v>
      </c>
      <c r="C62" s="17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0">
        <v>2.0</v>
      </c>
      <c r="Y62" s="18"/>
      <c r="Z62" s="18"/>
      <c r="AA62" s="18"/>
      <c r="AB62" s="18"/>
      <c r="AC62" s="18"/>
      <c r="AD62" s="18"/>
      <c r="AE62" s="18"/>
      <c r="AF62" s="18"/>
      <c r="AG62" s="21"/>
      <c r="AH62" s="18"/>
      <c r="AI62" s="18"/>
      <c r="AJ62" s="18"/>
      <c r="AK62" s="20">
        <v>1.0</v>
      </c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9">
        <f t="shared" si="13"/>
        <v>3</v>
      </c>
    </row>
    <row r="63" ht="15.75" customHeight="1">
      <c r="A63" s="15"/>
      <c r="B63" s="40" t="s">
        <v>112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0">
        <v>22.0</v>
      </c>
      <c r="Y63" s="18"/>
      <c r="Z63" s="18"/>
      <c r="AA63" s="20">
        <v>2.0</v>
      </c>
      <c r="AB63" s="18"/>
      <c r="AC63" s="18"/>
      <c r="AD63" s="18"/>
      <c r="AE63" s="18"/>
      <c r="AF63" s="18"/>
      <c r="AG63" s="18"/>
      <c r="AH63" s="18"/>
      <c r="AI63" s="18"/>
      <c r="AJ63" s="18"/>
      <c r="AK63" s="20">
        <v>7.0</v>
      </c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9">
        <f t="shared" si="13"/>
        <v>31</v>
      </c>
    </row>
    <row r="64" ht="15.75" customHeight="1">
      <c r="A64" s="15"/>
      <c r="B64" s="40" t="s">
        <v>55</v>
      </c>
      <c r="C64" s="42"/>
      <c r="D64" s="42">
        <f t="shared" ref="D64:BF64" si="14">SUM(D58:D63)</f>
        <v>0</v>
      </c>
      <c r="E64" s="42">
        <f t="shared" si="14"/>
        <v>0</v>
      </c>
      <c r="F64" s="42">
        <f t="shared" si="14"/>
        <v>0</v>
      </c>
      <c r="G64" s="42">
        <f t="shared" si="14"/>
        <v>0</v>
      </c>
      <c r="H64" s="42">
        <f t="shared" si="14"/>
        <v>0</v>
      </c>
      <c r="I64" s="42">
        <f t="shared" si="14"/>
        <v>0</v>
      </c>
      <c r="J64" s="42">
        <f t="shared" si="14"/>
        <v>0</v>
      </c>
      <c r="K64" s="42">
        <f t="shared" si="14"/>
        <v>0</v>
      </c>
      <c r="L64" s="42">
        <f t="shared" si="14"/>
        <v>0</v>
      </c>
      <c r="M64" s="42">
        <f t="shared" si="14"/>
        <v>0</v>
      </c>
      <c r="N64" s="42">
        <f t="shared" si="14"/>
        <v>0</v>
      </c>
      <c r="O64" s="42">
        <f t="shared" si="14"/>
        <v>0</v>
      </c>
      <c r="P64" s="42">
        <f t="shared" si="14"/>
        <v>0</v>
      </c>
      <c r="Q64" s="42">
        <f t="shared" si="14"/>
        <v>0</v>
      </c>
      <c r="R64" s="42">
        <f t="shared" si="14"/>
        <v>0</v>
      </c>
      <c r="S64" s="42">
        <f t="shared" si="14"/>
        <v>0</v>
      </c>
      <c r="T64" s="42">
        <f t="shared" si="14"/>
        <v>0</v>
      </c>
      <c r="U64" s="42">
        <f t="shared" si="14"/>
        <v>0</v>
      </c>
      <c r="V64" s="42">
        <f t="shared" si="14"/>
        <v>0</v>
      </c>
      <c r="W64" s="42">
        <f t="shared" si="14"/>
        <v>0</v>
      </c>
      <c r="X64" s="42">
        <f t="shared" si="14"/>
        <v>48</v>
      </c>
      <c r="Y64" s="42">
        <f t="shared" si="14"/>
        <v>0</v>
      </c>
      <c r="Z64" s="42">
        <f t="shared" si="14"/>
        <v>0</v>
      </c>
      <c r="AA64" s="42">
        <f t="shared" si="14"/>
        <v>5</v>
      </c>
      <c r="AB64" s="42">
        <f t="shared" si="14"/>
        <v>0</v>
      </c>
      <c r="AC64" s="42">
        <f t="shared" si="14"/>
        <v>0</v>
      </c>
      <c r="AD64" s="42">
        <f t="shared" si="14"/>
        <v>0</v>
      </c>
      <c r="AE64" s="42">
        <f t="shared" si="14"/>
        <v>0</v>
      </c>
      <c r="AF64" s="42">
        <f t="shared" si="14"/>
        <v>0</v>
      </c>
      <c r="AG64" s="42">
        <f t="shared" si="14"/>
        <v>5</v>
      </c>
      <c r="AH64" s="42">
        <f t="shared" si="14"/>
        <v>0</v>
      </c>
      <c r="AI64" s="42">
        <f t="shared" si="14"/>
        <v>0</v>
      </c>
      <c r="AJ64" s="42">
        <f t="shared" si="14"/>
        <v>0</v>
      </c>
      <c r="AK64" s="42">
        <f t="shared" si="14"/>
        <v>31</v>
      </c>
      <c r="AL64" s="42">
        <f t="shared" si="14"/>
        <v>0</v>
      </c>
      <c r="AM64" s="42">
        <f t="shared" si="14"/>
        <v>0</v>
      </c>
      <c r="AN64" s="42">
        <f t="shared" si="14"/>
        <v>0</v>
      </c>
      <c r="AO64" s="42">
        <f t="shared" si="14"/>
        <v>0</v>
      </c>
      <c r="AP64" s="42">
        <f t="shared" si="14"/>
        <v>0</v>
      </c>
      <c r="AQ64" s="42">
        <f t="shared" si="14"/>
        <v>0</v>
      </c>
      <c r="AR64" s="42">
        <f t="shared" si="14"/>
        <v>0</v>
      </c>
      <c r="AS64" s="42">
        <f t="shared" si="14"/>
        <v>14.5</v>
      </c>
      <c r="AT64" s="42">
        <f t="shared" si="14"/>
        <v>0</v>
      </c>
      <c r="AU64" s="42">
        <f t="shared" si="14"/>
        <v>0</v>
      </c>
      <c r="AV64" s="42">
        <f t="shared" si="14"/>
        <v>0</v>
      </c>
      <c r="AW64" s="42">
        <f t="shared" si="14"/>
        <v>0</v>
      </c>
      <c r="AX64" s="42">
        <f t="shared" si="14"/>
        <v>0</v>
      </c>
      <c r="AY64" s="42">
        <f t="shared" si="14"/>
        <v>0</v>
      </c>
      <c r="AZ64" s="42">
        <f t="shared" si="14"/>
        <v>0</v>
      </c>
      <c r="BA64" s="42">
        <f t="shared" si="14"/>
        <v>0</v>
      </c>
      <c r="BB64" s="42">
        <f t="shared" si="14"/>
        <v>0</v>
      </c>
      <c r="BC64" s="42">
        <f t="shared" si="14"/>
        <v>0</v>
      </c>
      <c r="BD64" s="42">
        <f t="shared" si="14"/>
        <v>0</v>
      </c>
      <c r="BE64" s="42">
        <f t="shared" si="14"/>
        <v>0</v>
      </c>
      <c r="BF64" s="42">
        <f t="shared" si="14"/>
        <v>0</v>
      </c>
      <c r="BG64" s="23">
        <f t="shared" si="13"/>
        <v>103.5</v>
      </c>
    </row>
    <row r="65" ht="15.75" customHeight="1">
      <c r="A65" s="15"/>
      <c r="B65" s="40"/>
      <c r="C65" s="17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26"/>
    </row>
    <row r="66" ht="15.75" customHeight="1">
      <c r="A66" s="27"/>
      <c r="B66" s="43" t="s">
        <v>1</v>
      </c>
      <c r="C66" s="44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37">
        <f t="shared" ref="BG66:BG73" si="15">SUM(C66:BF66)</f>
        <v>0</v>
      </c>
    </row>
    <row r="67" ht="15.75" customHeight="1">
      <c r="A67" s="8">
        <v>8.0</v>
      </c>
      <c r="B67" s="38" t="s">
        <v>107</v>
      </c>
      <c r="C67" s="10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2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3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2">
        <v>10.0</v>
      </c>
      <c r="AU67" s="11"/>
      <c r="AV67" s="11"/>
      <c r="AW67" s="11"/>
      <c r="AX67" s="11"/>
      <c r="AY67" s="12">
        <v>2.0</v>
      </c>
      <c r="AZ67" s="11"/>
      <c r="BA67" s="11"/>
      <c r="BB67" s="11"/>
      <c r="BC67" s="11"/>
      <c r="BD67" s="11"/>
      <c r="BE67" s="11"/>
      <c r="BF67" s="11"/>
      <c r="BG67" s="14">
        <f t="shared" si="15"/>
        <v>12</v>
      </c>
    </row>
    <row r="68" ht="15.75" customHeight="1">
      <c r="A68" s="15"/>
      <c r="B68" s="40" t="s">
        <v>108</v>
      </c>
      <c r="C68" s="17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20">
        <v>9.0</v>
      </c>
      <c r="AU68" s="18"/>
      <c r="AV68" s="18"/>
      <c r="AW68" s="18"/>
      <c r="AX68" s="18"/>
      <c r="AY68" s="20">
        <v>4.0</v>
      </c>
      <c r="AZ68" s="18"/>
      <c r="BA68" s="18"/>
      <c r="BB68" s="18"/>
      <c r="BC68" s="18"/>
      <c r="BD68" s="18"/>
      <c r="BE68" s="18"/>
      <c r="BF68" s="18"/>
      <c r="BG68" s="19">
        <f t="shared" si="15"/>
        <v>13</v>
      </c>
    </row>
    <row r="69" ht="15.75" customHeight="1">
      <c r="A69" s="15"/>
      <c r="B69" s="40" t="s">
        <v>109</v>
      </c>
      <c r="C69" s="17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20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9">
        <f t="shared" si="15"/>
        <v>0</v>
      </c>
    </row>
    <row r="70" ht="15.75" customHeight="1">
      <c r="A70" s="15"/>
      <c r="B70" s="40" t="s">
        <v>110</v>
      </c>
      <c r="C70" s="17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20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21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20">
        <v>20.0</v>
      </c>
      <c r="AU70" s="18"/>
      <c r="AV70" s="18"/>
      <c r="AW70" s="18"/>
      <c r="AX70" s="18"/>
      <c r="AY70" s="20">
        <v>1.0</v>
      </c>
      <c r="AZ70" s="18"/>
      <c r="BA70" s="18"/>
      <c r="BB70" s="18"/>
      <c r="BC70" s="18"/>
      <c r="BD70" s="18"/>
      <c r="BE70" s="18"/>
      <c r="BF70" s="18"/>
      <c r="BG70" s="19">
        <f t="shared" si="15"/>
        <v>21</v>
      </c>
    </row>
    <row r="71" ht="15.75" customHeight="1">
      <c r="A71" s="15"/>
      <c r="B71" s="40" t="s">
        <v>111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21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20">
        <v>3.0</v>
      </c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9">
        <f t="shared" si="15"/>
        <v>3</v>
      </c>
    </row>
    <row r="72" ht="15.75" customHeight="1">
      <c r="A72" s="15"/>
      <c r="B72" s="40" t="s">
        <v>112</v>
      </c>
      <c r="C72" s="17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20">
        <v>7.0</v>
      </c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9">
        <f t="shared" si="15"/>
        <v>7</v>
      </c>
    </row>
    <row r="73" ht="15.75" customHeight="1">
      <c r="A73" s="15"/>
      <c r="B73" s="40" t="s">
        <v>55</v>
      </c>
      <c r="C73" s="42"/>
      <c r="D73" s="42">
        <f t="shared" ref="D73:BF73" si="16">SUM(D67:D72)</f>
        <v>0</v>
      </c>
      <c r="E73" s="42">
        <f t="shared" si="16"/>
        <v>0</v>
      </c>
      <c r="F73" s="42">
        <f t="shared" si="16"/>
        <v>0</v>
      </c>
      <c r="G73" s="42">
        <f t="shared" si="16"/>
        <v>0</v>
      </c>
      <c r="H73" s="42">
        <f t="shared" si="16"/>
        <v>0</v>
      </c>
      <c r="I73" s="42">
        <f t="shared" si="16"/>
        <v>0</v>
      </c>
      <c r="J73" s="42">
        <f t="shared" si="16"/>
        <v>0</v>
      </c>
      <c r="K73" s="42">
        <f t="shared" si="16"/>
        <v>0</v>
      </c>
      <c r="L73" s="42">
        <f t="shared" si="16"/>
        <v>0</v>
      </c>
      <c r="M73" s="42">
        <f t="shared" si="16"/>
        <v>0</v>
      </c>
      <c r="N73" s="42">
        <f t="shared" si="16"/>
        <v>0</v>
      </c>
      <c r="O73" s="42">
        <f t="shared" si="16"/>
        <v>0</v>
      </c>
      <c r="P73" s="42">
        <f t="shared" si="16"/>
        <v>0</v>
      </c>
      <c r="Q73" s="42">
        <f t="shared" si="16"/>
        <v>0</v>
      </c>
      <c r="R73" s="42">
        <f t="shared" si="16"/>
        <v>0</v>
      </c>
      <c r="S73" s="42">
        <f t="shared" si="16"/>
        <v>0</v>
      </c>
      <c r="T73" s="42">
        <f t="shared" si="16"/>
        <v>0</v>
      </c>
      <c r="U73" s="42">
        <f t="shared" si="16"/>
        <v>0</v>
      </c>
      <c r="V73" s="42">
        <f t="shared" si="16"/>
        <v>0</v>
      </c>
      <c r="W73" s="42">
        <f t="shared" si="16"/>
        <v>0</v>
      </c>
      <c r="X73" s="42">
        <f t="shared" si="16"/>
        <v>0</v>
      </c>
      <c r="Y73" s="42">
        <f t="shared" si="16"/>
        <v>0</v>
      </c>
      <c r="Z73" s="42">
        <f t="shared" si="16"/>
        <v>0</v>
      </c>
      <c r="AA73" s="42">
        <f t="shared" si="16"/>
        <v>0</v>
      </c>
      <c r="AB73" s="42">
        <f t="shared" si="16"/>
        <v>0</v>
      </c>
      <c r="AC73" s="42">
        <f t="shared" si="16"/>
        <v>0</v>
      </c>
      <c r="AD73" s="42">
        <f t="shared" si="16"/>
        <v>0</v>
      </c>
      <c r="AE73" s="42">
        <f t="shared" si="16"/>
        <v>0</v>
      </c>
      <c r="AF73" s="42">
        <f t="shared" si="16"/>
        <v>0</v>
      </c>
      <c r="AG73" s="42">
        <f t="shared" si="16"/>
        <v>0</v>
      </c>
      <c r="AH73" s="42">
        <f t="shared" si="16"/>
        <v>0</v>
      </c>
      <c r="AI73" s="42">
        <f t="shared" si="16"/>
        <v>0</v>
      </c>
      <c r="AJ73" s="42">
        <f t="shared" si="16"/>
        <v>0</v>
      </c>
      <c r="AK73" s="42">
        <f t="shared" si="16"/>
        <v>0</v>
      </c>
      <c r="AL73" s="42">
        <f t="shared" si="16"/>
        <v>0</v>
      </c>
      <c r="AM73" s="42">
        <f t="shared" si="16"/>
        <v>0</v>
      </c>
      <c r="AN73" s="42">
        <f t="shared" si="16"/>
        <v>0</v>
      </c>
      <c r="AO73" s="42">
        <f t="shared" si="16"/>
        <v>0</v>
      </c>
      <c r="AP73" s="42">
        <f t="shared" si="16"/>
        <v>0</v>
      </c>
      <c r="AQ73" s="42">
        <f t="shared" si="16"/>
        <v>0</v>
      </c>
      <c r="AR73" s="42">
        <f t="shared" si="16"/>
        <v>0</v>
      </c>
      <c r="AS73" s="42">
        <f t="shared" si="16"/>
        <v>0</v>
      </c>
      <c r="AT73" s="42">
        <f t="shared" si="16"/>
        <v>49</v>
      </c>
      <c r="AU73" s="42">
        <f t="shared" si="16"/>
        <v>0</v>
      </c>
      <c r="AV73" s="42">
        <f t="shared" si="16"/>
        <v>0</v>
      </c>
      <c r="AW73" s="42">
        <f t="shared" si="16"/>
        <v>0</v>
      </c>
      <c r="AX73" s="42">
        <f t="shared" si="16"/>
        <v>0</v>
      </c>
      <c r="AY73" s="42">
        <f t="shared" si="16"/>
        <v>7</v>
      </c>
      <c r="AZ73" s="42">
        <f t="shared" si="16"/>
        <v>0</v>
      </c>
      <c r="BA73" s="42">
        <f t="shared" si="16"/>
        <v>0</v>
      </c>
      <c r="BB73" s="42">
        <f t="shared" si="16"/>
        <v>0</v>
      </c>
      <c r="BC73" s="42">
        <f t="shared" si="16"/>
        <v>0</v>
      </c>
      <c r="BD73" s="42">
        <f t="shared" si="16"/>
        <v>0</v>
      </c>
      <c r="BE73" s="42">
        <f t="shared" si="16"/>
        <v>0</v>
      </c>
      <c r="BF73" s="42">
        <f t="shared" si="16"/>
        <v>0</v>
      </c>
      <c r="BG73" s="23">
        <f t="shared" si="15"/>
        <v>56</v>
      </c>
    </row>
    <row r="74" ht="15.75" customHeight="1">
      <c r="A74" s="15"/>
      <c r="B74" s="40"/>
      <c r="C74" s="17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26"/>
    </row>
    <row r="75" ht="15.75" customHeight="1">
      <c r="A75" s="27"/>
      <c r="B75" s="43" t="s">
        <v>1</v>
      </c>
      <c r="C75" s="44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37">
        <f t="shared" ref="BG75:BG82" si="17">SUM(C75:BF75)</f>
        <v>0</v>
      </c>
    </row>
    <row r="76" ht="15.75" customHeight="1">
      <c r="A76" s="8">
        <v>9.0</v>
      </c>
      <c r="B76" s="38" t="s">
        <v>107</v>
      </c>
      <c r="C76" s="10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2">
        <v>1.0</v>
      </c>
      <c r="V76" s="11"/>
      <c r="W76" s="11"/>
      <c r="X76" s="11"/>
      <c r="Y76" s="11"/>
      <c r="Z76" s="11"/>
      <c r="AA76" s="11"/>
      <c r="AB76" s="11"/>
      <c r="AC76" s="12">
        <v>1.0</v>
      </c>
      <c r="AD76" s="11"/>
      <c r="AE76" s="11"/>
      <c r="AF76" s="11"/>
      <c r="AG76" s="13"/>
      <c r="AH76" s="11"/>
      <c r="AI76" s="11"/>
      <c r="AJ76" s="12">
        <v>1.0</v>
      </c>
      <c r="AK76" s="12">
        <v>2.0</v>
      </c>
      <c r="AL76" s="11"/>
      <c r="AM76" s="12">
        <v>6.0</v>
      </c>
      <c r="AN76" s="11"/>
      <c r="AO76" s="11"/>
      <c r="AP76" s="11"/>
      <c r="AQ76" s="11"/>
      <c r="AR76" s="12">
        <v>1.0</v>
      </c>
      <c r="AS76" s="11"/>
      <c r="AT76" s="11"/>
      <c r="AU76" s="11"/>
      <c r="AV76" s="11"/>
      <c r="AW76" s="11"/>
      <c r="AX76" s="11"/>
      <c r="AY76" s="11"/>
      <c r="AZ76" s="11"/>
      <c r="BA76" s="12">
        <v>1.0</v>
      </c>
      <c r="BB76" s="11"/>
      <c r="BC76" s="11"/>
      <c r="BD76" s="11"/>
      <c r="BE76" s="11"/>
      <c r="BF76" s="11"/>
      <c r="BG76" s="14">
        <f t="shared" si="17"/>
        <v>13</v>
      </c>
    </row>
    <row r="77" ht="15.75" customHeight="1">
      <c r="A77" s="15"/>
      <c r="B77" s="40" t="s">
        <v>108</v>
      </c>
      <c r="C77" s="17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20"/>
      <c r="AL77" s="18"/>
      <c r="AM77" s="20"/>
      <c r="AN77" s="18"/>
      <c r="AO77" s="18"/>
      <c r="AP77" s="18"/>
      <c r="AQ77" s="18"/>
      <c r="AR77" s="20">
        <v>4.0</v>
      </c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9">
        <f t="shared" si="17"/>
        <v>4</v>
      </c>
    </row>
    <row r="78" ht="15.75" customHeight="1">
      <c r="A78" s="15"/>
      <c r="B78" s="40" t="s">
        <v>109</v>
      </c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20">
        <v>2.0</v>
      </c>
      <c r="V78" s="18"/>
      <c r="W78" s="18"/>
      <c r="X78" s="18"/>
      <c r="Y78" s="18"/>
      <c r="Z78" s="18"/>
      <c r="AA78" s="18"/>
      <c r="AB78" s="18"/>
      <c r="AC78" s="20">
        <v>1.0</v>
      </c>
      <c r="AD78" s="18"/>
      <c r="AE78" s="18"/>
      <c r="AF78" s="18"/>
      <c r="AG78" s="18"/>
      <c r="AH78" s="18"/>
      <c r="AI78" s="18"/>
      <c r="AJ78" s="20">
        <v>1.0</v>
      </c>
      <c r="AK78" s="20">
        <v>2.0</v>
      </c>
      <c r="AL78" s="18"/>
      <c r="AM78" s="20">
        <v>1.0</v>
      </c>
      <c r="AN78" s="18"/>
      <c r="AO78" s="18"/>
      <c r="AP78" s="18"/>
      <c r="AQ78" s="20">
        <v>2.0</v>
      </c>
      <c r="AR78" s="18"/>
      <c r="AS78" s="18"/>
      <c r="AT78" s="18"/>
      <c r="AU78" s="18"/>
      <c r="AV78" s="18"/>
      <c r="AW78" s="18"/>
      <c r="AX78" s="18"/>
      <c r="AY78" s="18"/>
      <c r="AZ78" s="18"/>
      <c r="BA78" s="20">
        <v>2.0</v>
      </c>
      <c r="BB78" s="18"/>
      <c r="BC78" s="18"/>
      <c r="BD78" s="18"/>
      <c r="BE78" s="18"/>
      <c r="BF78" s="18"/>
      <c r="BG78" s="19">
        <f t="shared" si="17"/>
        <v>11</v>
      </c>
    </row>
    <row r="79" ht="15.75" customHeight="1">
      <c r="A79" s="15"/>
      <c r="B79" s="40" t="s">
        <v>110</v>
      </c>
      <c r="C79" s="17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20">
        <v>7.0</v>
      </c>
      <c r="V79" s="18"/>
      <c r="W79" s="18"/>
      <c r="X79" s="18"/>
      <c r="Y79" s="18"/>
      <c r="Z79" s="18"/>
      <c r="AA79" s="18"/>
      <c r="AB79" s="18"/>
      <c r="AC79" s="20">
        <v>2.0</v>
      </c>
      <c r="AD79" s="18"/>
      <c r="AE79" s="18"/>
      <c r="AF79" s="18"/>
      <c r="AG79" s="21"/>
      <c r="AH79" s="18"/>
      <c r="AI79" s="18"/>
      <c r="AJ79" s="20">
        <v>1.0</v>
      </c>
      <c r="AK79" s="20">
        <v>2.0</v>
      </c>
      <c r="AL79" s="18"/>
      <c r="AM79" s="20">
        <v>2.0</v>
      </c>
      <c r="AN79" s="18"/>
      <c r="AO79" s="18"/>
      <c r="AP79" s="18"/>
      <c r="AQ79" s="18"/>
      <c r="AR79" s="20">
        <v>8.0</v>
      </c>
      <c r="AS79" s="18"/>
      <c r="AT79" s="18"/>
      <c r="AU79" s="18"/>
      <c r="AV79" s="18"/>
      <c r="AW79" s="18"/>
      <c r="AX79" s="18"/>
      <c r="AY79" s="18"/>
      <c r="AZ79" s="18"/>
      <c r="BA79" s="20">
        <v>1.0</v>
      </c>
      <c r="BB79" s="18"/>
      <c r="BC79" s="18"/>
      <c r="BD79" s="18"/>
      <c r="BE79" s="18"/>
      <c r="BF79" s="18"/>
      <c r="BG79" s="19">
        <f t="shared" si="17"/>
        <v>23</v>
      </c>
    </row>
    <row r="80" ht="15.75" customHeight="1">
      <c r="A80" s="15"/>
      <c r="B80" s="40" t="s">
        <v>111</v>
      </c>
      <c r="C80" s="17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21"/>
      <c r="AH80" s="18"/>
      <c r="AI80" s="18"/>
      <c r="AJ80" s="18"/>
      <c r="AK80" s="20">
        <v>2.0</v>
      </c>
      <c r="AL80" s="18"/>
      <c r="AM80" s="20">
        <v>3.0</v>
      </c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9">
        <f t="shared" si="17"/>
        <v>5</v>
      </c>
    </row>
    <row r="81" ht="15.75" customHeight="1">
      <c r="A81" s="15"/>
      <c r="B81" s="40" t="s">
        <v>112</v>
      </c>
      <c r="C81" s="17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9">
        <f t="shared" si="17"/>
        <v>0</v>
      </c>
    </row>
    <row r="82" ht="15.75" customHeight="1">
      <c r="A82" s="15"/>
      <c r="B82" s="40" t="s">
        <v>55</v>
      </c>
      <c r="C82" s="42"/>
      <c r="D82" s="42">
        <f t="shared" ref="D82:BF82" si="18">SUM(D76:D81)</f>
        <v>0</v>
      </c>
      <c r="E82" s="42">
        <f t="shared" si="18"/>
        <v>0</v>
      </c>
      <c r="F82" s="42">
        <f t="shared" si="18"/>
        <v>0</v>
      </c>
      <c r="G82" s="42">
        <f t="shared" si="18"/>
        <v>0</v>
      </c>
      <c r="H82" s="42">
        <f t="shared" si="18"/>
        <v>0</v>
      </c>
      <c r="I82" s="42">
        <f t="shared" si="18"/>
        <v>0</v>
      </c>
      <c r="J82" s="42">
        <f t="shared" si="18"/>
        <v>0</v>
      </c>
      <c r="K82" s="42">
        <f t="shared" si="18"/>
        <v>0</v>
      </c>
      <c r="L82" s="42">
        <f t="shared" si="18"/>
        <v>0</v>
      </c>
      <c r="M82" s="42">
        <f t="shared" si="18"/>
        <v>0</v>
      </c>
      <c r="N82" s="42">
        <f t="shared" si="18"/>
        <v>0</v>
      </c>
      <c r="O82" s="42">
        <f t="shared" si="18"/>
        <v>0</v>
      </c>
      <c r="P82" s="42">
        <f t="shared" si="18"/>
        <v>0</v>
      </c>
      <c r="Q82" s="42">
        <f t="shared" si="18"/>
        <v>0</v>
      </c>
      <c r="R82" s="42">
        <f t="shared" si="18"/>
        <v>0</v>
      </c>
      <c r="S82" s="42">
        <f t="shared" si="18"/>
        <v>0</v>
      </c>
      <c r="T82" s="42">
        <f t="shared" si="18"/>
        <v>0</v>
      </c>
      <c r="U82" s="42">
        <f t="shared" si="18"/>
        <v>10</v>
      </c>
      <c r="V82" s="42">
        <f t="shared" si="18"/>
        <v>0</v>
      </c>
      <c r="W82" s="42">
        <f t="shared" si="18"/>
        <v>0</v>
      </c>
      <c r="X82" s="42">
        <f t="shared" si="18"/>
        <v>0</v>
      </c>
      <c r="Y82" s="42">
        <f t="shared" si="18"/>
        <v>0</v>
      </c>
      <c r="Z82" s="42">
        <f t="shared" si="18"/>
        <v>0</v>
      </c>
      <c r="AA82" s="42">
        <f t="shared" si="18"/>
        <v>0</v>
      </c>
      <c r="AB82" s="42">
        <f t="shared" si="18"/>
        <v>0</v>
      </c>
      <c r="AC82" s="42">
        <f t="shared" si="18"/>
        <v>4</v>
      </c>
      <c r="AD82" s="42">
        <f t="shared" si="18"/>
        <v>0</v>
      </c>
      <c r="AE82" s="42">
        <f t="shared" si="18"/>
        <v>0</v>
      </c>
      <c r="AF82" s="42">
        <f t="shared" si="18"/>
        <v>0</v>
      </c>
      <c r="AG82" s="42">
        <f t="shared" si="18"/>
        <v>0</v>
      </c>
      <c r="AH82" s="42">
        <f t="shared" si="18"/>
        <v>0</v>
      </c>
      <c r="AI82" s="42">
        <f t="shared" si="18"/>
        <v>0</v>
      </c>
      <c r="AJ82" s="42">
        <f t="shared" si="18"/>
        <v>3</v>
      </c>
      <c r="AK82" s="42">
        <f t="shared" si="18"/>
        <v>8</v>
      </c>
      <c r="AL82" s="42">
        <f t="shared" si="18"/>
        <v>0</v>
      </c>
      <c r="AM82" s="42">
        <f t="shared" si="18"/>
        <v>12</v>
      </c>
      <c r="AN82" s="42">
        <f t="shared" si="18"/>
        <v>0</v>
      </c>
      <c r="AO82" s="42">
        <f t="shared" si="18"/>
        <v>0</v>
      </c>
      <c r="AP82" s="42">
        <f t="shared" si="18"/>
        <v>0</v>
      </c>
      <c r="AQ82" s="42">
        <f t="shared" si="18"/>
        <v>2</v>
      </c>
      <c r="AR82" s="42">
        <f t="shared" si="18"/>
        <v>13</v>
      </c>
      <c r="AS82" s="42">
        <f t="shared" si="18"/>
        <v>0</v>
      </c>
      <c r="AT82" s="42">
        <f t="shared" si="18"/>
        <v>0</v>
      </c>
      <c r="AU82" s="42">
        <f t="shared" si="18"/>
        <v>0</v>
      </c>
      <c r="AV82" s="42">
        <f t="shared" si="18"/>
        <v>0</v>
      </c>
      <c r="AW82" s="42">
        <f t="shared" si="18"/>
        <v>0</v>
      </c>
      <c r="AX82" s="42">
        <f t="shared" si="18"/>
        <v>0</v>
      </c>
      <c r="AY82" s="42">
        <f t="shared" si="18"/>
        <v>0</v>
      </c>
      <c r="AZ82" s="42">
        <f t="shared" si="18"/>
        <v>0</v>
      </c>
      <c r="BA82" s="42">
        <f t="shared" si="18"/>
        <v>4</v>
      </c>
      <c r="BB82" s="42">
        <f t="shared" si="18"/>
        <v>0</v>
      </c>
      <c r="BC82" s="42">
        <f t="shared" si="18"/>
        <v>0</v>
      </c>
      <c r="BD82" s="42">
        <f t="shared" si="18"/>
        <v>0</v>
      </c>
      <c r="BE82" s="42">
        <f t="shared" si="18"/>
        <v>0</v>
      </c>
      <c r="BF82" s="42">
        <f t="shared" si="18"/>
        <v>0</v>
      </c>
      <c r="BG82" s="23">
        <f t="shared" si="17"/>
        <v>56</v>
      </c>
    </row>
    <row r="83" ht="15.75" customHeight="1">
      <c r="A83" s="15"/>
      <c r="B83" s="40"/>
      <c r="C83" s="17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20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26"/>
    </row>
    <row r="84" ht="15.75" customHeight="1">
      <c r="A84" s="27"/>
      <c r="B84" s="43" t="s">
        <v>1</v>
      </c>
      <c r="C84" s="44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37">
        <f t="shared" ref="BG84:BG91" si="19">SUM(C84:BF84)</f>
        <v>0</v>
      </c>
    </row>
    <row r="85" ht="15.75" customHeight="1">
      <c r="A85" s="8">
        <v>10.0</v>
      </c>
      <c r="B85" s="38" t="s">
        <v>107</v>
      </c>
      <c r="C85" s="10"/>
      <c r="D85" s="11"/>
      <c r="E85" s="12">
        <v>14.0</v>
      </c>
      <c r="F85" s="11"/>
      <c r="G85" s="11"/>
      <c r="H85" s="11"/>
      <c r="I85" s="11"/>
      <c r="J85" s="12">
        <v>2.0</v>
      </c>
      <c r="K85" s="11"/>
      <c r="L85" s="11"/>
      <c r="M85" s="11"/>
      <c r="N85" s="11"/>
      <c r="O85" s="12">
        <v>1.0</v>
      </c>
      <c r="P85" s="11"/>
      <c r="Q85" s="11"/>
      <c r="R85" s="11"/>
      <c r="S85" s="11"/>
      <c r="T85" s="11"/>
      <c r="U85" s="12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3"/>
      <c r="AH85" s="11"/>
      <c r="AI85" s="11"/>
      <c r="AJ85" s="11"/>
      <c r="AK85" s="11"/>
      <c r="AL85" s="11"/>
      <c r="AM85" s="12">
        <v>4.0</v>
      </c>
      <c r="AN85" s="11"/>
      <c r="AO85" s="12">
        <v>6.0</v>
      </c>
      <c r="AP85" s="11"/>
      <c r="AQ85" s="12">
        <v>2.0</v>
      </c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4">
        <f t="shared" si="19"/>
        <v>29</v>
      </c>
    </row>
    <row r="86" ht="15.75" customHeight="1">
      <c r="A86" s="15"/>
      <c r="B86" s="40" t="s">
        <v>108</v>
      </c>
      <c r="C86" s="17"/>
      <c r="D86" s="18"/>
      <c r="E86" s="20">
        <v>2.0</v>
      </c>
      <c r="F86" s="18"/>
      <c r="G86" s="18"/>
      <c r="H86" s="18"/>
      <c r="I86" s="18"/>
      <c r="J86" s="18"/>
      <c r="K86" s="18"/>
      <c r="L86" s="18"/>
      <c r="M86" s="18"/>
      <c r="N86" s="18"/>
      <c r="O86" s="20">
        <v>2.0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20">
        <v>1.0</v>
      </c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9">
        <f t="shared" si="19"/>
        <v>5</v>
      </c>
    </row>
    <row r="87" ht="15.75" customHeight="1">
      <c r="A87" s="15"/>
      <c r="B87" s="40" t="s">
        <v>109</v>
      </c>
      <c r="C87" s="17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20">
        <v>2.5</v>
      </c>
      <c r="P87" s="18"/>
      <c r="Q87" s="18"/>
      <c r="R87" s="18"/>
      <c r="S87" s="18"/>
      <c r="T87" s="18"/>
      <c r="U87" s="20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20">
        <v>1.0</v>
      </c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9">
        <f t="shared" si="19"/>
        <v>3.5</v>
      </c>
    </row>
    <row r="88" ht="15.75" customHeight="1">
      <c r="A88" s="15"/>
      <c r="B88" s="40" t="s">
        <v>110</v>
      </c>
      <c r="C88" s="17"/>
      <c r="D88" s="18"/>
      <c r="E88" s="18"/>
      <c r="F88" s="18"/>
      <c r="G88" s="18"/>
      <c r="H88" s="18"/>
      <c r="I88" s="18"/>
      <c r="J88" s="20">
        <v>1.0</v>
      </c>
      <c r="K88" s="18"/>
      <c r="L88" s="18"/>
      <c r="M88" s="18"/>
      <c r="N88" s="18"/>
      <c r="O88" s="20">
        <v>9.0</v>
      </c>
      <c r="P88" s="18"/>
      <c r="Q88" s="18"/>
      <c r="R88" s="18"/>
      <c r="S88" s="18"/>
      <c r="T88" s="18"/>
      <c r="U88" s="20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21"/>
      <c r="AH88" s="18"/>
      <c r="AI88" s="18"/>
      <c r="AJ88" s="18"/>
      <c r="AK88" s="20">
        <v>6.0</v>
      </c>
      <c r="AL88" s="18"/>
      <c r="AM88" s="18"/>
      <c r="AN88" s="18"/>
      <c r="AO88" s="18"/>
      <c r="AP88" s="20">
        <v>1.0</v>
      </c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9">
        <f t="shared" si="19"/>
        <v>17</v>
      </c>
    </row>
    <row r="89" ht="15.75" customHeight="1">
      <c r="A89" s="15"/>
      <c r="B89" s="40" t="s">
        <v>111</v>
      </c>
      <c r="C89" s="17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20">
        <v>3.5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21"/>
      <c r="AH89" s="18"/>
      <c r="AI89" s="18"/>
      <c r="AJ89" s="18"/>
      <c r="AK89" s="20">
        <v>1.5</v>
      </c>
      <c r="AL89" s="18"/>
      <c r="AM89" s="18"/>
      <c r="AN89" s="18"/>
      <c r="AO89" s="18"/>
      <c r="AP89" s="20">
        <v>1.0</v>
      </c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9">
        <f t="shared" si="19"/>
        <v>6</v>
      </c>
    </row>
    <row r="90" ht="15.75" customHeight="1">
      <c r="A90" s="15"/>
      <c r="B90" s="40" t="s">
        <v>112</v>
      </c>
      <c r="C90" s="17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20">
        <v>1.0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20">
        <v>0.5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9">
        <f t="shared" si="19"/>
        <v>1.5</v>
      </c>
    </row>
    <row r="91" ht="15.75" customHeight="1">
      <c r="A91" s="15"/>
      <c r="B91" s="40" t="s">
        <v>55</v>
      </c>
      <c r="C91" s="42"/>
      <c r="D91" s="42">
        <f t="shared" ref="D91:BF91" si="20">SUM(D85:D90)</f>
        <v>0</v>
      </c>
      <c r="E91" s="42">
        <f t="shared" si="20"/>
        <v>16</v>
      </c>
      <c r="F91" s="42">
        <f t="shared" si="20"/>
        <v>0</v>
      </c>
      <c r="G91" s="42">
        <f t="shared" si="20"/>
        <v>0</v>
      </c>
      <c r="H91" s="42">
        <f t="shared" si="20"/>
        <v>0</v>
      </c>
      <c r="I91" s="42">
        <f t="shared" si="20"/>
        <v>0</v>
      </c>
      <c r="J91" s="42">
        <f t="shared" si="20"/>
        <v>3</v>
      </c>
      <c r="K91" s="42">
        <f t="shared" si="20"/>
        <v>0</v>
      </c>
      <c r="L91" s="42">
        <f t="shared" si="20"/>
        <v>0</v>
      </c>
      <c r="M91" s="42">
        <f t="shared" si="20"/>
        <v>0</v>
      </c>
      <c r="N91" s="42">
        <f t="shared" si="20"/>
        <v>0</v>
      </c>
      <c r="O91" s="42">
        <f t="shared" si="20"/>
        <v>19</v>
      </c>
      <c r="P91" s="42">
        <f t="shared" si="20"/>
        <v>0</v>
      </c>
      <c r="Q91" s="42">
        <f t="shared" si="20"/>
        <v>0</v>
      </c>
      <c r="R91" s="42">
        <f t="shared" si="20"/>
        <v>0</v>
      </c>
      <c r="S91" s="42">
        <f t="shared" si="20"/>
        <v>0</v>
      </c>
      <c r="T91" s="42">
        <f t="shared" si="20"/>
        <v>0</v>
      </c>
      <c r="U91" s="42">
        <f t="shared" si="20"/>
        <v>0</v>
      </c>
      <c r="V91" s="42">
        <f t="shared" si="20"/>
        <v>0</v>
      </c>
      <c r="W91" s="42">
        <f t="shared" si="20"/>
        <v>0</v>
      </c>
      <c r="X91" s="42">
        <f t="shared" si="20"/>
        <v>0</v>
      </c>
      <c r="Y91" s="42">
        <f t="shared" si="20"/>
        <v>0</v>
      </c>
      <c r="Z91" s="42">
        <f t="shared" si="20"/>
        <v>0</v>
      </c>
      <c r="AA91" s="42">
        <f t="shared" si="20"/>
        <v>0</v>
      </c>
      <c r="AB91" s="42">
        <f t="shared" si="20"/>
        <v>0</v>
      </c>
      <c r="AC91" s="42">
        <f t="shared" si="20"/>
        <v>0</v>
      </c>
      <c r="AD91" s="42">
        <f t="shared" si="20"/>
        <v>0</v>
      </c>
      <c r="AE91" s="42">
        <f t="shared" si="20"/>
        <v>0</v>
      </c>
      <c r="AF91" s="42">
        <f t="shared" si="20"/>
        <v>0</v>
      </c>
      <c r="AG91" s="42">
        <f t="shared" si="20"/>
        <v>0</v>
      </c>
      <c r="AH91" s="42">
        <f t="shared" si="20"/>
        <v>0</v>
      </c>
      <c r="AI91" s="42">
        <f t="shared" si="20"/>
        <v>0</v>
      </c>
      <c r="AJ91" s="42">
        <f t="shared" si="20"/>
        <v>0</v>
      </c>
      <c r="AK91" s="42">
        <f t="shared" si="20"/>
        <v>8</v>
      </c>
      <c r="AL91" s="42">
        <f t="shared" si="20"/>
        <v>0</v>
      </c>
      <c r="AM91" s="42">
        <f t="shared" si="20"/>
        <v>4</v>
      </c>
      <c r="AN91" s="42">
        <f t="shared" si="20"/>
        <v>0</v>
      </c>
      <c r="AO91" s="42">
        <f t="shared" si="20"/>
        <v>6</v>
      </c>
      <c r="AP91" s="42">
        <f t="shared" si="20"/>
        <v>4</v>
      </c>
      <c r="AQ91" s="42">
        <f t="shared" si="20"/>
        <v>2</v>
      </c>
      <c r="AR91" s="42">
        <f t="shared" si="20"/>
        <v>0</v>
      </c>
      <c r="AS91" s="42">
        <f t="shared" si="20"/>
        <v>0</v>
      </c>
      <c r="AT91" s="42">
        <f t="shared" si="20"/>
        <v>0</v>
      </c>
      <c r="AU91" s="42">
        <f t="shared" si="20"/>
        <v>0</v>
      </c>
      <c r="AV91" s="42">
        <f t="shared" si="20"/>
        <v>0</v>
      </c>
      <c r="AW91" s="42">
        <f t="shared" si="20"/>
        <v>0</v>
      </c>
      <c r="AX91" s="42">
        <f t="shared" si="20"/>
        <v>0</v>
      </c>
      <c r="AY91" s="42">
        <f t="shared" si="20"/>
        <v>0</v>
      </c>
      <c r="AZ91" s="42">
        <f t="shared" si="20"/>
        <v>0</v>
      </c>
      <c r="BA91" s="42">
        <f t="shared" si="20"/>
        <v>0</v>
      </c>
      <c r="BB91" s="42">
        <f t="shared" si="20"/>
        <v>0</v>
      </c>
      <c r="BC91" s="42">
        <f t="shared" si="20"/>
        <v>0</v>
      </c>
      <c r="BD91" s="42">
        <f t="shared" si="20"/>
        <v>0</v>
      </c>
      <c r="BE91" s="42">
        <f t="shared" si="20"/>
        <v>0</v>
      </c>
      <c r="BF91" s="42">
        <f t="shared" si="20"/>
        <v>0</v>
      </c>
      <c r="BG91" s="23">
        <f t="shared" si="19"/>
        <v>62</v>
      </c>
    </row>
    <row r="92" ht="15.75" customHeight="1">
      <c r="A92" s="15"/>
      <c r="B92" s="40"/>
      <c r="C92" s="17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26"/>
    </row>
    <row r="93" ht="15.75" customHeight="1">
      <c r="A93" s="27"/>
      <c r="B93" s="43" t="s">
        <v>1</v>
      </c>
      <c r="C93" s="44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37">
        <f t="shared" ref="BG93:BG100" si="21">SUM(C93:BF93)</f>
        <v>0</v>
      </c>
    </row>
    <row r="94" ht="15.75" customHeight="1">
      <c r="A94" s="8">
        <v>11.0</v>
      </c>
      <c r="B94" s="38" t="s">
        <v>107</v>
      </c>
      <c r="C94" s="10"/>
      <c r="D94" s="12">
        <v>0.5</v>
      </c>
      <c r="E94" s="11"/>
      <c r="F94" s="12">
        <v>6.0</v>
      </c>
      <c r="G94" s="11"/>
      <c r="H94" s="11"/>
      <c r="I94" s="12">
        <v>1.5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2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3"/>
      <c r="AH94" s="11"/>
      <c r="AI94" s="11"/>
      <c r="AJ94" s="11"/>
      <c r="AK94" s="11"/>
      <c r="AL94" s="11"/>
      <c r="AM94" s="12">
        <v>5.0</v>
      </c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4">
        <f t="shared" si="21"/>
        <v>13</v>
      </c>
    </row>
    <row r="95" ht="15.75" customHeight="1">
      <c r="A95" s="15"/>
      <c r="B95" s="40" t="s">
        <v>108</v>
      </c>
      <c r="C95" s="17"/>
      <c r="D95" s="20">
        <v>0.5</v>
      </c>
      <c r="E95" s="18"/>
      <c r="F95" s="18"/>
      <c r="G95" s="18"/>
      <c r="H95" s="18"/>
      <c r="I95" s="20">
        <v>1.5</v>
      </c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9">
        <f t="shared" si="21"/>
        <v>2</v>
      </c>
    </row>
    <row r="96" ht="15.75" customHeight="1">
      <c r="A96" s="15"/>
      <c r="B96" s="40" t="s">
        <v>109</v>
      </c>
      <c r="C96" s="17"/>
      <c r="D96" s="20">
        <v>0.5</v>
      </c>
      <c r="E96" s="18"/>
      <c r="F96" s="18"/>
      <c r="G96" s="18"/>
      <c r="H96" s="18"/>
      <c r="I96" s="20">
        <v>1.0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20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20">
        <v>0.5</v>
      </c>
      <c r="AK96" s="18"/>
      <c r="AL96" s="20">
        <v>1.0</v>
      </c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9">
        <f t="shared" si="21"/>
        <v>3</v>
      </c>
    </row>
    <row r="97" ht="15.75" customHeight="1">
      <c r="A97" s="15"/>
      <c r="B97" s="40" t="s">
        <v>110</v>
      </c>
      <c r="C97" s="17"/>
      <c r="D97" s="20">
        <v>1.5</v>
      </c>
      <c r="E97" s="18"/>
      <c r="F97" s="18"/>
      <c r="G97" s="18"/>
      <c r="H97" s="18"/>
      <c r="I97" s="20">
        <v>1.0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20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21"/>
      <c r="AH97" s="18"/>
      <c r="AI97" s="18"/>
      <c r="AJ97" s="20">
        <v>1.5</v>
      </c>
      <c r="AK97" s="18"/>
      <c r="AL97" s="20">
        <v>2.0</v>
      </c>
      <c r="AM97" s="20">
        <v>3.0</v>
      </c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9">
        <f t="shared" si="21"/>
        <v>9</v>
      </c>
    </row>
    <row r="98" ht="15.75" customHeight="1">
      <c r="A98" s="15"/>
      <c r="B98" s="40" t="s">
        <v>111</v>
      </c>
      <c r="C98" s="17"/>
      <c r="D98" s="20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21"/>
      <c r="AH98" s="18"/>
      <c r="AI98" s="18"/>
      <c r="AJ98" s="20">
        <v>0.5</v>
      </c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9">
        <f t="shared" si="21"/>
        <v>0.5</v>
      </c>
    </row>
    <row r="99" ht="15.75" customHeight="1">
      <c r="A99" s="15"/>
      <c r="B99" s="40" t="s">
        <v>112</v>
      </c>
      <c r="C99" s="17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20">
        <v>1.0</v>
      </c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9">
        <f t="shared" si="21"/>
        <v>1</v>
      </c>
    </row>
    <row r="100" ht="15.75" customHeight="1">
      <c r="A100" s="15"/>
      <c r="B100" s="40" t="s">
        <v>55</v>
      </c>
      <c r="C100" s="42"/>
      <c r="D100" s="42">
        <f t="shared" ref="D100:BF100" si="22">SUM(D94:D99)</f>
        <v>3</v>
      </c>
      <c r="E100" s="42">
        <f t="shared" si="22"/>
        <v>0</v>
      </c>
      <c r="F100" s="42">
        <f t="shared" si="22"/>
        <v>6</v>
      </c>
      <c r="G100" s="42">
        <f t="shared" si="22"/>
        <v>0</v>
      </c>
      <c r="H100" s="42">
        <f t="shared" si="22"/>
        <v>0</v>
      </c>
      <c r="I100" s="42">
        <f t="shared" si="22"/>
        <v>5</v>
      </c>
      <c r="J100" s="42">
        <f t="shared" si="22"/>
        <v>0</v>
      </c>
      <c r="K100" s="42">
        <f t="shared" si="22"/>
        <v>0</v>
      </c>
      <c r="L100" s="42">
        <f t="shared" si="22"/>
        <v>0</v>
      </c>
      <c r="M100" s="42">
        <f t="shared" si="22"/>
        <v>0</v>
      </c>
      <c r="N100" s="42">
        <f t="shared" si="22"/>
        <v>0</v>
      </c>
      <c r="O100" s="42">
        <f t="shared" si="22"/>
        <v>0</v>
      </c>
      <c r="P100" s="42">
        <f t="shared" si="22"/>
        <v>0</v>
      </c>
      <c r="Q100" s="42">
        <f t="shared" si="22"/>
        <v>0</v>
      </c>
      <c r="R100" s="42">
        <f t="shared" si="22"/>
        <v>0</v>
      </c>
      <c r="S100" s="42">
        <f t="shared" si="22"/>
        <v>0</v>
      </c>
      <c r="T100" s="42">
        <f t="shared" si="22"/>
        <v>0</v>
      </c>
      <c r="U100" s="42">
        <f t="shared" si="22"/>
        <v>0</v>
      </c>
      <c r="V100" s="42">
        <f t="shared" si="22"/>
        <v>0</v>
      </c>
      <c r="W100" s="42">
        <f t="shared" si="22"/>
        <v>0</v>
      </c>
      <c r="X100" s="42">
        <f t="shared" si="22"/>
        <v>0</v>
      </c>
      <c r="Y100" s="42">
        <f t="shared" si="22"/>
        <v>0</v>
      </c>
      <c r="Z100" s="42">
        <f t="shared" si="22"/>
        <v>0</v>
      </c>
      <c r="AA100" s="42">
        <f t="shared" si="22"/>
        <v>0</v>
      </c>
      <c r="AB100" s="42">
        <f t="shared" si="22"/>
        <v>0</v>
      </c>
      <c r="AC100" s="42">
        <f t="shared" si="22"/>
        <v>0</v>
      </c>
      <c r="AD100" s="42">
        <f t="shared" si="22"/>
        <v>0</v>
      </c>
      <c r="AE100" s="42">
        <f t="shared" si="22"/>
        <v>0</v>
      </c>
      <c r="AF100" s="42">
        <f t="shared" si="22"/>
        <v>0</v>
      </c>
      <c r="AG100" s="42">
        <f t="shared" si="22"/>
        <v>0</v>
      </c>
      <c r="AH100" s="42">
        <f t="shared" si="22"/>
        <v>0</v>
      </c>
      <c r="AI100" s="42">
        <f t="shared" si="22"/>
        <v>0</v>
      </c>
      <c r="AJ100" s="42">
        <f t="shared" si="22"/>
        <v>3.5</v>
      </c>
      <c r="AK100" s="42">
        <f t="shared" si="22"/>
        <v>0</v>
      </c>
      <c r="AL100" s="42">
        <f t="shared" si="22"/>
        <v>3</v>
      </c>
      <c r="AM100" s="42">
        <f t="shared" si="22"/>
        <v>8</v>
      </c>
      <c r="AN100" s="42">
        <f t="shared" si="22"/>
        <v>0</v>
      </c>
      <c r="AO100" s="42">
        <f t="shared" si="22"/>
        <v>0</v>
      </c>
      <c r="AP100" s="42">
        <f t="shared" si="22"/>
        <v>0</v>
      </c>
      <c r="AQ100" s="42">
        <f t="shared" si="22"/>
        <v>0</v>
      </c>
      <c r="AR100" s="42">
        <f t="shared" si="22"/>
        <v>0</v>
      </c>
      <c r="AS100" s="42">
        <f t="shared" si="22"/>
        <v>0</v>
      </c>
      <c r="AT100" s="42">
        <f t="shared" si="22"/>
        <v>0</v>
      </c>
      <c r="AU100" s="42">
        <f t="shared" si="22"/>
        <v>0</v>
      </c>
      <c r="AV100" s="42">
        <f t="shared" si="22"/>
        <v>0</v>
      </c>
      <c r="AW100" s="42">
        <f t="shared" si="22"/>
        <v>0</v>
      </c>
      <c r="AX100" s="42">
        <f t="shared" si="22"/>
        <v>0</v>
      </c>
      <c r="AY100" s="42">
        <f t="shared" si="22"/>
        <v>0</v>
      </c>
      <c r="AZ100" s="42">
        <f t="shared" si="22"/>
        <v>0</v>
      </c>
      <c r="BA100" s="42">
        <f t="shared" si="22"/>
        <v>0</v>
      </c>
      <c r="BB100" s="42">
        <f t="shared" si="22"/>
        <v>0</v>
      </c>
      <c r="BC100" s="42">
        <f t="shared" si="22"/>
        <v>0</v>
      </c>
      <c r="BD100" s="42">
        <f t="shared" si="22"/>
        <v>0</v>
      </c>
      <c r="BE100" s="42">
        <f t="shared" si="22"/>
        <v>0</v>
      </c>
      <c r="BF100" s="42">
        <f t="shared" si="22"/>
        <v>0</v>
      </c>
      <c r="BG100" s="23">
        <f t="shared" si="21"/>
        <v>28.5</v>
      </c>
    </row>
    <row r="101" ht="15.75" customHeight="1">
      <c r="A101" s="15"/>
      <c r="B101" s="40"/>
      <c r="C101" s="17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26"/>
    </row>
    <row r="102" ht="15.75" customHeight="1">
      <c r="A102" s="27"/>
      <c r="B102" s="43" t="s">
        <v>1</v>
      </c>
      <c r="C102" s="44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37">
        <f t="shared" ref="BG102:BG109" si="23">SUM(C102:BF102)</f>
        <v>0</v>
      </c>
    </row>
    <row r="103" ht="15.75" customHeight="1">
      <c r="A103" s="8">
        <v>12.0</v>
      </c>
      <c r="B103" s="38" t="s">
        <v>107</v>
      </c>
      <c r="C103" s="10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2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3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4">
        <f t="shared" si="23"/>
        <v>0</v>
      </c>
    </row>
    <row r="104" ht="15.75" customHeight="1">
      <c r="A104" s="15"/>
      <c r="B104" s="40" t="s">
        <v>108</v>
      </c>
      <c r="C104" s="17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9">
        <f t="shared" si="23"/>
        <v>0</v>
      </c>
    </row>
    <row r="105" ht="15.75" customHeight="1">
      <c r="A105" s="15"/>
      <c r="B105" s="40" t="s">
        <v>109</v>
      </c>
      <c r="C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20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9">
        <f t="shared" si="23"/>
        <v>0</v>
      </c>
    </row>
    <row r="106" ht="15.75" customHeight="1">
      <c r="A106" s="15"/>
      <c r="B106" s="40" t="s">
        <v>110</v>
      </c>
      <c r="C106" s="17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20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21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9">
        <f t="shared" si="23"/>
        <v>0</v>
      </c>
    </row>
    <row r="107" ht="15.75" customHeight="1">
      <c r="A107" s="15"/>
      <c r="B107" s="40" t="s">
        <v>111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21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9">
        <f t="shared" si="23"/>
        <v>0</v>
      </c>
    </row>
    <row r="108" ht="15.75" customHeight="1">
      <c r="A108" s="15"/>
      <c r="B108" s="40" t="s">
        <v>112</v>
      </c>
      <c r="C108" s="17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9">
        <f t="shared" si="23"/>
        <v>0</v>
      </c>
    </row>
    <row r="109" ht="15.75" customHeight="1">
      <c r="A109" s="15"/>
      <c r="B109" s="40" t="s">
        <v>55</v>
      </c>
      <c r="C109" s="42"/>
      <c r="D109" s="42">
        <f t="shared" ref="D109:BF109" si="24">SUM(D103:D108)</f>
        <v>0</v>
      </c>
      <c r="E109" s="42">
        <f t="shared" si="24"/>
        <v>0</v>
      </c>
      <c r="F109" s="42">
        <f t="shared" si="24"/>
        <v>0</v>
      </c>
      <c r="G109" s="42">
        <f t="shared" si="24"/>
        <v>0</v>
      </c>
      <c r="H109" s="42">
        <f t="shared" si="24"/>
        <v>0</v>
      </c>
      <c r="I109" s="42">
        <f t="shared" si="24"/>
        <v>0</v>
      </c>
      <c r="J109" s="42">
        <f t="shared" si="24"/>
        <v>0</v>
      </c>
      <c r="K109" s="42">
        <f t="shared" si="24"/>
        <v>0</v>
      </c>
      <c r="L109" s="42">
        <f t="shared" si="24"/>
        <v>0</v>
      </c>
      <c r="M109" s="42">
        <f t="shared" si="24"/>
        <v>0</v>
      </c>
      <c r="N109" s="42">
        <f t="shared" si="24"/>
        <v>0</v>
      </c>
      <c r="O109" s="42">
        <f t="shared" si="24"/>
        <v>0</v>
      </c>
      <c r="P109" s="42">
        <f t="shared" si="24"/>
        <v>0</v>
      </c>
      <c r="Q109" s="42">
        <f t="shared" si="24"/>
        <v>0</v>
      </c>
      <c r="R109" s="42">
        <f t="shared" si="24"/>
        <v>0</v>
      </c>
      <c r="S109" s="42">
        <f t="shared" si="24"/>
        <v>0</v>
      </c>
      <c r="T109" s="42">
        <f t="shared" si="24"/>
        <v>0</v>
      </c>
      <c r="U109" s="42">
        <f t="shared" si="24"/>
        <v>0</v>
      </c>
      <c r="V109" s="42">
        <f t="shared" si="24"/>
        <v>0</v>
      </c>
      <c r="W109" s="42">
        <f t="shared" si="24"/>
        <v>0</v>
      </c>
      <c r="X109" s="42">
        <f t="shared" si="24"/>
        <v>0</v>
      </c>
      <c r="Y109" s="42">
        <f t="shared" si="24"/>
        <v>0</v>
      </c>
      <c r="Z109" s="42">
        <f t="shared" si="24"/>
        <v>0</v>
      </c>
      <c r="AA109" s="42">
        <f t="shared" si="24"/>
        <v>0</v>
      </c>
      <c r="AB109" s="42">
        <f t="shared" si="24"/>
        <v>0</v>
      </c>
      <c r="AC109" s="42">
        <f t="shared" si="24"/>
        <v>0</v>
      </c>
      <c r="AD109" s="42">
        <f t="shared" si="24"/>
        <v>0</v>
      </c>
      <c r="AE109" s="42">
        <f t="shared" si="24"/>
        <v>0</v>
      </c>
      <c r="AF109" s="42">
        <f t="shared" si="24"/>
        <v>0</v>
      </c>
      <c r="AG109" s="42">
        <f t="shared" si="24"/>
        <v>0</v>
      </c>
      <c r="AH109" s="42">
        <f t="shared" si="24"/>
        <v>0</v>
      </c>
      <c r="AI109" s="42">
        <f t="shared" si="24"/>
        <v>0</v>
      </c>
      <c r="AJ109" s="42">
        <f t="shared" si="24"/>
        <v>0</v>
      </c>
      <c r="AK109" s="42">
        <f t="shared" si="24"/>
        <v>0</v>
      </c>
      <c r="AL109" s="42">
        <f t="shared" si="24"/>
        <v>0</v>
      </c>
      <c r="AM109" s="42">
        <f t="shared" si="24"/>
        <v>0</v>
      </c>
      <c r="AN109" s="42">
        <f t="shared" si="24"/>
        <v>0</v>
      </c>
      <c r="AO109" s="42">
        <f t="shared" si="24"/>
        <v>0</v>
      </c>
      <c r="AP109" s="42">
        <f t="shared" si="24"/>
        <v>0</v>
      </c>
      <c r="AQ109" s="42">
        <f t="shared" si="24"/>
        <v>0</v>
      </c>
      <c r="AR109" s="42">
        <f t="shared" si="24"/>
        <v>0</v>
      </c>
      <c r="AS109" s="42">
        <f t="shared" si="24"/>
        <v>0</v>
      </c>
      <c r="AT109" s="42">
        <f t="shared" si="24"/>
        <v>0</v>
      </c>
      <c r="AU109" s="42">
        <f t="shared" si="24"/>
        <v>0</v>
      </c>
      <c r="AV109" s="42">
        <f t="shared" si="24"/>
        <v>0</v>
      </c>
      <c r="AW109" s="42">
        <f t="shared" si="24"/>
        <v>0</v>
      </c>
      <c r="AX109" s="42">
        <f t="shared" si="24"/>
        <v>0</v>
      </c>
      <c r="AY109" s="42">
        <f t="shared" si="24"/>
        <v>0</v>
      </c>
      <c r="AZ109" s="42">
        <f t="shared" si="24"/>
        <v>0</v>
      </c>
      <c r="BA109" s="42">
        <f t="shared" si="24"/>
        <v>0</v>
      </c>
      <c r="BB109" s="42">
        <f t="shared" si="24"/>
        <v>0</v>
      </c>
      <c r="BC109" s="42">
        <f t="shared" si="24"/>
        <v>0</v>
      </c>
      <c r="BD109" s="42">
        <f t="shared" si="24"/>
        <v>0</v>
      </c>
      <c r="BE109" s="42">
        <f t="shared" si="24"/>
        <v>0</v>
      </c>
      <c r="BF109" s="42">
        <f t="shared" si="24"/>
        <v>0</v>
      </c>
      <c r="BG109" s="23">
        <f t="shared" si="23"/>
        <v>0</v>
      </c>
    </row>
    <row r="110" ht="15.75" customHeight="1">
      <c r="A110" s="15"/>
      <c r="B110" s="40"/>
      <c r="C110" s="17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26"/>
    </row>
    <row r="111" ht="15.75" customHeight="1">
      <c r="A111" s="27"/>
      <c r="B111" s="43" t="s">
        <v>1</v>
      </c>
      <c r="C111" s="44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37">
        <f t="shared" ref="BG111:BG118" si="25">SUM(C111:BF111)</f>
        <v>0</v>
      </c>
    </row>
    <row r="112" ht="15.75" customHeight="1">
      <c r="A112" s="8">
        <v>13.0</v>
      </c>
      <c r="B112" s="38" t="s">
        <v>107</v>
      </c>
      <c r="C112" s="10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2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3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4">
        <f t="shared" si="25"/>
        <v>0</v>
      </c>
    </row>
    <row r="113" ht="15.75" customHeight="1">
      <c r="A113" s="15"/>
      <c r="B113" s="40" t="s">
        <v>108</v>
      </c>
      <c r="C113" s="17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9">
        <f t="shared" si="25"/>
        <v>0</v>
      </c>
    </row>
    <row r="114" ht="15.75" customHeight="1">
      <c r="A114" s="15"/>
      <c r="B114" s="40" t="s">
        <v>109</v>
      </c>
      <c r="C114" s="17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20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9">
        <f t="shared" si="25"/>
        <v>0</v>
      </c>
    </row>
    <row r="115" ht="15.75" customHeight="1">
      <c r="A115" s="15"/>
      <c r="B115" s="40" t="s">
        <v>110</v>
      </c>
      <c r="C115" s="17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20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21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9">
        <f t="shared" si="25"/>
        <v>0</v>
      </c>
    </row>
    <row r="116" ht="15.75" customHeight="1">
      <c r="A116" s="15"/>
      <c r="B116" s="40" t="s">
        <v>111</v>
      </c>
      <c r="C116" s="17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21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9">
        <f t="shared" si="25"/>
        <v>0</v>
      </c>
    </row>
    <row r="117" ht="15.75" customHeight="1">
      <c r="A117" s="15"/>
      <c r="B117" s="40" t="s">
        <v>112</v>
      </c>
      <c r="C117" s="17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9">
        <f t="shared" si="25"/>
        <v>0</v>
      </c>
    </row>
    <row r="118" ht="15.75" customHeight="1">
      <c r="A118" s="15"/>
      <c r="B118" s="40" t="s">
        <v>55</v>
      </c>
      <c r="C118" s="42"/>
      <c r="D118" s="42">
        <f t="shared" ref="D118:BF118" si="26">SUM(D112:D117)</f>
        <v>0</v>
      </c>
      <c r="E118" s="42">
        <f t="shared" si="26"/>
        <v>0</v>
      </c>
      <c r="F118" s="42">
        <f t="shared" si="26"/>
        <v>0</v>
      </c>
      <c r="G118" s="42">
        <f t="shared" si="26"/>
        <v>0</v>
      </c>
      <c r="H118" s="42">
        <f t="shared" si="26"/>
        <v>0</v>
      </c>
      <c r="I118" s="42">
        <f t="shared" si="26"/>
        <v>0</v>
      </c>
      <c r="J118" s="42">
        <f t="shared" si="26"/>
        <v>0</v>
      </c>
      <c r="K118" s="42">
        <f t="shared" si="26"/>
        <v>0</v>
      </c>
      <c r="L118" s="42">
        <f t="shared" si="26"/>
        <v>0</v>
      </c>
      <c r="M118" s="42">
        <f t="shared" si="26"/>
        <v>0</v>
      </c>
      <c r="N118" s="42">
        <f t="shared" si="26"/>
        <v>0</v>
      </c>
      <c r="O118" s="42">
        <f t="shared" si="26"/>
        <v>0</v>
      </c>
      <c r="P118" s="42">
        <f t="shared" si="26"/>
        <v>0</v>
      </c>
      <c r="Q118" s="42">
        <f t="shared" si="26"/>
        <v>0</v>
      </c>
      <c r="R118" s="42">
        <f t="shared" si="26"/>
        <v>0</v>
      </c>
      <c r="S118" s="42">
        <f t="shared" si="26"/>
        <v>0</v>
      </c>
      <c r="T118" s="42">
        <f t="shared" si="26"/>
        <v>0</v>
      </c>
      <c r="U118" s="42">
        <f t="shared" si="26"/>
        <v>0</v>
      </c>
      <c r="V118" s="42">
        <f t="shared" si="26"/>
        <v>0</v>
      </c>
      <c r="W118" s="42">
        <f t="shared" si="26"/>
        <v>0</v>
      </c>
      <c r="X118" s="42">
        <f t="shared" si="26"/>
        <v>0</v>
      </c>
      <c r="Y118" s="42">
        <f t="shared" si="26"/>
        <v>0</v>
      </c>
      <c r="Z118" s="42">
        <f t="shared" si="26"/>
        <v>0</v>
      </c>
      <c r="AA118" s="42">
        <f t="shared" si="26"/>
        <v>0</v>
      </c>
      <c r="AB118" s="42">
        <f t="shared" si="26"/>
        <v>0</v>
      </c>
      <c r="AC118" s="42">
        <f t="shared" si="26"/>
        <v>0</v>
      </c>
      <c r="AD118" s="42">
        <f t="shared" si="26"/>
        <v>0</v>
      </c>
      <c r="AE118" s="42">
        <f t="shared" si="26"/>
        <v>0</v>
      </c>
      <c r="AF118" s="42">
        <f t="shared" si="26"/>
        <v>0</v>
      </c>
      <c r="AG118" s="42">
        <f t="shared" si="26"/>
        <v>0</v>
      </c>
      <c r="AH118" s="42">
        <f t="shared" si="26"/>
        <v>0</v>
      </c>
      <c r="AI118" s="42">
        <f t="shared" si="26"/>
        <v>0</v>
      </c>
      <c r="AJ118" s="42">
        <f t="shared" si="26"/>
        <v>0</v>
      </c>
      <c r="AK118" s="42">
        <f t="shared" si="26"/>
        <v>0</v>
      </c>
      <c r="AL118" s="42">
        <f t="shared" si="26"/>
        <v>0</v>
      </c>
      <c r="AM118" s="42">
        <f t="shared" si="26"/>
        <v>0</v>
      </c>
      <c r="AN118" s="42">
        <f t="shared" si="26"/>
        <v>0</v>
      </c>
      <c r="AO118" s="42">
        <f t="shared" si="26"/>
        <v>0</v>
      </c>
      <c r="AP118" s="42">
        <f t="shared" si="26"/>
        <v>0</v>
      </c>
      <c r="AQ118" s="42">
        <f t="shared" si="26"/>
        <v>0</v>
      </c>
      <c r="AR118" s="42">
        <f t="shared" si="26"/>
        <v>0</v>
      </c>
      <c r="AS118" s="42">
        <f t="shared" si="26"/>
        <v>0</v>
      </c>
      <c r="AT118" s="42">
        <f t="shared" si="26"/>
        <v>0</v>
      </c>
      <c r="AU118" s="42">
        <f t="shared" si="26"/>
        <v>0</v>
      </c>
      <c r="AV118" s="42">
        <f t="shared" si="26"/>
        <v>0</v>
      </c>
      <c r="AW118" s="42">
        <f t="shared" si="26"/>
        <v>0</v>
      </c>
      <c r="AX118" s="42">
        <f t="shared" si="26"/>
        <v>0</v>
      </c>
      <c r="AY118" s="42">
        <f t="shared" si="26"/>
        <v>0</v>
      </c>
      <c r="AZ118" s="42">
        <f t="shared" si="26"/>
        <v>0</v>
      </c>
      <c r="BA118" s="42">
        <f t="shared" si="26"/>
        <v>0</v>
      </c>
      <c r="BB118" s="42">
        <f t="shared" si="26"/>
        <v>0</v>
      </c>
      <c r="BC118" s="42">
        <f t="shared" si="26"/>
        <v>0</v>
      </c>
      <c r="BD118" s="42">
        <f t="shared" si="26"/>
        <v>0</v>
      </c>
      <c r="BE118" s="42">
        <f t="shared" si="26"/>
        <v>0</v>
      </c>
      <c r="BF118" s="42">
        <f t="shared" si="26"/>
        <v>0</v>
      </c>
      <c r="BG118" s="23">
        <f t="shared" si="25"/>
        <v>0</v>
      </c>
    </row>
    <row r="119" ht="15.75" customHeight="1">
      <c r="A119" s="15"/>
      <c r="B119" s="40"/>
      <c r="C119" s="17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26"/>
    </row>
    <row r="120" ht="15.75" customHeight="1">
      <c r="A120" s="27"/>
      <c r="B120" s="43" t="s">
        <v>1</v>
      </c>
      <c r="C120" s="44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37">
        <f t="shared" ref="BG120:BG127" si="27">SUM(C120:BF120)</f>
        <v>0</v>
      </c>
    </row>
    <row r="121" ht="15.75" customHeight="1">
      <c r="A121" s="8">
        <v>14.0</v>
      </c>
      <c r="B121" s="38" t="s">
        <v>107</v>
      </c>
      <c r="C121" s="10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2">
        <v>13.0</v>
      </c>
      <c r="R121" s="11"/>
      <c r="S121" s="12">
        <v>1.0</v>
      </c>
      <c r="T121" s="11"/>
      <c r="U121" s="12"/>
      <c r="V121" s="11"/>
      <c r="W121" s="11"/>
      <c r="X121" s="11"/>
      <c r="Y121" s="11"/>
      <c r="Z121" s="11"/>
      <c r="AA121" s="11"/>
      <c r="AB121" s="11"/>
      <c r="AC121" s="11"/>
      <c r="AD121" s="12">
        <v>1.0</v>
      </c>
      <c r="AE121" s="11"/>
      <c r="AF121" s="11"/>
      <c r="AG121" s="13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4">
        <f t="shared" si="27"/>
        <v>15</v>
      </c>
    </row>
    <row r="122" ht="15.75" customHeight="1">
      <c r="A122" s="15"/>
      <c r="B122" s="40" t="s">
        <v>108</v>
      </c>
      <c r="C122" s="17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20">
        <v>1.5</v>
      </c>
      <c r="R122" s="18"/>
      <c r="S122" s="20">
        <v>1.0</v>
      </c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9">
        <f t="shared" si="27"/>
        <v>2.5</v>
      </c>
    </row>
    <row r="123" ht="15.75" customHeight="1">
      <c r="A123" s="15"/>
      <c r="B123" s="40" t="s">
        <v>109</v>
      </c>
      <c r="C123" s="17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20">
        <v>3.0</v>
      </c>
      <c r="R123" s="18"/>
      <c r="S123" s="18"/>
      <c r="T123" s="18"/>
      <c r="U123" s="20"/>
      <c r="V123" s="18"/>
      <c r="W123" s="18"/>
      <c r="X123" s="18"/>
      <c r="Y123" s="18"/>
      <c r="Z123" s="18"/>
      <c r="AA123" s="18"/>
      <c r="AB123" s="18"/>
      <c r="AC123" s="18"/>
      <c r="AD123" s="20">
        <v>2.0</v>
      </c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9">
        <f t="shared" si="27"/>
        <v>5</v>
      </c>
    </row>
    <row r="124" ht="15.75" customHeight="1">
      <c r="A124" s="15"/>
      <c r="B124" s="40" t="s">
        <v>110</v>
      </c>
      <c r="C124" s="17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20">
        <v>21.0</v>
      </c>
      <c r="R124" s="18"/>
      <c r="S124" s="20">
        <v>7.0</v>
      </c>
      <c r="T124" s="18"/>
      <c r="U124" s="20"/>
      <c r="V124" s="18"/>
      <c r="W124" s="18"/>
      <c r="X124" s="18"/>
      <c r="Y124" s="18"/>
      <c r="Z124" s="18"/>
      <c r="AA124" s="18"/>
      <c r="AB124" s="18"/>
      <c r="AC124" s="18"/>
      <c r="AD124" s="20">
        <v>3.0</v>
      </c>
      <c r="AE124" s="18"/>
      <c r="AF124" s="18"/>
      <c r="AG124" s="21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9">
        <f t="shared" si="27"/>
        <v>31</v>
      </c>
    </row>
    <row r="125" ht="15.75" customHeight="1">
      <c r="A125" s="15"/>
      <c r="B125" s="40" t="s">
        <v>111</v>
      </c>
      <c r="C125" s="17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20">
        <v>3.0</v>
      </c>
      <c r="R125" s="18"/>
      <c r="S125" s="20">
        <v>1.0</v>
      </c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21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9">
        <f t="shared" si="27"/>
        <v>4</v>
      </c>
    </row>
    <row r="126" ht="15.75" customHeight="1">
      <c r="A126" s="15"/>
      <c r="B126" s="40" t="s">
        <v>112</v>
      </c>
      <c r="C126" s="17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20">
        <v>10.0</v>
      </c>
      <c r="R126" s="18"/>
      <c r="S126" s="20">
        <v>3.0</v>
      </c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20">
        <v>2.0</v>
      </c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9">
        <f t="shared" si="27"/>
        <v>15</v>
      </c>
    </row>
    <row r="127" ht="15.75" customHeight="1">
      <c r="A127" s="15"/>
      <c r="B127" s="40" t="s">
        <v>55</v>
      </c>
      <c r="C127" s="42"/>
      <c r="D127" s="42">
        <f t="shared" ref="D127:BF127" si="28">SUM(D121:D126)</f>
        <v>0</v>
      </c>
      <c r="E127" s="42">
        <f t="shared" si="28"/>
        <v>0</v>
      </c>
      <c r="F127" s="42">
        <f t="shared" si="28"/>
        <v>0</v>
      </c>
      <c r="G127" s="42">
        <f t="shared" si="28"/>
        <v>0</v>
      </c>
      <c r="H127" s="42">
        <f t="shared" si="28"/>
        <v>0</v>
      </c>
      <c r="I127" s="42">
        <f t="shared" si="28"/>
        <v>0</v>
      </c>
      <c r="J127" s="42">
        <f t="shared" si="28"/>
        <v>0</v>
      </c>
      <c r="K127" s="42">
        <f t="shared" si="28"/>
        <v>0</v>
      </c>
      <c r="L127" s="42">
        <f t="shared" si="28"/>
        <v>0</v>
      </c>
      <c r="M127" s="42">
        <f t="shared" si="28"/>
        <v>0</v>
      </c>
      <c r="N127" s="42">
        <f t="shared" si="28"/>
        <v>0</v>
      </c>
      <c r="O127" s="42">
        <f t="shared" si="28"/>
        <v>0</v>
      </c>
      <c r="P127" s="42">
        <f t="shared" si="28"/>
        <v>0</v>
      </c>
      <c r="Q127" s="42">
        <f t="shared" si="28"/>
        <v>51.5</v>
      </c>
      <c r="R127" s="42">
        <f t="shared" si="28"/>
        <v>0</v>
      </c>
      <c r="S127" s="42">
        <f t="shared" si="28"/>
        <v>13</v>
      </c>
      <c r="T127" s="42">
        <f t="shared" si="28"/>
        <v>0</v>
      </c>
      <c r="U127" s="42">
        <f t="shared" si="28"/>
        <v>0</v>
      </c>
      <c r="V127" s="42">
        <f t="shared" si="28"/>
        <v>0</v>
      </c>
      <c r="W127" s="42">
        <f t="shared" si="28"/>
        <v>0</v>
      </c>
      <c r="X127" s="42">
        <f t="shared" si="28"/>
        <v>0</v>
      </c>
      <c r="Y127" s="42">
        <f t="shared" si="28"/>
        <v>0</v>
      </c>
      <c r="Z127" s="42">
        <f t="shared" si="28"/>
        <v>0</v>
      </c>
      <c r="AA127" s="42">
        <f t="shared" si="28"/>
        <v>0</v>
      </c>
      <c r="AB127" s="42">
        <f t="shared" si="28"/>
        <v>0</v>
      </c>
      <c r="AC127" s="42">
        <f t="shared" si="28"/>
        <v>0</v>
      </c>
      <c r="AD127" s="42">
        <f t="shared" si="28"/>
        <v>8</v>
      </c>
      <c r="AE127" s="42">
        <f t="shared" si="28"/>
        <v>0</v>
      </c>
      <c r="AF127" s="42">
        <f t="shared" si="28"/>
        <v>0</v>
      </c>
      <c r="AG127" s="42">
        <f t="shared" si="28"/>
        <v>0</v>
      </c>
      <c r="AH127" s="42">
        <f t="shared" si="28"/>
        <v>0</v>
      </c>
      <c r="AI127" s="42">
        <f t="shared" si="28"/>
        <v>0</v>
      </c>
      <c r="AJ127" s="42">
        <f t="shared" si="28"/>
        <v>0</v>
      </c>
      <c r="AK127" s="42">
        <f t="shared" si="28"/>
        <v>0</v>
      </c>
      <c r="AL127" s="42">
        <f t="shared" si="28"/>
        <v>0</v>
      </c>
      <c r="AM127" s="42">
        <f t="shared" si="28"/>
        <v>0</v>
      </c>
      <c r="AN127" s="42">
        <f t="shared" si="28"/>
        <v>0</v>
      </c>
      <c r="AO127" s="42">
        <f t="shared" si="28"/>
        <v>0</v>
      </c>
      <c r="AP127" s="42">
        <f t="shared" si="28"/>
        <v>0</v>
      </c>
      <c r="AQ127" s="42">
        <f t="shared" si="28"/>
        <v>0</v>
      </c>
      <c r="AR127" s="42">
        <f t="shared" si="28"/>
        <v>0</v>
      </c>
      <c r="AS127" s="42">
        <f t="shared" si="28"/>
        <v>0</v>
      </c>
      <c r="AT127" s="42">
        <f t="shared" si="28"/>
        <v>0</v>
      </c>
      <c r="AU127" s="42">
        <f t="shared" si="28"/>
        <v>0</v>
      </c>
      <c r="AV127" s="42">
        <f t="shared" si="28"/>
        <v>0</v>
      </c>
      <c r="AW127" s="42">
        <f t="shared" si="28"/>
        <v>0</v>
      </c>
      <c r="AX127" s="42">
        <f t="shared" si="28"/>
        <v>0</v>
      </c>
      <c r="AY127" s="42">
        <f t="shared" si="28"/>
        <v>0</v>
      </c>
      <c r="AZ127" s="42">
        <f t="shared" si="28"/>
        <v>0</v>
      </c>
      <c r="BA127" s="42">
        <f t="shared" si="28"/>
        <v>0</v>
      </c>
      <c r="BB127" s="42">
        <f t="shared" si="28"/>
        <v>0</v>
      </c>
      <c r="BC127" s="42">
        <f t="shared" si="28"/>
        <v>0</v>
      </c>
      <c r="BD127" s="42">
        <f t="shared" si="28"/>
        <v>0</v>
      </c>
      <c r="BE127" s="42">
        <f t="shared" si="28"/>
        <v>0</v>
      </c>
      <c r="BF127" s="42">
        <f t="shared" si="28"/>
        <v>0</v>
      </c>
      <c r="BG127" s="23">
        <f t="shared" si="27"/>
        <v>72.5</v>
      </c>
    </row>
    <row r="128" ht="15.75" customHeight="1">
      <c r="A128" s="15"/>
      <c r="B128" s="40"/>
      <c r="C128" s="1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26"/>
    </row>
    <row r="129" ht="15.75" customHeight="1">
      <c r="A129" s="27"/>
      <c r="B129" s="43" t="s">
        <v>1</v>
      </c>
      <c r="C129" s="44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37">
        <f t="shared" ref="BG129:BG136" si="29">SUM(C129:BF129)</f>
        <v>0</v>
      </c>
    </row>
    <row r="130" ht="15.75" customHeight="1">
      <c r="A130" s="8">
        <v>15.0</v>
      </c>
      <c r="B130" s="38" t="s">
        <v>107</v>
      </c>
      <c r="C130" s="10"/>
      <c r="D130" s="11"/>
      <c r="E130" s="11"/>
      <c r="F130" s="11"/>
      <c r="G130" s="11"/>
      <c r="H130" s="11"/>
      <c r="I130" s="11"/>
      <c r="J130" s="12">
        <v>11.0</v>
      </c>
      <c r="K130" s="11"/>
      <c r="L130" s="12">
        <v>2.0</v>
      </c>
      <c r="M130" s="12">
        <v>0.5</v>
      </c>
      <c r="N130" s="11"/>
      <c r="O130" s="11"/>
      <c r="P130" s="11"/>
      <c r="Q130" s="11"/>
      <c r="R130" s="11"/>
      <c r="S130" s="11"/>
      <c r="T130" s="12">
        <v>1.0</v>
      </c>
      <c r="U130" s="12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3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4">
        <f t="shared" si="29"/>
        <v>14.5</v>
      </c>
    </row>
    <row r="131" ht="15.75" customHeight="1">
      <c r="A131" s="15"/>
      <c r="B131" s="40" t="s">
        <v>108</v>
      </c>
      <c r="C131" s="17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9">
        <f t="shared" si="29"/>
        <v>0</v>
      </c>
    </row>
    <row r="132" ht="15.75" customHeight="1">
      <c r="A132" s="15"/>
      <c r="B132" s="40" t="s">
        <v>109</v>
      </c>
      <c r="C132" s="17"/>
      <c r="D132" s="18"/>
      <c r="E132" s="18"/>
      <c r="F132" s="18"/>
      <c r="G132" s="18"/>
      <c r="H132" s="18"/>
      <c r="I132" s="18"/>
      <c r="J132" s="18"/>
      <c r="K132" s="18"/>
      <c r="L132" s="18"/>
      <c r="M132" s="20">
        <v>1.5</v>
      </c>
      <c r="N132" s="18"/>
      <c r="O132" s="18"/>
      <c r="P132" s="18"/>
      <c r="Q132" s="18"/>
      <c r="R132" s="18"/>
      <c r="S132" s="18"/>
      <c r="T132" s="20">
        <v>1.0</v>
      </c>
      <c r="U132" s="20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20">
        <v>2.0</v>
      </c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9">
        <f t="shared" si="29"/>
        <v>4.5</v>
      </c>
    </row>
    <row r="133" ht="15.75" customHeight="1">
      <c r="A133" s="15"/>
      <c r="B133" s="40" t="s">
        <v>110</v>
      </c>
      <c r="C133" s="17"/>
      <c r="D133" s="18"/>
      <c r="E133" s="18"/>
      <c r="F133" s="18"/>
      <c r="G133" s="18"/>
      <c r="H133" s="18"/>
      <c r="I133" s="18"/>
      <c r="J133" s="18"/>
      <c r="K133" s="18"/>
      <c r="L133" s="20">
        <v>1.0</v>
      </c>
      <c r="M133" s="20">
        <v>1.0</v>
      </c>
      <c r="N133" s="18"/>
      <c r="O133" s="18"/>
      <c r="P133" s="18"/>
      <c r="Q133" s="18"/>
      <c r="R133" s="18"/>
      <c r="S133" s="18"/>
      <c r="T133" s="20">
        <v>0.5</v>
      </c>
      <c r="U133" s="20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21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20">
        <v>5.0</v>
      </c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9">
        <f t="shared" si="29"/>
        <v>7.5</v>
      </c>
    </row>
    <row r="134" ht="15.75" customHeight="1">
      <c r="A134" s="15"/>
      <c r="B134" s="40" t="s">
        <v>111</v>
      </c>
      <c r="C134" s="17"/>
      <c r="D134" s="18"/>
      <c r="E134" s="18"/>
      <c r="F134" s="18"/>
      <c r="G134" s="18"/>
      <c r="H134" s="18"/>
      <c r="I134" s="18"/>
      <c r="J134" s="18"/>
      <c r="K134" s="18"/>
      <c r="L134" s="18"/>
      <c r="M134" s="20">
        <v>0.5</v>
      </c>
      <c r="N134" s="18"/>
      <c r="O134" s="18"/>
      <c r="P134" s="18"/>
      <c r="Q134" s="18"/>
      <c r="R134" s="18"/>
      <c r="S134" s="18"/>
      <c r="T134" s="20">
        <v>0.5</v>
      </c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21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20">
        <v>2.0</v>
      </c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9">
        <f t="shared" si="29"/>
        <v>3</v>
      </c>
    </row>
    <row r="135" ht="15.75" customHeight="1">
      <c r="A135" s="15"/>
      <c r="B135" s="40" t="s">
        <v>112</v>
      </c>
      <c r="C135" s="17"/>
      <c r="D135" s="18"/>
      <c r="E135" s="18"/>
      <c r="F135" s="18"/>
      <c r="G135" s="18"/>
      <c r="H135" s="18"/>
      <c r="I135" s="18"/>
      <c r="J135" s="18"/>
      <c r="K135" s="18"/>
      <c r="L135" s="18"/>
      <c r="M135" s="20">
        <v>0.5</v>
      </c>
      <c r="N135" s="18"/>
      <c r="O135" s="18"/>
      <c r="P135" s="18"/>
      <c r="Q135" s="18"/>
      <c r="R135" s="18"/>
      <c r="S135" s="18"/>
      <c r="T135" s="20">
        <v>1.0</v>
      </c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20">
        <v>2.0</v>
      </c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9">
        <f t="shared" si="29"/>
        <v>3.5</v>
      </c>
    </row>
    <row r="136" ht="15.75" customHeight="1">
      <c r="A136" s="15"/>
      <c r="B136" s="40" t="s">
        <v>55</v>
      </c>
      <c r="C136" s="42"/>
      <c r="D136" s="42">
        <f t="shared" ref="D136:BF136" si="30">SUM(D130:D135)</f>
        <v>0</v>
      </c>
      <c r="E136" s="42">
        <f t="shared" si="30"/>
        <v>0</v>
      </c>
      <c r="F136" s="42">
        <f t="shared" si="30"/>
        <v>0</v>
      </c>
      <c r="G136" s="42">
        <f t="shared" si="30"/>
        <v>0</v>
      </c>
      <c r="H136" s="42">
        <f t="shared" si="30"/>
        <v>0</v>
      </c>
      <c r="I136" s="42">
        <f t="shared" si="30"/>
        <v>0</v>
      </c>
      <c r="J136" s="42">
        <f t="shared" si="30"/>
        <v>11</v>
      </c>
      <c r="K136" s="42">
        <f t="shared" si="30"/>
        <v>0</v>
      </c>
      <c r="L136" s="42">
        <f t="shared" si="30"/>
        <v>3</v>
      </c>
      <c r="M136" s="42">
        <f t="shared" si="30"/>
        <v>4</v>
      </c>
      <c r="N136" s="42">
        <f t="shared" si="30"/>
        <v>0</v>
      </c>
      <c r="O136" s="42">
        <f t="shared" si="30"/>
        <v>0</v>
      </c>
      <c r="P136" s="42">
        <f t="shared" si="30"/>
        <v>0</v>
      </c>
      <c r="Q136" s="42">
        <f t="shared" si="30"/>
        <v>0</v>
      </c>
      <c r="R136" s="42">
        <f t="shared" si="30"/>
        <v>0</v>
      </c>
      <c r="S136" s="42">
        <f t="shared" si="30"/>
        <v>0</v>
      </c>
      <c r="T136" s="42">
        <f t="shared" si="30"/>
        <v>4</v>
      </c>
      <c r="U136" s="42">
        <f t="shared" si="30"/>
        <v>0</v>
      </c>
      <c r="V136" s="42">
        <f t="shared" si="30"/>
        <v>0</v>
      </c>
      <c r="W136" s="42">
        <f t="shared" si="30"/>
        <v>0</v>
      </c>
      <c r="X136" s="42">
        <f t="shared" si="30"/>
        <v>0</v>
      </c>
      <c r="Y136" s="42">
        <f t="shared" si="30"/>
        <v>0</v>
      </c>
      <c r="Z136" s="42">
        <f t="shared" si="30"/>
        <v>0</v>
      </c>
      <c r="AA136" s="42">
        <f t="shared" si="30"/>
        <v>0</v>
      </c>
      <c r="AB136" s="42">
        <f t="shared" si="30"/>
        <v>0</v>
      </c>
      <c r="AC136" s="42">
        <f t="shared" si="30"/>
        <v>0</v>
      </c>
      <c r="AD136" s="42">
        <f t="shared" si="30"/>
        <v>0</v>
      </c>
      <c r="AE136" s="42">
        <f t="shared" si="30"/>
        <v>0</v>
      </c>
      <c r="AF136" s="42">
        <f t="shared" si="30"/>
        <v>0</v>
      </c>
      <c r="AG136" s="42">
        <f t="shared" si="30"/>
        <v>0</v>
      </c>
      <c r="AH136" s="42">
        <f t="shared" si="30"/>
        <v>0</v>
      </c>
      <c r="AI136" s="42">
        <f t="shared" si="30"/>
        <v>0</v>
      </c>
      <c r="AJ136" s="42">
        <f t="shared" si="30"/>
        <v>0</v>
      </c>
      <c r="AK136" s="42">
        <f t="shared" si="30"/>
        <v>0</v>
      </c>
      <c r="AL136" s="42">
        <f t="shared" si="30"/>
        <v>0</v>
      </c>
      <c r="AM136" s="42">
        <f t="shared" si="30"/>
        <v>0</v>
      </c>
      <c r="AN136" s="42">
        <f t="shared" si="30"/>
        <v>0</v>
      </c>
      <c r="AO136" s="42">
        <f t="shared" si="30"/>
        <v>0</v>
      </c>
      <c r="AP136" s="42">
        <f t="shared" si="30"/>
        <v>0</v>
      </c>
      <c r="AQ136" s="42">
        <f t="shared" si="30"/>
        <v>0</v>
      </c>
      <c r="AR136" s="42">
        <f t="shared" si="30"/>
        <v>0</v>
      </c>
      <c r="AS136" s="42">
        <f t="shared" si="30"/>
        <v>0</v>
      </c>
      <c r="AT136" s="42">
        <f t="shared" si="30"/>
        <v>11</v>
      </c>
      <c r="AU136" s="42">
        <f t="shared" si="30"/>
        <v>0</v>
      </c>
      <c r="AV136" s="42">
        <f t="shared" si="30"/>
        <v>0</v>
      </c>
      <c r="AW136" s="42">
        <f t="shared" si="30"/>
        <v>0</v>
      </c>
      <c r="AX136" s="42">
        <f t="shared" si="30"/>
        <v>0</v>
      </c>
      <c r="AY136" s="42">
        <f t="shared" si="30"/>
        <v>0</v>
      </c>
      <c r="AZ136" s="42">
        <f t="shared" si="30"/>
        <v>0</v>
      </c>
      <c r="BA136" s="42">
        <f t="shared" si="30"/>
        <v>0</v>
      </c>
      <c r="BB136" s="42">
        <f t="shared" si="30"/>
        <v>0</v>
      </c>
      <c r="BC136" s="42">
        <f t="shared" si="30"/>
        <v>0</v>
      </c>
      <c r="BD136" s="42">
        <f t="shared" si="30"/>
        <v>0</v>
      </c>
      <c r="BE136" s="42">
        <f t="shared" si="30"/>
        <v>0</v>
      </c>
      <c r="BF136" s="42">
        <f t="shared" si="30"/>
        <v>0</v>
      </c>
      <c r="BG136" s="23">
        <f t="shared" si="29"/>
        <v>33</v>
      </c>
    </row>
    <row r="137" ht="15.75" customHeight="1">
      <c r="A137" s="15"/>
      <c r="B137" s="40"/>
      <c r="C137" s="17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26"/>
    </row>
    <row r="138" ht="15.75" customHeight="1">
      <c r="A138" s="27"/>
      <c r="B138" s="43" t="s">
        <v>1</v>
      </c>
      <c r="C138" s="44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37">
        <f t="shared" ref="BG138:BG145" si="31">SUM(C138:BF138)</f>
        <v>0</v>
      </c>
    </row>
    <row r="139" ht="15.75" customHeight="1">
      <c r="A139" s="8">
        <v>16.0</v>
      </c>
      <c r="B139" s="38" t="s">
        <v>107</v>
      </c>
      <c r="C139" s="10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2">
        <v>1.0</v>
      </c>
      <c r="V139" s="11"/>
      <c r="W139" s="11"/>
      <c r="X139" s="11"/>
      <c r="Y139" s="11"/>
      <c r="Z139" s="11"/>
      <c r="AA139" s="11"/>
      <c r="AB139" s="11"/>
      <c r="AC139" s="12">
        <v>1.0</v>
      </c>
      <c r="AD139" s="11"/>
      <c r="AE139" s="12"/>
      <c r="AF139" s="11"/>
      <c r="AG139" s="13"/>
      <c r="AH139" s="11"/>
      <c r="AI139" s="11"/>
      <c r="AJ139" s="12">
        <v>0.5</v>
      </c>
      <c r="AK139" s="11"/>
      <c r="AL139" s="11"/>
      <c r="AM139" s="12">
        <v>5.5</v>
      </c>
      <c r="AN139" s="11"/>
      <c r="AO139" s="11"/>
      <c r="AP139" s="11"/>
      <c r="AQ139" s="11"/>
      <c r="AR139" s="12">
        <v>4.0</v>
      </c>
      <c r="AS139" s="11"/>
      <c r="AT139" s="11"/>
      <c r="AU139" s="11"/>
      <c r="AV139" s="11"/>
      <c r="AW139" s="11"/>
      <c r="AX139" s="11"/>
      <c r="AY139" s="11"/>
      <c r="AZ139" s="11"/>
      <c r="BA139" s="12">
        <v>1.0</v>
      </c>
      <c r="BB139" s="11"/>
      <c r="BC139" s="11"/>
      <c r="BD139" s="11"/>
      <c r="BE139" s="11"/>
      <c r="BF139" s="11"/>
      <c r="BG139" s="14">
        <f t="shared" si="31"/>
        <v>13</v>
      </c>
    </row>
    <row r="140" ht="15.75" customHeight="1">
      <c r="A140" s="15"/>
      <c r="B140" s="40" t="s">
        <v>108</v>
      </c>
      <c r="C140" s="17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20">
        <v>0.5</v>
      </c>
      <c r="AD140" s="18"/>
      <c r="AE140" s="18"/>
      <c r="AF140" s="18"/>
      <c r="AG140" s="18"/>
      <c r="AH140" s="18"/>
      <c r="AI140" s="18"/>
      <c r="AJ140" s="20">
        <v>1.0</v>
      </c>
      <c r="AK140" s="18"/>
      <c r="AL140" s="18"/>
      <c r="AM140" s="18"/>
      <c r="AN140" s="18"/>
      <c r="AO140" s="18"/>
      <c r="AP140" s="18"/>
      <c r="AQ140" s="18"/>
      <c r="AR140" s="20">
        <v>1.0</v>
      </c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9">
        <f t="shared" si="31"/>
        <v>2.5</v>
      </c>
    </row>
    <row r="141" ht="15.75" customHeight="1">
      <c r="A141" s="15"/>
      <c r="B141" s="40" t="s">
        <v>109</v>
      </c>
      <c r="C141" s="17"/>
      <c r="D141" s="20">
        <v>1.0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20">
        <v>0.5</v>
      </c>
      <c r="O141" s="18"/>
      <c r="P141" s="18"/>
      <c r="Q141" s="18"/>
      <c r="R141" s="18"/>
      <c r="S141" s="18"/>
      <c r="T141" s="18"/>
      <c r="U141" s="20">
        <v>3.0</v>
      </c>
      <c r="V141" s="18"/>
      <c r="W141" s="18"/>
      <c r="X141" s="18"/>
      <c r="Y141" s="18"/>
      <c r="Z141" s="18"/>
      <c r="AA141" s="18"/>
      <c r="AB141" s="18"/>
      <c r="AC141" s="20">
        <v>0.5</v>
      </c>
      <c r="AD141" s="18"/>
      <c r="AE141" s="18"/>
      <c r="AF141" s="18"/>
      <c r="AG141" s="18"/>
      <c r="AH141" s="18"/>
      <c r="AI141" s="18"/>
      <c r="AJ141" s="20">
        <v>1.0</v>
      </c>
      <c r="AK141" s="18"/>
      <c r="AL141" s="18"/>
      <c r="AM141" s="18"/>
      <c r="AN141" s="18"/>
      <c r="AO141" s="18"/>
      <c r="AP141" s="18"/>
      <c r="AQ141" s="18"/>
      <c r="AR141" s="20">
        <v>1.5</v>
      </c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9">
        <f t="shared" si="31"/>
        <v>7.5</v>
      </c>
    </row>
    <row r="142" ht="15.75" customHeight="1">
      <c r="A142" s="15"/>
      <c r="B142" s="40" t="s">
        <v>110</v>
      </c>
      <c r="C142" s="17"/>
      <c r="D142" s="20">
        <v>3.0</v>
      </c>
      <c r="E142" s="18"/>
      <c r="F142" s="18"/>
      <c r="G142" s="18"/>
      <c r="H142" s="18"/>
      <c r="I142" s="18"/>
      <c r="J142" s="18"/>
      <c r="K142" s="18"/>
      <c r="L142" s="18"/>
      <c r="M142" s="18"/>
      <c r="N142" s="20">
        <v>1.0</v>
      </c>
      <c r="O142" s="18"/>
      <c r="P142" s="18"/>
      <c r="Q142" s="18"/>
      <c r="R142" s="18"/>
      <c r="S142" s="18"/>
      <c r="T142" s="18"/>
      <c r="U142" s="20">
        <v>6.0</v>
      </c>
      <c r="V142" s="18"/>
      <c r="W142" s="18"/>
      <c r="X142" s="18"/>
      <c r="Y142" s="18"/>
      <c r="Z142" s="18"/>
      <c r="AA142" s="18"/>
      <c r="AB142" s="18"/>
      <c r="AC142" s="20">
        <v>1.0</v>
      </c>
      <c r="AD142" s="18"/>
      <c r="AE142" s="20"/>
      <c r="AF142" s="18"/>
      <c r="AG142" s="21"/>
      <c r="AH142" s="18"/>
      <c r="AI142" s="18"/>
      <c r="AJ142" s="20">
        <v>0.5</v>
      </c>
      <c r="AK142" s="18"/>
      <c r="AL142" s="18"/>
      <c r="AM142" s="20">
        <v>11.5</v>
      </c>
      <c r="AN142" s="18"/>
      <c r="AO142" s="18"/>
      <c r="AP142" s="18"/>
      <c r="AQ142" s="18"/>
      <c r="AR142" s="20">
        <v>5.0</v>
      </c>
      <c r="AS142" s="18"/>
      <c r="AT142" s="18"/>
      <c r="AU142" s="18"/>
      <c r="AV142" s="18"/>
      <c r="AW142" s="18"/>
      <c r="AX142" s="18"/>
      <c r="AY142" s="18"/>
      <c r="AZ142" s="18"/>
      <c r="BA142" s="20">
        <v>2.0</v>
      </c>
      <c r="BB142" s="18"/>
      <c r="BC142" s="18"/>
      <c r="BD142" s="18"/>
      <c r="BE142" s="18"/>
      <c r="BF142" s="18"/>
      <c r="BG142" s="19">
        <f t="shared" si="31"/>
        <v>30</v>
      </c>
    </row>
    <row r="143" ht="15.75" customHeight="1">
      <c r="A143" s="15"/>
      <c r="B143" s="40" t="s">
        <v>111</v>
      </c>
      <c r="C143" s="17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20">
        <v>1.0</v>
      </c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20">
        <v>0.5</v>
      </c>
      <c r="AD143" s="18"/>
      <c r="AE143" s="18"/>
      <c r="AF143" s="18"/>
      <c r="AG143" s="21"/>
      <c r="AH143" s="18"/>
      <c r="AI143" s="18"/>
      <c r="AJ143" s="18"/>
      <c r="AK143" s="18"/>
      <c r="AL143" s="18"/>
      <c r="AM143" s="20">
        <v>2.0</v>
      </c>
      <c r="AN143" s="18"/>
      <c r="AO143" s="18"/>
      <c r="AP143" s="18"/>
      <c r="AQ143" s="18"/>
      <c r="AR143" s="20">
        <v>1.5</v>
      </c>
      <c r="AS143" s="18"/>
      <c r="AT143" s="18"/>
      <c r="AU143" s="18"/>
      <c r="AV143" s="18"/>
      <c r="AW143" s="18"/>
      <c r="AX143" s="18"/>
      <c r="AY143" s="18"/>
      <c r="AZ143" s="18"/>
      <c r="BA143" s="20">
        <v>1.0</v>
      </c>
      <c r="BB143" s="18"/>
      <c r="BC143" s="18"/>
      <c r="BD143" s="18"/>
      <c r="BE143" s="18"/>
      <c r="BF143" s="18"/>
      <c r="BG143" s="19">
        <f t="shared" si="31"/>
        <v>6</v>
      </c>
    </row>
    <row r="144" ht="15.75" customHeight="1">
      <c r="A144" s="15"/>
      <c r="B144" s="40" t="s">
        <v>112</v>
      </c>
      <c r="C144" s="17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20">
        <v>0.5</v>
      </c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20">
        <v>0.5</v>
      </c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20">
        <v>0.5</v>
      </c>
      <c r="BB144" s="18"/>
      <c r="BC144" s="18"/>
      <c r="BD144" s="18"/>
      <c r="BE144" s="18"/>
      <c r="BF144" s="18"/>
      <c r="BG144" s="19">
        <f t="shared" si="31"/>
        <v>1.5</v>
      </c>
    </row>
    <row r="145" ht="15.75" customHeight="1">
      <c r="A145" s="15"/>
      <c r="B145" s="40" t="s">
        <v>55</v>
      </c>
      <c r="C145" s="42"/>
      <c r="D145" s="42">
        <f t="shared" ref="D145:BF145" si="32">SUM(D139:D144)</f>
        <v>4</v>
      </c>
      <c r="E145" s="42">
        <f t="shared" si="32"/>
        <v>0</v>
      </c>
      <c r="F145" s="42">
        <f t="shared" si="32"/>
        <v>0</v>
      </c>
      <c r="G145" s="42">
        <f t="shared" si="32"/>
        <v>0</v>
      </c>
      <c r="H145" s="42">
        <f t="shared" si="32"/>
        <v>0</v>
      </c>
      <c r="I145" s="42">
        <f t="shared" si="32"/>
        <v>0</v>
      </c>
      <c r="J145" s="42">
        <f t="shared" si="32"/>
        <v>0</v>
      </c>
      <c r="K145" s="42">
        <f t="shared" si="32"/>
        <v>0</v>
      </c>
      <c r="L145" s="42">
        <f t="shared" si="32"/>
        <v>0</v>
      </c>
      <c r="M145" s="42">
        <f t="shared" si="32"/>
        <v>0</v>
      </c>
      <c r="N145" s="42">
        <f t="shared" si="32"/>
        <v>3</v>
      </c>
      <c r="O145" s="42">
        <f t="shared" si="32"/>
        <v>0</v>
      </c>
      <c r="P145" s="42">
        <f t="shared" si="32"/>
        <v>0</v>
      </c>
      <c r="Q145" s="42">
        <f t="shared" si="32"/>
        <v>0</v>
      </c>
      <c r="R145" s="42">
        <f t="shared" si="32"/>
        <v>0</v>
      </c>
      <c r="S145" s="42">
        <f t="shared" si="32"/>
        <v>0</v>
      </c>
      <c r="T145" s="42">
        <f t="shared" si="32"/>
        <v>0</v>
      </c>
      <c r="U145" s="42">
        <f t="shared" si="32"/>
        <v>10</v>
      </c>
      <c r="V145" s="42">
        <f t="shared" si="32"/>
        <v>0</v>
      </c>
      <c r="W145" s="42">
        <f t="shared" si="32"/>
        <v>0</v>
      </c>
      <c r="X145" s="42">
        <f t="shared" si="32"/>
        <v>0</v>
      </c>
      <c r="Y145" s="42">
        <f t="shared" si="32"/>
        <v>0</v>
      </c>
      <c r="Z145" s="42">
        <f t="shared" si="32"/>
        <v>0</v>
      </c>
      <c r="AA145" s="42">
        <f t="shared" si="32"/>
        <v>0</v>
      </c>
      <c r="AB145" s="42">
        <f t="shared" si="32"/>
        <v>0</v>
      </c>
      <c r="AC145" s="42">
        <f t="shared" si="32"/>
        <v>4</v>
      </c>
      <c r="AD145" s="42">
        <f t="shared" si="32"/>
        <v>0</v>
      </c>
      <c r="AE145" s="42">
        <f t="shared" si="32"/>
        <v>0</v>
      </c>
      <c r="AF145" s="42">
        <f t="shared" si="32"/>
        <v>0</v>
      </c>
      <c r="AG145" s="42">
        <f t="shared" si="32"/>
        <v>0</v>
      </c>
      <c r="AH145" s="42">
        <f t="shared" si="32"/>
        <v>0</v>
      </c>
      <c r="AI145" s="42">
        <f t="shared" si="32"/>
        <v>0</v>
      </c>
      <c r="AJ145" s="42">
        <f t="shared" si="32"/>
        <v>3</v>
      </c>
      <c r="AK145" s="42">
        <f t="shared" si="32"/>
        <v>0</v>
      </c>
      <c r="AL145" s="42">
        <f t="shared" si="32"/>
        <v>0</v>
      </c>
      <c r="AM145" s="42">
        <f t="shared" si="32"/>
        <v>19</v>
      </c>
      <c r="AN145" s="42">
        <f t="shared" si="32"/>
        <v>0</v>
      </c>
      <c r="AO145" s="42">
        <f t="shared" si="32"/>
        <v>0</v>
      </c>
      <c r="AP145" s="42">
        <f t="shared" si="32"/>
        <v>0</v>
      </c>
      <c r="AQ145" s="42">
        <f t="shared" si="32"/>
        <v>0</v>
      </c>
      <c r="AR145" s="42">
        <f t="shared" si="32"/>
        <v>13</v>
      </c>
      <c r="AS145" s="42">
        <f t="shared" si="32"/>
        <v>0</v>
      </c>
      <c r="AT145" s="42">
        <f t="shared" si="32"/>
        <v>0</v>
      </c>
      <c r="AU145" s="42">
        <f t="shared" si="32"/>
        <v>0</v>
      </c>
      <c r="AV145" s="42">
        <f t="shared" si="32"/>
        <v>0</v>
      </c>
      <c r="AW145" s="42">
        <f t="shared" si="32"/>
        <v>0</v>
      </c>
      <c r="AX145" s="42">
        <f t="shared" si="32"/>
        <v>0</v>
      </c>
      <c r="AY145" s="42">
        <f t="shared" si="32"/>
        <v>0</v>
      </c>
      <c r="AZ145" s="42">
        <f t="shared" si="32"/>
        <v>0</v>
      </c>
      <c r="BA145" s="42">
        <f t="shared" si="32"/>
        <v>4.5</v>
      </c>
      <c r="BB145" s="42">
        <f t="shared" si="32"/>
        <v>0</v>
      </c>
      <c r="BC145" s="42">
        <f t="shared" si="32"/>
        <v>0</v>
      </c>
      <c r="BD145" s="42">
        <f t="shared" si="32"/>
        <v>0</v>
      </c>
      <c r="BE145" s="42">
        <f t="shared" si="32"/>
        <v>0</v>
      </c>
      <c r="BF145" s="42">
        <f t="shared" si="32"/>
        <v>0</v>
      </c>
      <c r="BG145" s="23">
        <f t="shared" si="31"/>
        <v>60.5</v>
      </c>
    </row>
    <row r="146" ht="15.75" customHeight="1">
      <c r="A146" s="15"/>
      <c r="B146" s="40"/>
      <c r="C146" s="17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26"/>
    </row>
    <row r="147" ht="15.75" customHeight="1">
      <c r="A147" s="27"/>
      <c r="B147" s="43" t="s">
        <v>1</v>
      </c>
      <c r="C147" s="44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37">
        <f t="shared" ref="BG147:BG154" si="33">SUM(C147:BF147)</f>
        <v>0</v>
      </c>
    </row>
    <row r="148" ht="15.75" customHeight="1">
      <c r="A148" s="8">
        <v>17.0</v>
      </c>
      <c r="B148" s="38" t="s">
        <v>107</v>
      </c>
      <c r="C148" s="10"/>
      <c r="D148" s="11"/>
      <c r="E148" s="12">
        <v>5.0</v>
      </c>
      <c r="F148" s="11"/>
      <c r="G148" s="11"/>
      <c r="H148" s="11"/>
      <c r="I148" s="11"/>
      <c r="J148" s="11"/>
      <c r="K148" s="11"/>
      <c r="L148" s="11"/>
      <c r="M148" s="11"/>
      <c r="N148" s="11"/>
      <c r="O148" s="12">
        <v>3.0</v>
      </c>
      <c r="P148" s="11"/>
      <c r="Q148" s="11"/>
      <c r="R148" s="12">
        <v>1.0</v>
      </c>
      <c r="S148" s="11"/>
      <c r="T148" s="11"/>
      <c r="U148" s="12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3"/>
      <c r="AH148" s="11"/>
      <c r="AI148" s="11"/>
      <c r="AJ148" s="11"/>
      <c r="AK148" s="11"/>
      <c r="AL148" s="11"/>
      <c r="AM148" s="12">
        <v>4.0</v>
      </c>
      <c r="AN148" s="11"/>
      <c r="AO148" s="12">
        <v>6.0</v>
      </c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4">
        <f t="shared" si="33"/>
        <v>19</v>
      </c>
    </row>
    <row r="149" ht="15.75" customHeight="1">
      <c r="A149" s="15"/>
      <c r="B149" s="40" t="s">
        <v>108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20">
        <v>1.5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9">
        <f t="shared" si="33"/>
        <v>1.5</v>
      </c>
    </row>
    <row r="150" ht="15.75" customHeight="1">
      <c r="A150" s="15"/>
      <c r="B150" s="40" t="s">
        <v>109</v>
      </c>
      <c r="C150" s="17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20">
        <v>4.0</v>
      </c>
      <c r="P150" s="18"/>
      <c r="Q150" s="18"/>
      <c r="R150" s="20">
        <v>1.0</v>
      </c>
      <c r="S150" s="18"/>
      <c r="T150" s="18"/>
      <c r="U150" s="20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9">
        <f t="shared" si="33"/>
        <v>5</v>
      </c>
    </row>
    <row r="151" ht="15.75" customHeight="1">
      <c r="A151" s="15"/>
      <c r="B151" s="40" t="s">
        <v>110</v>
      </c>
      <c r="C151" s="17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20">
        <v>10.0</v>
      </c>
      <c r="P151" s="18"/>
      <c r="Q151" s="18"/>
      <c r="R151" s="20">
        <v>2.0</v>
      </c>
      <c r="S151" s="18"/>
      <c r="T151" s="18"/>
      <c r="U151" s="20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21"/>
      <c r="AH151" s="18"/>
      <c r="AI151" s="18"/>
      <c r="AJ151" s="18"/>
      <c r="AK151" s="20">
        <v>5.0</v>
      </c>
      <c r="AL151" s="18"/>
      <c r="AM151" s="18"/>
      <c r="AN151" s="18"/>
      <c r="AO151" s="20">
        <v>1.0</v>
      </c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9">
        <f t="shared" si="33"/>
        <v>18</v>
      </c>
    </row>
    <row r="152" ht="15.75" customHeight="1">
      <c r="A152" s="15"/>
      <c r="B152" s="40" t="s">
        <v>111</v>
      </c>
      <c r="C152" s="17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20">
        <v>1.5</v>
      </c>
      <c r="P152" s="18"/>
      <c r="Q152" s="18"/>
      <c r="R152" s="20">
        <v>0.5</v>
      </c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21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9">
        <f t="shared" si="33"/>
        <v>2</v>
      </c>
    </row>
    <row r="153" ht="15.75" customHeight="1">
      <c r="A153" s="15"/>
      <c r="B153" s="40" t="s">
        <v>112</v>
      </c>
      <c r="C153" s="17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20">
        <v>4.0</v>
      </c>
      <c r="P153" s="18"/>
      <c r="Q153" s="18"/>
      <c r="R153" s="20">
        <v>2.0</v>
      </c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9">
        <f t="shared" si="33"/>
        <v>6</v>
      </c>
    </row>
    <row r="154" ht="15.75" customHeight="1">
      <c r="A154" s="15"/>
      <c r="B154" s="40" t="s">
        <v>55</v>
      </c>
      <c r="C154" s="42"/>
      <c r="D154" s="42">
        <f t="shared" ref="D154:BF154" si="34">SUM(D148:D153)</f>
        <v>0</v>
      </c>
      <c r="E154" s="42">
        <f t="shared" si="34"/>
        <v>5</v>
      </c>
      <c r="F154" s="42">
        <f t="shared" si="34"/>
        <v>0</v>
      </c>
      <c r="G154" s="42">
        <f t="shared" si="34"/>
        <v>0</v>
      </c>
      <c r="H154" s="42">
        <f t="shared" si="34"/>
        <v>0</v>
      </c>
      <c r="I154" s="42">
        <f t="shared" si="34"/>
        <v>0</v>
      </c>
      <c r="J154" s="42">
        <f t="shared" si="34"/>
        <v>0</v>
      </c>
      <c r="K154" s="42">
        <f t="shared" si="34"/>
        <v>0</v>
      </c>
      <c r="L154" s="42">
        <f t="shared" si="34"/>
        <v>0</v>
      </c>
      <c r="M154" s="42">
        <f t="shared" si="34"/>
        <v>0</v>
      </c>
      <c r="N154" s="42">
        <f t="shared" si="34"/>
        <v>0</v>
      </c>
      <c r="O154" s="42">
        <f t="shared" si="34"/>
        <v>24</v>
      </c>
      <c r="P154" s="42">
        <f t="shared" si="34"/>
        <v>0</v>
      </c>
      <c r="Q154" s="42">
        <f t="shared" si="34"/>
        <v>0</v>
      </c>
      <c r="R154" s="42">
        <f t="shared" si="34"/>
        <v>6.5</v>
      </c>
      <c r="S154" s="42">
        <f t="shared" si="34"/>
        <v>0</v>
      </c>
      <c r="T154" s="42">
        <f t="shared" si="34"/>
        <v>0</v>
      </c>
      <c r="U154" s="42">
        <f t="shared" si="34"/>
        <v>0</v>
      </c>
      <c r="V154" s="42">
        <f t="shared" si="34"/>
        <v>0</v>
      </c>
      <c r="W154" s="42">
        <f t="shared" si="34"/>
        <v>0</v>
      </c>
      <c r="X154" s="42">
        <f t="shared" si="34"/>
        <v>0</v>
      </c>
      <c r="Y154" s="42">
        <f t="shared" si="34"/>
        <v>0</v>
      </c>
      <c r="Z154" s="42">
        <f t="shared" si="34"/>
        <v>0</v>
      </c>
      <c r="AA154" s="42">
        <f t="shared" si="34"/>
        <v>0</v>
      </c>
      <c r="AB154" s="42">
        <f t="shared" si="34"/>
        <v>0</v>
      </c>
      <c r="AC154" s="42">
        <f t="shared" si="34"/>
        <v>0</v>
      </c>
      <c r="AD154" s="42">
        <f t="shared" si="34"/>
        <v>0</v>
      </c>
      <c r="AE154" s="42">
        <f t="shared" si="34"/>
        <v>0</v>
      </c>
      <c r="AF154" s="42">
        <f t="shared" si="34"/>
        <v>0</v>
      </c>
      <c r="AG154" s="42">
        <f t="shared" si="34"/>
        <v>0</v>
      </c>
      <c r="AH154" s="42">
        <f t="shared" si="34"/>
        <v>0</v>
      </c>
      <c r="AI154" s="42">
        <f t="shared" si="34"/>
        <v>0</v>
      </c>
      <c r="AJ154" s="42">
        <f t="shared" si="34"/>
        <v>0</v>
      </c>
      <c r="AK154" s="42">
        <f t="shared" si="34"/>
        <v>5</v>
      </c>
      <c r="AL154" s="42">
        <f t="shared" si="34"/>
        <v>0</v>
      </c>
      <c r="AM154" s="42">
        <f t="shared" si="34"/>
        <v>4</v>
      </c>
      <c r="AN154" s="42">
        <f t="shared" si="34"/>
        <v>0</v>
      </c>
      <c r="AO154" s="42">
        <f t="shared" si="34"/>
        <v>7</v>
      </c>
      <c r="AP154" s="42">
        <f t="shared" si="34"/>
        <v>0</v>
      </c>
      <c r="AQ154" s="42">
        <f t="shared" si="34"/>
        <v>0</v>
      </c>
      <c r="AR154" s="42">
        <f t="shared" si="34"/>
        <v>0</v>
      </c>
      <c r="AS154" s="42">
        <f t="shared" si="34"/>
        <v>0</v>
      </c>
      <c r="AT154" s="42">
        <f t="shared" si="34"/>
        <v>0</v>
      </c>
      <c r="AU154" s="42">
        <f t="shared" si="34"/>
        <v>0</v>
      </c>
      <c r="AV154" s="42">
        <f t="shared" si="34"/>
        <v>0</v>
      </c>
      <c r="AW154" s="42">
        <f t="shared" si="34"/>
        <v>0</v>
      </c>
      <c r="AX154" s="42">
        <f t="shared" si="34"/>
        <v>0</v>
      </c>
      <c r="AY154" s="42">
        <f t="shared" si="34"/>
        <v>0</v>
      </c>
      <c r="AZ154" s="42">
        <f t="shared" si="34"/>
        <v>0</v>
      </c>
      <c r="BA154" s="42">
        <f t="shared" si="34"/>
        <v>0</v>
      </c>
      <c r="BB154" s="42">
        <f t="shared" si="34"/>
        <v>0</v>
      </c>
      <c r="BC154" s="42">
        <f t="shared" si="34"/>
        <v>0</v>
      </c>
      <c r="BD154" s="42">
        <f t="shared" si="34"/>
        <v>0</v>
      </c>
      <c r="BE154" s="42">
        <f t="shared" si="34"/>
        <v>0</v>
      </c>
      <c r="BF154" s="42">
        <f t="shared" si="34"/>
        <v>0</v>
      </c>
      <c r="BG154" s="23">
        <f t="shared" si="33"/>
        <v>51.5</v>
      </c>
    </row>
    <row r="155" ht="15.75" customHeight="1">
      <c r="A155" s="15"/>
      <c r="B155" s="40"/>
      <c r="C155" s="17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26"/>
    </row>
    <row r="156" ht="15.75" customHeight="1">
      <c r="A156" s="27"/>
      <c r="B156" s="43" t="s">
        <v>1</v>
      </c>
      <c r="C156" s="44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37">
        <f t="shared" ref="BG156:BG163" si="35">SUM(C156:BF156)</f>
        <v>0</v>
      </c>
    </row>
    <row r="157" ht="15.75" customHeight="1">
      <c r="A157" s="8">
        <v>18.0</v>
      </c>
      <c r="B157" s="38" t="s">
        <v>107</v>
      </c>
      <c r="C157" s="10"/>
      <c r="D157" s="12">
        <v>1.0</v>
      </c>
      <c r="E157" s="11"/>
      <c r="F157" s="12">
        <v>9.0</v>
      </c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2"/>
      <c r="V157" s="11"/>
      <c r="W157" s="11"/>
      <c r="X157" s="11"/>
      <c r="Y157" s="11"/>
      <c r="Z157" s="11"/>
      <c r="AA157" s="11"/>
      <c r="AB157" s="11"/>
      <c r="AC157" s="11"/>
      <c r="AD157" s="11"/>
      <c r="AE157" s="12">
        <v>3.0</v>
      </c>
      <c r="AF157" s="11"/>
      <c r="AG157" s="13"/>
      <c r="AH157" s="11"/>
      <c r="AI157" s="11"/>
      <c r="AJ157" s="11"/>
      <c r="AK157" s="12">
        <v>1.5</v>
      </c>
      <c r="AL157" s="11"/>
      <c r="AM157" s="12">
        <v>5.0</v>
      </c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4">
        <f t="shared" si="35"/>
        <v>19.5</v>
      </c>
    </row>
    <row r="158" ht="15.75" customHeight="1">
      <c r="A158" s="15"/>
      <c r="B158" s="40" t="s">
        <v>108</v>
      </c>
      <c r="C158" s="17"/>
      <c r="D158" s="20">
        <v>2.0</v>
      </c>
      <c r="E158" s="18"/>
      <c r="F158" s="20">
        <v>6.0</v>
      </c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20">
        <v>2.0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9">
        <f t="shared" si="35"/>
        <v>10</v>
      </c>
    </row>
    <row r="159" ht="15.75" customHeight="1">
      <c r="A159" s="15"/>
      <c r="B159" s="40" t="s">
        <v>109</v>
      </c>
      <c r="C159" s="17"/>
      <c r="D159" s="20">
        <v>0.5</v>
      </c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20"/>
      <c r="V159" s="18"/>
      <c r="W159" s="18"/>
      <c r="X159" s="18"/>
      <c r="Y159" s="20">
        <v>1.0</v>
      </c>
      <c r="Z159" s="18"/>
      <c r="AA159" s="18"/>
      <c r="AB159" s="18"/>
      <c r="AC159" s="18"/>
      <c r="AD159" s="18"/>
      <c r="AE159" s="18"/>
      <c r="AF159" s="18"/>
      <c r="AG159" s="18"/>
      <c r="AH159" s="20">
        <v>1.0</v>
      </c>
      <c r="AI159" s="18"/>
      <c r="AJ159" s="18"/>
      <c r="AK159" s="20">
        <v>4.5</v>
      </c>
      <c r="AL159" s="18"/>
      <c r="AM159" s="20">
        <v>2.0</v>
      </c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9">
        <f t="shared" si="35"/>
        <v>9</v>
      </c>
    </row>
    <row r="160" ht="15.75" customHeight="1">
      <c r="A160" s="15"/>
      <c r="B160" s="40" t="s">
        <v>110</v>
      </c>
      <c r="C160" s="17"/>
      <c r="D160" s="20">
        <v>3.0</v>
      </c>
      <c r="E160" s="18"/>
      <c r="F160" s="20">
        <v>5.0</v>
      </c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20"/>
      <c r="V160" s="18"/>
      <c r="W160" s="18"/>
      <c r="X160" s="18"/>
      <c r="Y160" s="20">
        <v>2.0</v>
      </c>
      <c r="Z160" s="18"/>
      <c r="AA160" s="18"/>
      <c r="AB160" s="18"/>
      <c r="AC160" s="18"/>
      <c r="AD160" s="18"/>
      <c r="AE160" s="20">
        <v>1.0</v>
      </c>
      <c r="AF160" s="18"/>
      <c r="AG160" s="21"/>
      <c r="AH160" s="18"/>
      <c r="AI160" s="18"/>
      <c r="AJ160" s="18"/>
      <c r="AK160" s="20">
        <v>8.5</v>
      </c>
      <c r="AL160" s="18"/>
      <c r="AM160" s="20">
        <v>5.0</v>
      </c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9">
        <f t="shared" si="35"/>
        <v>24.5</v>
      </c>
    </row>
    <row r="161" ht="15.75" customHeight="1">
      <c r="A161" s="15"/>
      <c r="B161" s="40" t="s">
        <v>111</v>
      </c>
      <c r="C161" s="17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21"/>
      <c r="AH161" s="18"/>
      <c r="AI161" s="18"/>
      <c r="AJ161" s="18"/>
      <c r="AK161" s="20">
        <v>1.0</v>
      </c>
      <c r="AL161" s="18"/>
      <c r="AM161" s="20">
        <v>1.5</v>
      </c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9">
        <f t="shared" si="35"/>
        <v>2.5</v>
      </c>
    </row>
    <row r="162" ht="15.75" customHeight="1">
      <c r="A162" s="15"/>
      <c r="B162" s="40" t="s">
        <v>112</v>
      </c>
      <c r="C162" s="17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9">
        <f t="shared" si="35"/>
        <v>0</v>
      </c>
    </row>
    <row r="163" ht="15.75" customHeight="1">
      <c r="A163" s="15"/>
      <c r="B163" s="40" t="s">
        <v>55</v>
      </c>
      <c r="C163" s="42"/>
      <c r="D163" s="42">
        <f t="shared" ref="D163:BF163" si="36">SUM(D157:D162)</f>
        <v>6.5</v>
      </c>
      <c r="E163" s="42">
        <f t="shared" si="36"/>
        <v>0</v>
      </c>
      <c r="F163" s="42">
        <f t="shared" si="36"/>
        <v>20</v>
      </c>
      <c r="G163" s="42">
        <f t="shared" si="36"/>
        <v>0</v>
      </c>
      <c r="H163" s="42">
        <f t="shared" si="36"/>
        <v>0</v>
      </c>
      <c r="I163" s="42">
        <f t="shared" si="36"/>
        <v>0</v>
      </c>
      <c r="J163" s="42">
        <f t="shared" si="36"/>
        <v>0</v>
      </c>
      <c r="K163" s="42">
        <f t="shared" si="36"/>
        <v>0</v>
      </c>
      <c r="L163" s="42">
        <f t="shared" si="36"/>
        <v>0</v>
      </c>
      <c r="M163" s="42">
        <f t="shared" si="36"/>
        <v>0</v>
      </c>
      <c r="N163" s="42">
        <f t="shared" si="36"/>
        <v>0</v>
      </c>
      <c r="O163" s="42">
        <f t="shared" si="36"/>
        <v>0</v>
      </c>
      <c r="P163" s="42">
        <f t="shared" si="36"/>
        <v>0</v>
      </c>
      <c r="Q163" s="42">
        <f t="shared" si="36"/>
        <v>0</v>
      </c>
      <c r="R163" s="42">
        <f t="shared" si="36"/>
        <v>0</v>
      </c>
      <c r="S163" s="42">
        <f t="shared" si="36"/>
        <v>0</v>
      </c>
      <c r="T163" s="42">
        <f t="shared" si="36"/>
        <v>0</v>
      </c>
      <c r="U163" s="42">
        <f t="shared" si="36"/>
        <v>0</v>
      </c>
      <c r="V163" s="42">
        <f t="shared" si="36"/>
        <v>0</v>
      </c>
      <c r="W163" s="42">
        <f t="shared" si="36"/>
        <v>0</v>
      </c>
      <c r="X163" s="42">
        <f t="shared" si="36"/>
        <v>0</v>
      </c>
      <c r="Y163" s="42">
        <f t="shared" si="36"/>
        <v>5</v>
      </c>
      <c r="Z163" s="42">
        <f t="shared" si="36"/>
        <v>0</v>
      </c>
      <c r="AA163" s="42">
        <f t="shared" si="36"/>
        <v>0</v>
      </c>
      <c r="AB163" s="42">
        <f t="shared" si="36"/>
        <v>0</v>
      </c>
      <c r="AC163" s="42">
        <f t="shared" si="36"/>
        <v>0</v>
      </c>
      <c r="AD163" s="42">
        <f t="shared" si="36"/>
        <v>0</v>
      </c>
      <c r="AE163" s="42">
        <f t="shared" si="36"/>
        <v>4</v>
      </c>
      <c r="AF163" s="42">
        <f t="shared" si="36"/>
        <v>0</v>
      </c>
      <c r="AG163" s="42">
        <f t="shared" si="36"/>
        <v>0</v>
      </c>
      <c r="AH163" s="42">
        <f t="shared" si="36"/>
        <v>1</v>
      </c>
      <c r="AI163" s="42">
        <f t="shared" si="36"/>
        <v>0</v>
      </c>
      <c r="AJ163" s="42">
        <f t="shared" si="36"/>
        <v>0</v>
      </c>
      <c r="AK163" s="42">
        <f t="shared" si="36"/>
        <v>15.5</v>
      </c>
      <c r="AL163" s="42">
        <f t="shared" si="36"/>
        <v>0</v>
      </c>
      <c r="AM163" s="42">
        <f t="shared" si="36"/>
        <v>13.5</v>
      </c>
      <c r="AN163" s="42">
        <f t="shared" si="36"/>
        <v>0</v>
      </c>
      <c r="AO163" s="42">
        <f t="shared" si="36"/>
        <v>0</v>
      </c>
      <c r="AP163" s="42">
        <f t="shared" si="36"/>
        <v>0</v>
      </c>
      <c r="AQ163" s="42">
        <f t="shared" si="36"/>
        <v>0</v>
      </c>
      <c r="AR163" s="42">
        <f t="shared" si="36"/>
        <v>0</v>
      </c>
      <c r="AS163" s="42">
        <f t="shared" si="36"/>
        <v>0</v>
      </c>
      <c r="AT163" s="42">
        <f t="shared" si="36"/>
        <v>0</v>
      </c>
      <c r="AU163" s="42">
        <f t="shared" si="36"/>
        <v>0</v>
      </c>
      <c r="AV163" s="42">
        <f t="shared" si="36"/>
        <v>0</v>
      </c>
      <c r="AW163" s="42">
        <f t="shared" si="36"/>
        <v>0</v>
      </c>
      <c r="AX163" s="42">
        <f t="shared" si="36"/>
        <v>0</v>
      </c>
      <c r="AY163" s="42">
        <f t="shared" si="36"/>
        <v>0</v>
      </c>
      <c r="AZ163" s="42">
        <f t="shared" si="36"/>
        <v>0</v>
      </c>
      <c r="BA163" s="42">
        <f t="shared" si="36"/>
        <v>0</v>
      </c>
      <c r="BB163" s="42">
        <f t="shared" si="36"/>
        <v>0</v>
      </c>
      <c r="BC163" s="42">
        <f t="shared" si="36"/>
        <v>0</v>
      </c>
      <c r="BD163" s="42">
        <f t="shared" si="36"/>
        <v>0</v>
      </c>
      <c r="BE163" s="42">
        <f t="shared" si="36"/>
        <v>0</v>
      </c>
      <c r="BF163" s="42">
        <f t="shared" si="36"/>
        <v>0</v>
      </c>
      <c r="BG163" s="23">
        <f t="shared" si="35"/>
        <v>65.5</v>
      </c>
    </row>
    <row r="164" ht="15.75" customHeight="1">
      <c r="A164" s="15"/>
      <c r="B164" s="40"/>
      <c r="C164" s="17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26"/>
    </row>
    <row r="165" ht="15.75" customHeight="1">
      <c r="A165" s="27"/>
      <c r="B165" s="43" t="s">
        <v>1</v>
      </c>
      <c r="C165" s="44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37">
        <f t="shared" ref="BG165:BG172" si="37">SUM(C165:BF165)</f>
        <v>0</v>
      </c>
    </row>
    <row r="166" ht="15.75" customHeight="1">
      <c r="A166" s="8">
        <v>19.0</v>
      </c>
      <c r="B166" s="38" t="s">
        <v>107</v>
      </c>
      <c r="C166" s="10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2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3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4">
        <f t="shared" si="37"/>
        <v>0</v>
      </c>
    </row>
    <row r="167" ht="15.75" customHeight="1">
      <c r="A167" s="15"/>
      <c r="B167" s="40" t="s">
        <v>108</v>
      </c>
      <c r="C167" s="17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9">
        <f t="shared" si="37"/>
        <v>0</v>
      </c>
    </row>
    <row r="168" ht="15.75" customHeight="1">
      <c r="A168" s="15"/>
      <c r="B168" s="40" t="s">
        <v>109</v>
      </c>
      <c r="C168" s="17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20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9">
        <f t="shared" si="37"/>
        <v>0</v>
      </c>
    </row>
    <row r="169" ht="15.75" customHeight="1">
      <c r="A169" s="15"/>
      <c r="B169" s="40" t="s">
        <v>110</v>
      </c>
      <c r="C169" s="17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20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21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9">
        <f t="shared" si="37"/>
        <v>0</v>
      </c>
    </row>
    <row r="170" ht="15.75" customHeight="1">
      <c r="A170" s="15"/>
      <c r="B170" s="40" t="s">
        <v>111</v>
      </c>
      <c r="C170" s="17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21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9">
        <f t="shared" si="37"/>
        <v>0</v>
      </c>
    </row>
    <row r="171" ht="15.75" customHeight="1">
      <c r="A171" s="15"/>
      <c r="B171" s="40" t="s">
        <v>112</v>
      </c>
      <c r="C171" s="17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9">
        <f t="shared" si="37"/>
        <v>0</v>
      </c>
    </row>
    <row r="172" ht="15.75" customHeight="1">
      <c r="A172" s="15"/>
      <c r="B172" s="40" t="s">
        <v>55</v>
      </c>
      <c r="C172" s="42"/>
      <c r="D172" s="42">
        <f t="shared" ref="D172:BF172" si="38">SUM(D166:D171)</f>
        <v>0</v>
      </c>
      <c r="E172" s="42">
        <f t="shared" si="38"/>
        <v>0</v>
      </c>
      <c r="F172" s="42">
        <f t="shared" si="38"/>
        <v>0</v>
      </c>
      <c r="G172" s="42">
        <f t="shared" si="38"/>
        <v>0</v>
      </c>
      <c r="H172" s="42">
        <f t="shared" si="38"/>
        <v>0</v>
      </c>
      <c r="I172" s="42">
        <f t="shared" si="38"/>
        <v>0</v>
      </c>
      <c r="J172" s="42">
        <f t="shared" si="38"/>
        <v>0</v>
      </c>
      <c r="K172" s="42">
        <f t="shared" si="38"/>
        <v>0</v>
      </c>
      <c r="L172" s="42">
        <f t="shared" si="38"/>
        <v>0</v>
      </c>
      <c r="M172" s="42">
        <f t="shared" si="38"/>
        <v>0</v>
      </c>
      <c r="N172" s="42">
        <f t="shared" si="38"/>
        <v>0</v>
      </c>
      <c r="O172" s="42">
        <f t="shared" si="38"/>
        <v>0</v>
      </c>
      <c r="P172" s="42">
        <f t="shared" si="38"/>
        <v>0</v>
      </c>
      <c r="Q172" s="42">
        <f t="shared" si="38"/>
        <v>0</v>
      </c>
      <c r="R172" s="42">
        <f t="shared" si="38"/>
        <v>0</v>
      </c>
      <c r="S172" s="42">
        <f t="shared" si="38"/>
        <v>0</v>
      </c>
      <c r="T172" s="42">
        <f t="shared" si="38"/>
        <v>0</v>
      </c>
      <c r="U172" s="42">
        <f t="shared" si="38"/>
        <v>0</v>
      </c>
      <c r="V172" s="42">
        <f t="shared" si="38"/>
        <v>0</v>
      </c>
      <c r="W172" s="42">
        <f t="shared" si="38"/>
        <v>0</v>
      </c>
      <c r="X172" s="42">
        <f t="shared" si="38"/>
        <v>0</v>
      </c>
      <c r="Y172" s="42">
        <f t="shared" si="38"/>
        <v>0</v>
      </c>
      <c r="Z172" s="42">
        <f t="shared" si="38"/>
        <v>0</v>
      </c>
      <c r="AA172" s="42">
        <f t="shared" si="38"/>
        <v>0</v>
      </c>
      <c r="AB172" s="42">
        <f t="shared" si="38"/>
        <v>0</v>
      </c>
      <c r="AC172" s="42">
        <f t="shared" si="38"/>
        <v>0</v>
      </c>
      <c r="AD172" s="42">
        <f t="shared" si="38"/>
        <v>0</v>
      </c>
      <c r="AE172" s="42">
        <f t="shared" si="38"/>
        <v>0</v>
      </c>
      <c r="AF172" s="42">
        <f t="shared" si="38"/>
        <v>0</v>
      </c>
      <c r="AG172" s="42">
        <f t="shared" si="38"/>
        <v>0</v>
      </c>
      <c r="AH172" s="42">
        <f t="shared" si="38"/>
        <v>0</v>
      </c>
      <c r="AI172" s="42">
        <f t="shared" si="38"/>
        <v>0</v>
      </c>
      <c r="AJ172" s="42">
        <f t="shared" si="38"/>
        <v>0</v>
      </c>
      <c r="AK172" s="42">
        <f t="shared" si="38"/>
        <v>0</v>
      </c>
      <c r="AL172" s="42">
        <f t="shared" si="38"/>
        <v>0</v>
      </c>
      <c r="AM172" s="42">
        <f t="shared" si="38"/>
        <v>0</v>
      </c>
      <c r="AN172" s="42">
        <f t="shared" si="38"/>
        <v>0</v>
      </c>
      <c r="AO172" s="42">
        <f t="shared" si="38"/>
        <v>0</v>
      </c>
      <c r="AP172" s="42">
        <f t="shared" si="38"/>
        <v>0</v>
      </c>
      <c r="AQ172" s="42">
        <f t="shared" si="38"/>
        <v>0</v>
      </c>
      <c r="AR172" s="42">
        <f t="shared" si="38"/>
        <v>0</v>
      </c>
      <c r="AS172" s="42">
        <f t="shared" si="38"/>
        <v>0</v>
      </c>
      <c r="AT172" s="42">
        <f t="shared" si="38"/>
        <v>0</v>
      </c>
      <c r="AU172" s="42">
        <f t="shared" si="38"/>
        <v>0</v>
      </c>
      <c r="AV172" s="42">
        <f t="shared" si="38"/>
        <v>0</v>
      </c>
      <c r="AW172" s="42">
        <f t="shared" si="38"/>
        <v>0</v>
      </c>
      <c r="AX172" s="42">
        <f t="shared" si="38"/>
        <v>0</v>
      </c>
      <c r="AY172" s="42">
        <f t="shared" si="38"/>
        <v>0</v>
      </c>
      <c r="AZ172" s="42">
        <f t="shared" si="38"/>
        <v>0</v>
      </c>
      <c r="BA172" s="42">
        <f t="shared" si="38"/>
        <v>0</v>
      </c>
      <c r="BB172" s="42">
        <f t="shared" si="38"/>
        <v>0</v>
      </c>
      <c r="BC172" s="42">
        <f t="shared" si="38"/>
        <v>0</v>
      </c>
      <c r="BD172" s="42">
        <f t="shared" si="38"/>
        <v>0</v>
      </c>
      <c r="BE172" s="42">
        <f t="shared" si="38"/>
        <v>0</v>
      </c>
      <c r="BF172" s="42">
        <f t="shared" si="38"/>
        <v>0</v>
      </c>
      <c r="BG172" s="23">
        <f t="shared" si="37"/>
        <v>0</v>
      </c>
    </row>
    <row r="173" ht="15.75" customHeight="1">
      <c r="A173" s="15"/>
      <c r="B173" s="40"/>
      <c r="C173" s="17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26"/>
    </row>
    <row r="174" ht="15.75" customHeight="1">
      <c r="A174" s="27"/>
      <c r="B174" s="43" t="s">
        <v>1</v>
      </c>
      <c r="C174" s="44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37">
        <f t="shared" ref="BG174:BG181" si="39">SUM(C174:BF174)</f>
        <v>0</v>
      </c>
    </row>
    <row r="175" ht="15.75" customHeight="1">
      <c r="A175" s="8">
        <v>20.0</v>
      </c>
      <c r="B175" s="38" t="s">
        <v>107</v>
      </c>
      <c r="C175" s="10"/>
      <c r="D175" s="11"/>
      <c r="E175" s="11"/>
      <c r="F175" s="11"/>
      <c r="G175" s="11"/>
      <c r="H175" s="11"/>
      <c r="I175" s="11"/>
      <c r="J175" s="11"/>
      <c r="K175" s="11"/>
      <c r="L175" s="12">
        <v>1.0</v>
      </c>
      <c r="M175" s="11"/>
      <c r="N175" s="11"/>
      <c r="O175" s="11"/>
      <c r="P175" s="11"/>
      <c r="Q175" s="11"/>
      <c r="R175" s="11"/>
      <c r="S175" s="11"/>
      <c r="T175" s="11"/>
      <c r="U175" s="12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2">
        <v>6.0</v>
      </c>
      <c r="AG175" s="13"/>
      <c r="AH175" s="11"/>
      <c r="AI175" s="11"/>
      <c r="AJ175" s="11"/>
      <c r="AK175" s="12">
        <v>1.0</v>
      </c>
      <c r="AL175" s="11"/>
      <c r="AM175" s="12">
        <v>7.0</v>
      </c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2">
        <v>3.0</v>
      </c>
      <c r="AY175" s="11"/>
      <c r="AZ175" s="11"/>
      <c r="BA175" s="11"/>
      <c r="BB175" s="11"/>
      <c r="BC175" s="11"/>
      <c r="BD175" s="11"/>
      <c r="BE175" s="11"/>
      <c r="BF175" s="11"/>
      <c r="BG175" s="14">
        <f t="shared" si="39"/>
        <v>18</v>
      </c>
    </row>
    <row r="176" ht="15.75" customHeight="1">
      <c r="A176" s="15"/>
      <c r="B176" s="40" t="s">
        <v>108</v>
      </c>
      <c r="C176" s="17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9">
        <f t="shared" si="39"/>
        <v>0</v>
      </c>
    </row>
    <row r="177" ht="15.75" customHeight="1">
      <c r="A177" s="15"/>
      <c r="B177" s="40" t="s">
        <v>109</v>
      </c>
      <c r="C177" s="17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20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20">
        <v>2.0</v>
      </c>
      <c r="AL177" s="18"/>
      <c r="AM177" s="20">
        <v>2.0</v>
      </c>
      <c r="AN177" s="18"/>
      <c r="AO177" s="18"/>
      <c r="AP177" s="18"/>
      <c r="AQ177" s="20">
        <v>1.0</v>
      </c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9">
        <f t="shared" si="39"/>
        <v>5</v>
      </c>
    </row>
    <row r="178" ht="15.75" customHeight="1">
      <c r="A178" s="15"/>
      <c r="B178" s="40" t="s">
        <v>110</v>
      </c>
      <c r="C178" s="17"/>
      <c r="D178" s="20">
        <v>0.5</v>
      </c>
      <c r="E178" s="18"/>
      <c r="F178" s="18"/>
      <c r="G178" s="18"/>
      <c r="H178" s="18"/>
      <c r="I178" s="18"/>
      <c r="J178" s="18"/>
      <c r="K178" s="18"/>
      <c r="L178" s="20">
        <v>3.0</v>
      </c>
      <c r="M178" s="18"/>
      <c r="N178" s="18"/>
      <c r="O178" s="18"/>
      <c r="P178" s="18"/>
      <c r="Q178" s="18"/>
      <c r="R178" s="18"/>
      <c r="S178" s="18"/>
      <c r="T178" s="18"/>
      <c r="U178" s="20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20">
        <v>2.0</v>
      </c>
      <c r="AG178" s="21"/>
      <c r="AH178" s="18"/>
      <c r="AI178" s="18"/>
      <c r="AJ178" s="18"/>
      <c r="AK178" s="20">
        <v>4.0</v>
      </c>
      <c r="AL178" s="18"/>
      <c r="AM178" s="20">
        <v>4.0</v>
      </c>
      <c r="AN178" s="18"/>
      <c r="AO178" s="18"/>
      <c r="AP178" s="18"/>
      <c r="AQ178" s="20">
        <v>1.0</v>
      </c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9">
        <f t="shared" si="39"/>
        <v>14.5</v>
      </c>
    </row>
    <row r="179" ht="15.75" customHeight="1">
      <c r="A179" s="15"/>
      <c r="B179" s="40" t="s">
        <v>111</v>
      </c>
      <c r="C179" s="17"/>
      <c r="D179" s="20">
        <v>1.0</v>
      </c>
      <c r="E179" s="18"/>
      <c r="F179" s="18"/>
      <c r="G179" s="18"/>
      <c r="H179" s="18"/>
      <c r="I179" s="18"/>
      <c r="J179" s="18"/>
      <c r="K179" s="18"/>
      <c r="L179" s="20">
        <v>1.0</v>
      </c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21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9">
        <f t="shared" si="39"/>
        <v>2</v>
      </c>
    </row>
    <row r="180" ht="15.75" customHeight="1">
      <c r="A180" s="15"/>
      <c r="B180" s="40" t="s">
        <v>112</v>
      </c>
      <c r="C180" s="17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9">
        <f t="shared" si="39"/>
        <v>0</v>
      </c>
    </row>
    <row r="181" ht="15.75" customHeight="1">
      <c r="A181" s="15"/>
      <c r="B181" s="40" t="s">
        <v>55</v>
      </c>
      <c r="C181" s="42"/>
      <c r="D181" s="42">
        <f t="shared" ref="D181:BF181" si="40">SUM(D175:D180)</f>
        <v>1.5</v>
      </c>
      <c r="E181" s="42">
        <f t="shared" si="40"/>
        <v>0</v>
      </c>
      <c r="F181" s="42">
        <f t="shared" si="40"/>
        <v>0</v>
      </c>
      <c r="G181" s="42">
        <f t="shared" si="40"/>
        <v>0</v>
      </c>
      <c r="H181" s="42">
        <f t="shared" si="40"/>
        <v>0</v>
      </c>
      <c r="I181" s="42">
        <f t="shared" si="40"/>
        <v>0</v>
      </c>
      <c r="J181" s="42">
        <f t="shared" si="40"/>
        <v>0</v>
      </c>
      <c r="K181" s="42">
        <f t="shared" si="40"/>
        <v>0</v>
      </c>
      <c r="L181" s="42">
        <f t="shared" si="40"/>
        <v>5</v>
      </c>
      <c r="M181" s="42">
        <f t="shared" si="40"/>
        <v>0</v>
      </c>
      <c r="N181" s="42">
        <f t="shared" si="40"/>
        <v>0</v>
      </c>
      <c r="O181" s="42">
        <f t="shared" si="40"/>
        <v>0</v>
      </c>
      <c r="P181" s="42">
        <f t="shared" si="40"/>
        <v>0</v>
      </c>
      <c r="Q181" s="42">
        <f t="shared" si="40"/>
        <v>0</v>
      </c>
      <c r="R181" s="42">
        <f t="shared" si="40"/>
        <v>0</v>
      </c>
      <c r="S181" s="42">
        <f t="shared" si="40"/>
        <v>0</v>
      </c>
      <c r="T181" s="42">
        <f t="shared" si="40"/>
        <v>0</v>
      </c>
      <c r="U181" s="42">
        <f t="shared" si="40"/>
        <v>0</v>
      </c>
      <c r="V181" s="42">
        <f t="shared" si="40"/>
        <v>0</v>
      </c>
      <c r="W181" s="42">
        <f t="shared" si="40"/>
        <v>0</v>
      </c>
      <c r="X181" s="42">
        <f t="shared" si="40"/>
        <v>0</v>
      </c>
      <c r="Y181" s="42">
        <f t="shared" si="40"/>
        <v>0</v>
      </c>
      <c r="Z181" s="42">
        <f t="shared" si="40"/>
        <v>0</v>
      </c>
      <c r="AA181" s="42">
        <f t="shared" si="40"/>
        <v>0</v>
      </c>
      <c r="AB181" s="42">
        <f t="shared" si="40"/>
        <v>0</v>
      </c>
      <c r="AC181" s="42">
        <f t="shared" si="40"/>
        <v>0</v>
      </c>
      <c r="AD181" s="42">
        <f t="shared" si="40"/>
        <v>0</v>
      </c>
      <c r="AE181" s="42">
        <f t="shared" si="40"/>
        <v>0</v>
      </c>
      <c r="AF181" s="42">
        <f t="shared" si="40"/>
        <v>8</v>
      </c>
      <c r="AG181" s="42">
        <f t="shared" si="40"/>
        <v>0</v>
      </c>
      <c r="AH181" s="42">
        <f t="shared" si="40"/>
        <v>0</v>
      </c>
      <c r="AI181" s="42">
        <f t="shared" si="40"/>
        <v>0</v>
      </c>
      <c r="AJ181" s="42">
        <f t="shared" si="40"/>
        <v>0</v>
      </c>
      <c r="AK181" s="42">
        <f t="shared" si="40"/>
        <v>7</v>
      </c>
      <c r="AL181" s="42">
        <f t="shared" si="40"/>
        <v>0</v>
      </c>
      <c r="AM181" s="42">
        <f t="shared" si="40"/>
        <v>13</v>
      </c>
      <c r="AN181" s="42">
        <f t="shared" si="40"/>
        <v>0</v>
      </c>
      <c r="AO181" s="42">
        <f t="shared" si="40"/>
        <v>0</v>
      </c>
      <c r="AP181" s="42">
        <f t="shared" si="40"/>
        <v>0</v>
      </c>
      <c r="AQ181" s="42">
        <f t="shared" si="40"/>
        <v>2</v>
      </c>
      <c r="AR181" s="42">
        <f t="shared" si="40"/>
        <v>0</v>
      </c>
      <c r="AS181" s="42">
        <f t="shared" si="40"/>
        <v>0</v>
      </c>
      <c r="AT181" s="42">
        <f t="shared" si="40"/>
        <v>0</v>
      </c>
      <c r="AU181" s="42">
        <f t="shared" si="40"/>
        <v>0</v>
      </c>
      <c r="AV181" s="42">
        <f t="shared" si="40"/>
        <v>0</v>
      </c>
      <c r="AW181" s="42">
        <f t="shared" si="40"/>
        <v>0</v>
      </c>
      <c r="AX181" s="42">
        <f t="shared" si="40"/>
        <v>3</v>
      </c>
      <c r="AY181" s="42">
        <f t="shared" si="40"/>
        <v>0</v>
      </c>
      <c r="AZ181" s="42">
        <f t="shared" si="40"/>
        <v>0</v>
      </c>
      <c r="BA181" s="42">
        <f t="shared" si="40"/>
        <v>0</v>
      </c>
      <c r="BB181" s="42">
        <f t="shared" si="40"/>
        <v>0</v>
      </c>
      <c r="BC181" s="42">
        <f t="shared" si="40"/>
        <v>0</v>
      </c>
      <c r="BD181" s="42">
        <f t="shared" si="40"/>
        <v>0</v>
      </c>
      <c r="BE181" s="42">
        <f t="shared" si="40"/>
        <v>0</v>
      </c>
      <c r="BF181" s="42">
        <f t="shared" si="40"/>
        <v>0</v>
      </c>
      <c r="BG181" s="23">
        <f t="shared" si="39"/>
        <v>39.5</v>
      </c>
    </row>
    <row r="182" ht="15.75" customHeight="1">
      <c r="A182" s="15"/>
      <c r="B182" s="40"/>
      <c r="C182" s="17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26"/>
    </row>
    <row r="183" ht="15.75" customHeight="1">
      <c r="A183" s="27"/>
      <c r="B183" s="43" t="s">
        <v>1</v>
      </c>
      <c r="C183" s="44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37">
        <f t="shared" ref="BG183:BG190" si="41">SUM(C183:BF183)</f>
        <v>0</v>
      </c>
    </row>
    <row r="184" ht="15.75" customHeight="1">
      <c r="A184" s="8">
        <v>21.0</v>
      </c>
      <c r="B184" s="38" t="s">
        <v>107</v>
      </c>
      <c r="C184" s="10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2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3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4">
        <f t="shared" si="41"/>
        <v>0</v>
      </c>
    </row>
    <row r="185" ht="15.75" customHeight="1">
      <c r="A185" s="15"/>
      <c r="B185" s="40" t="s">
        <v>108</v>
      </c>
      <c r="C185" s="17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9">
        <f t="shared" si="41"/>
        <v>0</v>
      </c>
    </row>
    <row r="186" ht="15.75" customHeight="1">
      <c r="A186" s="15"/>
      <c r="B186" s="40" t="s">
        <v>109</v>
      </c>
      <c r="C186" s="17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20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9">
        <f t="shared" si="41"/>
        <v>0</v>
      </c>
    </row>
    <row r="187" ht="15.75" customHeight="1">
      <c r="A187" s="15"/>
      <c r="B187" s="40" t="s">
        <v>110</v>
      </c>
      <c r="C187" s="17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20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21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9">
        <f t="shared" si="41"/>
        <v>0</v>
      </c>
    </row>
    <row r="188" ht="15.75" customHeight="1">
      <c r="A188" s="15"/>
      <c r="B188" s="40" t="s">
        <v>111</v>
      </c>
      <c r="C188" s="17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21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9">
        <f t="shared" si="41"/>
        <v>0</v>
      </c>
    </row>
    <row r="189" ht="15.75" customHeight="1">
      <c r="A189" s="15"/>
      <c r="B189" s="40" t="s">
        <v>112</v>
      </c>
      <c r="C189" s="17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9">
        <f t="shared" si="41"/>
        <v>0</v>
      </c>
    </row>
    <row r="190" ht="15.75" customHeight="1">
      <c r="A190" s="15"/>
      <c r="B190" s="40" t="s">
        <v>55</v>
      </c>
      <c r="C190" s="42"/>
      <c r="D190" s="42">
        <f t="shared" ref="D190:BF190" si="42">SUM(D184:D189)</f>
        <v>0</v>
      </c>
      <c r="E190" s="42">
        <f t="shared" si="42"/>
        <v>0</v>
      </c>
      <c r="F190" s="42">
        <f t="shared" si="42"/>
        <v>0</v>
      </c>
      <c r="G190" s="42">
        <f t="shared" si="42"/>
        <v>0</v>
      </c>
      <c r="H190" s="42">
        <f t="shared" si="42"/>
        <v>0</v>
      </c>
      <c r="I190" s="42">
        <f t="shared" si="42"/>
        <v>0</v>
      </c>
      <c r="J190" s="42">
        <f t="shared" si="42"/>
        <v>0</v>
      </c>
      <c r="K190" s="42">
        <f t="shared" si="42"/>
        <v>0</v>
      </c>
      <c r="L190" s="42">
        <f t="shared" si="42"/>
        <v>0</v>
      </c>
      <c r="M190" s="42">
        <f t="shared" si="42"/>
        <v>0</v>
      </c>
      <c r="N190" s="42">
        <f t="shared" si="42"/>
        <v>0</v>
      </c>
      <c r="O190" s="42">
        <f t="shared" si="42"/>
        <v>0</v>
      </c>
      <c r="P190" s="42">
        <f t="shared" si="42"/>
        <v>0</v>
      </c>
      <c r="Q190" s="42">
        <f t="shared" si="42"/>
        <v>0</v>
      </c>
      <c r="R190" s="42">
        <f t="shared" si="42"/>
        <v>0</v>
      </c>
      <c r="S190" s="42">
        <f t="shared" si="42"/>
        <v>0</v>
      </c>
      <c r="T190" s="42">
        <f t="shared" si="42"/>
        <v>0</v>
      </c>
      <c r="U190" s="42">
        <f t="shared" si="42"/>
        <v>0</v>
      </c>
      <c r="V190" s="42">
        <f t="shared" si="42"/>
        <v>0</v>
      </c>
      <c r="W190" s="42">
        <f t="shared" si="42"/>
        <v>0</v>
      </c>
      <c r="X190" s="42">
        <f t="shared" si="42"/>
        <v>0</v>
      </c>
      <c r="Y190" s="42">
        <f t="shared" si="42"/>
        <v>0</v>
      </c>
      <c r="Z190" s="42">
        <f t="shared" si="42"/>
        <v>0</v>
      </c>
      <c r="AA190" s="42">
        <f t="shared" si="42"/>
        <v>0</v>
      </c>
      <c r="AB190" s="42">
        <f t="shared" si="42"/>
        <v>0</v>
      </c>
      <c r="AC190" s="42">
        <f t="shared" si="42"/>
        <v>0</v>
      </c>
      <c r="AD190" s="42">
        <f t="shared" si="42"/>
        <v>0</v>
      </c>
      <c r="AE190" s="42">
        <f t="shared" si="42"/>
        <v>0</v>
      </c>
      <c r="AF190" s="42">
        <f t="shared" si="42"/>
        <v>0</v>
      </c>
      <c r="AG190" s="42">
        <f t="shared" si="42"/>
        <v>0</v>
      </c>
      <c r="AH190" s="42">
        <f t="shared" si="42"/>
        <v>0</v>
      </c>
      <c r="AI190" s="42">
        <f t="shared" si="42"/>
        <v>0</v>
      </c>
      <c r="AJ190" s="42">
        <f t="shared" si="42"/>
        <v>0</v>
      </c>
      <c r="AK190" s="42">
        <f t="shared" si="42"/>
        <v>0</v>
      </c>
      <c r="AL190" s="42">
        <f t="shared" si="42"/>
        <v>0</v>
      </c>
      <c r="AM190" s="42">
        <f t="shared" si="42"/>
        <v>0</v>
      </c>
      <c r="AN190" s="42">
        <f t="shared" si="42"/>
        <v>0</v>
      </c>
      <c r="AO190" s="42">
        <f t="shared" si="42"/>
        <v>0</v>
      </c>
      <c r="AP190" s="42">
        <f t="shared" si="42"/>
        <v>0</v>
      </c>
      <c r="AQ190" s="42">
        <f t="shared" si="42"/>
        <v>0</v>
      </c>
      <c r="AR190" s="42">
        <f t="shared" si="42"/>
        <v>0</v>
      </c>
      <c r="AS190" s="42">
        <f t="shared" si="42"/>
        <v>0</v>
      </c>
      <c r="AT190" s="42">
        <f t="shared" si="42"/>
        <v>0</v>
      </c>
      <c r="AU190" s="42">
        <f t="shared" si="42"/>
        <v>0</v>
      </c>
      <c r="AV190" s="42">
        <f t="shared" si="42"/>
        <v>0</v>
      </c>
      <c r="AW190" s="42">
        <f t="shared" si="42"/>
        <v>0</v>
      </c>
      <c r="AX190" s="42">
        <f t="shared" si="42"/>
        <v>0</v>
      </c>
      <c r="AY190" s="42">
        <f t="shared" si="42"/>
        <v>0</v>
      </c>
      <c r="AZ190" s="42">
        <f t="shared" si="42"/>
        <v>0</v>
      </c>
      <c r="BA190" s="42">
        <f t="shared" si="42"/>
        <v>0</v>
      </c>
      <c r="BB190" s="42">
        <f t="shared" si="42"/>
        <v>0</v>
      </c>
      <c r="BC190" s="42">
        <f t="shared" si="42"/>
        <v>0</v>
      </c>
      <c r="BD190" s="42">
        <f t="shared" si="42"/>
        <v>0</v>
      </c>
      <c r="BE190" s="42">
        <f t="shared" si="42"/>
        <v>0</v>
      </c>
      <c r="BF190" s="42">
        <f t="shared" si="42"/>
        <v>0</v>
      </c>
      <c r="BG190" s="23">
        <f t="shared" si="41"/>
        <v>0</v>
      </c>
    </row>
    <row r="191" ht="15.75" customHeight="1">
      <c r="A191" s="15"/>
      <c r="B191" s="40"/>
      <c r="C191" s="17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26"/>
    </row>
    <row r="192" ht="15.75" customHeight="1">
      <c r="A192" s="27"/>
      <c r="B192" s="43" t="s">
        <v>1</v>
      </c>
      <c r="C192" s="44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37">
        <f t="shared" ref="BG192:BG199" si="43">SUM(C192:BF192)</f>
        <v>0</v>
      </c>
    </row>
    <row r="193" ht="15.75" customHeight="1">
      <c r="A193" s="8">
        <v>22.0</v>
      </c>
      <c r="B193" s="38" t="s">
        <v>107</v>
      </c>
      <c r="C193" s="10"/>
      <c r="D193" s="11"/>
      <c r="E193" s="11"/>
      <c r="F193" s="11"/>
      <c r="G193" s="11"/>
      <c r="H193" s="11"/>
      <c r="I193" s="11"/>
      <c r="J193" s="12">
        <v>5.0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2">
        <v>1.0</v>
      </c>
      <c r="U193" s="12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3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2">
        <v>2.0</v>
      </c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4">
        <f t="shared" si="43"/>
        <v>8</v>
      </c>
    </row>
    <row r="194" ht="15.75" customHeight="1">
      <c r="A194" s="15"/>
      <c r="B194" s="40" t="s">
        <v>108</v>
      </c>
      <c r="C194" s="17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20">
        <v>2.0</v>
      </c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9">
        <f t="shared" si="43"/>
        <v>2</v>
      </c>
    </row>
    <row r="195" ht="15.75" customHeight="1">
      <c r="A195" s="15"/>
      <c r="B195" s="40" t="s">
        <v>109</v>
      </c>
      <c r="C195" s="17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20">
        <v>1.0</v>
      </c>
      <c r="U195" s="20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20">
        <v>3.0</v>
      </c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9">
        <f t="shared" si="43"/>
        <v>4</v>
      </c>
    </row>
    <row r="196" ht="15.75" customHeight="1">
      <c r="A196" s="15"/>
      <c r="B196" s="40" t="s">
        <v>110</v>
      </c>
      <c r="C196" s="17"/>
      <c r="D196" s="18"/>
      <c r="E196" s="18"/>
      <c r="F196" s="18"/>
      <c r="G196" s="18"/>
      <c r="H196" s="18"/>
      <c r="I196" s="18"/>
      <c r="J196" s="20">
        <v>3.0</v>
      </c>
      <c r="K196" s="18"/>
      <c r="L196" s="18"/>
      <c r="M196" s="18"/>
      <c r="N196" s="18"/>
      <c r="O196" s="18"/>
      <c r="P196" s="18"/>
      <c r="Q196" s="18"/>
      <c r="R196" s="18"/>
      <c r="S196" s="18"/>
      <c r="T196" s="20">
        <v>3.0</v>
      </c>
      <c r="U196" s="20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21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20">
        <v>13.0</v>
      </c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9">
        <f t="shared" si="43"/>
        <v>19</v>
      </c>
    </row>
    <row r="197" ht="15.75" customHeight="1">
      <c r="A197" s="15"/>
      <c r="B197" s="40" t="s">
        <v>111</v>
      </c>
      <c r="C197" s="17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20">
        <v>1.0</v>
      </c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21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20">
        <v>2.5</v>
      </c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9">
        <f t="shared" si="43"/>
        <v>3.5</v>
      </c>
    </row>
    <row r="198" ht="15.75" customHeight="1">
      <c r="A198" s="15"/>
      <c r="B198" s="40" t="s">
        <v>112</v>
      </c>
      <c r="C198" s="17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20">
        <v>2.0</v>
      </c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9">
        <f t="shared" si="43"/>
        <v>2</v>
      </c>
    </row>
    <row r="199" ht="15.75" customHeight="1">
      <c r="A199" s="15"/>
      <c r="B199" s="40" t="s">
        <v>55</v>
      </c>
      <c r="C199" s="42"/>
      <c r="D199" s="42">
        <f t="shared" ref="D199:BF199" si="44">SUM(D193:D198)</f>
        <v>0</v>
      </c>
      <c r="E199" s="42">
        <f t="shared" si="44"/>
        <v>0</v>
      </c>
      <c r="F199" s="42">
        <f t="shared" si="44"/>
        <v>0</v>
      </c>
      <c r="G199" s="42">
        <f t="shared" si="44"/>
        <v>0</v>
      </c>
      <c r="H199" s="42">
        <f t="shared" si="44"/>
        <v>0</v>
      </c>
      <c r="I199" s="42">
        <f t="shared" si="44"/>
        <v>0</v>
      </c>
      <c r="J199" s="42">
        <f t="shared" si="44"/>
        <v>8</v>
      </c>
      <c r="K199" s="42">
        <f t="shared" si="44"/>
        <v>0</v>
      </c>
      <c r="L199" s="42">
        <f t="shared" si="44"/>
        <v>0</v>
      </c>
      <c r="M199" s="42">
        <f t="shared" si="44"/>
        <v>0</v>
      </c>
      <c r="N199" s="42">
        <f t="shared" si="44"/>
        <v>0</v>
      </c>
      <c r="O199" s="42">
        <f t="shared" si="44"/>
        <v>0</v>
      </c>
      <c r="P199" s="42">
        <f t="shared" si="44"/>
        <v>0</v>
      </c>
      <c r="Q199" s="42">
        <f t="shared" si="44"/>
        <v>0</v>
      </c>
      <c r="R199" s="42">
        <f t="shared" si="44"/>
        <v>0</v>
      </c>
      <c r="S199" s="42">
        <f t="shared" si="44"/>
        <v>0</v>
      </c>
      <c r="T199" s="42">
        <f t="shared" si="44"/>
        <v>6</v>
      </c>
      <c r="U199" s="42">
        <f t="shared" si="44"/>
        <v>0</v>
      </c>
      <c r="V199" s="42">
        <f t="shared" si="44"/>
        <v>0</v>
      </c>
      <c r="W199" s="42">
        <f t="shared" si="44"/>
        <v>0</v>
      </c>
      <c r="X199" s="42">
        <f t="shared" si="44"/>
        <v>0</v>
      </c>
      <c r="Y199" s="42">
        <f t="shared" si="44"/>
        <v>0</v>
      </c>
      <c r="Z199" s="42">
        <f t="shared" si="44"/>
        <v>0</v>
      </c>
      <c r="AA199" s="42">
        <f t="shared" si="44"/>
        <v>0</v>
      </c>
      <c r="AB199" s="42">
        <f t="shared" si="44"/>
        <v>0</v>
      </c>
      <c r="AC199" s="42">
        <f t="shared" si="44"/>
        <v>0</v>
      </c>
      <c r="AD199" s="42">
        <f t="shared" si="44"/>
        <v>0</v>
      </c>
      <c r="AE199" s="42">
        <f t="shared" si="44"/>
        <v>0</v>
      </c>
      <c r="AF199" s="42">
        <f t="shared" si="44"/>
        <v>0</v>
      </c>
      <c r="AG199" s="42">
        <f t="shared" si="44"/>
        <v>0</v>
      </c>
      <c r="AH199" s="42">
        <f t="shared" si="44"/>
        <v>0</v>
      </c>
      <c r="AI199" s="42">
        <f t="shared" si="44"/>
        <v>0</v>
      </c>
      <c r="AJ199" s="42">
        <f t="shared" si="44"/>
        <v>0</v>
      </c>
      <c r="AK199" s="42">
        <f t="shared" si="44"/>
        <v>0</v>
      </c>
      <c r="AL199" s="42">
        <f t="shared" si="44"/>
        <v>0</v>
      </c>
      <c r="AM199" s="42">
        <f t="shared" si="44"/>
        <v>0</v>
      </c>
      <c r="AN199" s="42">
        <f t="shared" si="44"/>
        <v>0</v>
      </c>
      <c r="AO199" s="42">
        <f t="shared" si="44"/>
        <v>0</v>
      </c>
      <c r="AP199" s="42">
        <f t="shared" si="44"/>
        <v>0</v>
      </c>
      <c r="AQ199" s="42">
        <f t="shared" si="44"/>
        <v>0</v>
      </c>
      <c r="AR199" s="42">
        <f t="shared" si="44"/>
        <v>0</v>
      </c>
      <c r="AS199" s="42">
        <f t="shared" si="44"/>
        <v>0</v>
      </c>
      <c r="AT199" s="42">
        <f t="shared" si="44"/>
        <v>24.5</v>
      </c>
      <c r="AU199" s="42">
        <f t="shared" si="44"/>
        <v>0</v>
      </c>
      <c r="AV199" s="42">
        <f t="shared" si="44"/>
        <v>0</v>
      </c>
      <c r="AW199" s="42">
        <f t="shared" si="44"/>
        <v>0</v>
      </c>
      <c r="AX199" s="42">
        <f t="shared" si="44"/>
        <v>0</v>
      </c>
      <c r="AY199" s="42">
        <f t="shared" si="44"/>
        <v>0</v>
      </c>
      <c r="AZ199" s="42">
        <f t="shared" si="44"/>
        <v>0</v>
      </c>
      <c r="BA199" s="42">
        <f t="shared" si="44"/>
        <v>0</v>
      </c>
      <c r="BB199" s="42">
        <f t="shared" si="44"/>
        <v>0</v>
      </c>
      <c r="BC199" s="42">
        <f t="shared" si="44"/>
        <v>0</v>
      </c>
      <c r="BD199" s="42">
        <f t="shared" si="44"/>
        <v>0</v>
      </c>
      <c r="BE199" s="42">
        <f t="shared" si="44"/>
        <v>0</v>
      </c>
      <c r="BF199" s="42">
        <f t="shared" si="44"/>
        <v>0</v>
      </c>
      <c r="BG199" s="23">
        <f t="shared" si="43"/>
        <v>38.5</v>
      </c>
    </row>
    <row r="200" ht="15.75" customHeight="1">
      <c r="A200" s="15"/>
      <c r="B200" s="40"/>
      <c r="C200" s="17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26"/>
    </row>
    <row r="201" ht="15.75" customHeight="1">
      <c r="A201" s="27"/>
      <c r="B201" s="43" t="s">
        <v>1</v>
      </c>
      <c r="C201" s="44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37">
        <f t="shared" ref="BG201:BG208" si="45">SUM(C201:BF201)</f>
        <v>0</v>
      </c>
    </row>
    <row r="202" ht="15.75" customHeight="1">
      <c r="A202" s="8">
        <v>23.0</v>
      </c>
      <c r="B202" s="38" t="s">
        <v>107</v>
      </c>
      <c r="C202" s="10"/>
      <c r="D202" s="12">
        <v>1.0</v>
      </c>
      <c r="E202" s="11"/>
      <c r="F202" s="12">
        <v>4.0</v>
      </c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2">
        <v>1.0</v>
      </c>
      <c r="V202" s="11"/>
      <c r="W202" s="11"/>
      <c r="X202" s="11"/>
      <c r="Y202" s="11"/>
      <c r="Z202" s="11"/>
      <c r="AA202" s="11"/>
      <c r="AB202" s="11"/>
      <c r="AC202" s="12">
        <v>0.5</v>
      </c>
      <c r="AD202" s="11"/>
      <c r="AE202" s="11"/>
      <c r="AF202" s="11"/>
      <c r="AG202" s="13"/>
      <c r="AH202" s="11"/>
      <c r="AI202" s="11"/>
      <c r="AJ202" s="11"/>
      <c r="AK202" s="12">
        <v>7.0</v>
      </c>
      <c r="AL202" s="11"/>
      <c r="AM202" s="12">
        <v>9.0</v>
      </c>
      <c r="AN202" s="11"/>
      <c r="AO202" s="11"/>
      <c r="AP202" s="11"/>
      <c r="AQ202" s="12">
        <v>1.0</v>
      </c>
      <c r="AR202" s="11"/>
      <c r="AS202" s="11"/>
      <c r="AT202" s="12"/>
      <c r="AU202" s="11"/>
      <c r="AV202" s="11"/>
      <c r="AW202" s="11"/>
      <c r="AX202" s="11"/>
      <c r="AY202" s="11"/>
      <c r="AZ202" s="11"/>
      <c r="BA202" s="12">
        <v>0.5</v>
      </c>
      <c r="BB202" s="11"/>
      <c r="BC202" s="11"/>
      <c r="BD202" s="11"/>
      <c r="BE202" s="11"/>
      <c r="BF202" s="11"/>
      <c r="BG202" s="14">
        <f t="shared" si="45"/>
        <v>24</v>
      </c>
    </row>
    <row r="203" ht="15.75" customHeight="1">
      <c r="A203" s="15"/>
      <c r="B203" s="40" t="s">
        <v>108</v>
      </c>
      <c r="C203" s="17"/>
      <c r="D203" s="20">
        <v>4.0</v>
      </c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20">
        <v>2.0</v>
      </c>
      <c r="AL203" s="18"/>
      <c r="AM203" s="20">
        <v>2.0</v>
      </c>
      <c r="AN203" s="18"/>
      <c r="AO203" s="18"/>
      <c r="AP203" s="20">
        <v>2.0</v>
      </c>
      <c r="AQ203" s="18"/>
      <c r="AR203" s="18"/>
      <c r="AS203" s="18"/>
      <c r="AT203" s="20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9">
        <f t="shared" si="45"/>
        <v>10</v>
      </c>
    </row>
    <row r="204" ht="15.75" customHeight="1">
      <c r="A204" s="15"/>
      <c r="B204" s="40" t="s">
        <v>109</v>
      </c>
      <c r="C204" s="17"/>
      <c r="D204" s="20">
        <v>1.0</v>
      </c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20">
        <v>5.0</v>
      </c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20">
        <v>1.0</v>
      </c>
      <c r="AK204" s="20">
        <v>2.0</v>
      </c>
      <c r="AL204" s="18"/>
      <c r="AM204" s="20">
        <v>2.0</v>
      </c>
      <c r="AN204" s="18"/>
      <c r="AO204" s="18"/>
      <c r="AP204" s="20">
        <v>1.0</v>
      </c>
      <c r="AQ204" s="18"/>
      <c r="AR204" s="18"/>
      <c r="AS204" s="18"/>
      <c r="AT204" s="20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9">
        <f t="shared" si="45"/>
        <v>12</v>
      </c>
    </row>
    <row r="205" ht="15.75" customHeight="1">
      <c r="A205" s="15"/>
      <c r="B205" s="40" t="s">
        <v>110</v>
      </c>
      <c r="C205" s="17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20">
        <v>1.5</v>
      </c>
      <c r="O205" s="18"/>
      <c r="P205" s="18"/>
      <c r="Q205" s="18"/>
      <c r="R205" s="18"/>
      <c r="S205" s="18"/>
      <c r="T205" s="18"/>
      <c r="U205" s="20">
        <v>9.0</v>
      </c>
      <c r="V205" s="18"/>
      <c r="W205" s="18"/>
      <c r="X205" s="18"/>
      <c r="Y205" s="18"/>
      <c r="Z205" s="18"/>
      <c r="AA205" s="18"/>
      <c r="AB205" s="18"/>
      <c r="AC205" s="20">
        <v>11.0</v>
      </c>
      <c r="AD205" s="18"/>
      <c r="AE205" s="18"/>
      <c r="AF205" s="18"/>
      <c r="AG205" s="21"/>
      <c r="AH205" s="18"/>
      <c r="AI205" s="18"/>
      <c r="AJ205" s="20">
        <v>2.0</v>
      </c>
      <c r="AK205" s="20">
        <v>2.0</v>
      </c>
      <c r="AL205" s="18"/>
      <c r="AM205" s="20">
        <v>11.0</v>
      </c>
      <c r="AN205" s="18"/>
      <c r="AO205" s="18"/>
      <c r="AP205" s="20">
        <v>3.0</v>
      </c>
      <c r="AQ205" s="20">
        <v>1.0</v>
      </c>
      <c r="AR205" s="18"/>
      <c r="AS205" s="18"/>
      <c r="AT205" s="20"/>
      <c r="AU205" s="18"/>
      <c r="AV205" s="18"/>
      <c r="AW205" s="18"/>
      <c r="AX205" s="18"/>
      <c r="AY205" s="18"/>
      <c r="AZ205" s="18"/>
      <c r="BA205" s="20">
        <v>1.5</v>
      </c>
      <c r="BB205" s="18"/>
      <c r="BC205" s="18"/>
      <c r="BD205" s="18"/>
      <c r="BE205" s="18"/>
      <c r="BF205" s="18"/>
      <c r="BG205" s="19">
        <f t="shared" si="45"/>
        <v>42</v>
      </c>
    </row>
    <row r="206" ht="15.75" customHeight="1">
      <c r="A206" s="15"/>
      <c r="B206" s="40" t="s">
        <v>111</v>
      </c>
      <c r="C206" s="17"/>
      <c r="D206" s="20">
        <v>1.0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20">
        <v>0.5</v>
      </c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20">
        <v>0.5</v>
      </c>
      <c r="AD206" s="18"/>
      <c r="AE206" s="18"/>
      <c r="AF206" s="18"/>
      <c r="AG206" s="21"/>
      <c r="AH206" s="18"/>
      <c r="AI206" s="18"/>
      <c r="AJ206" s="18"/>
      <c r="AK206" s="20">
        <v>1.0</v>
      </c>
      <c r="AL206" s="18"/>
      <c r="AM206" s="20">
        <v>4.0</v>
      </c>
      <c r="AN206" s="18"/>
      <c r="AO206" s="18"/>
      <c r="AP206" s="18"/>
      <c r="AQ206" s="18"/>
      <c r="AR206" s="18"/>
      <c r="AS206" s="18"/>
      <c r="AT206" s="20"/>
      <c r="AU206" s="18"/>
      <c r="AV206" s="18"/>
      <c r="AW206" s="18"/>
      <c r="AX206" s="18"/>
      <c r="AY206" s="18"/>
      <c r="AZ206" s="18"/>
      <c r="BA206" s="20">
        <v>0.5</v>
      </c>
      <c r="BB206" s="18"/>
      <c r="BC206" s="18"/>
      <c r="BD206" s="18"/>
      <c r="BE206" s="18"/>
      <c r="BF206" s="18"/>
      <c r="BG206" s="19">
        <f t="shared" si="45"/>
        <v>7.5</v>
      </c>
    </row>
    <row r="207" ht="15.75" customHeight="1">
      <c r="A207" s="15"/>
      <c r="B207" s="40" t="s">
        <v>112</v>
      </c>
      <c r="C207" s="17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20">
        <v>0.5</v>
      </c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20">
        <v>0.5</v>
      </c>
      <c r="AD207" s="18"/>
      <c r="AE207" s="18"/>
      <c r="AF207" s="18"/>
      <c r="AG207" s="18"/>
      <c r="AH207" s="18"/>
      <c r="AI207" s="18"/>
      <c r="AJ207" s="18"/>
      <c r="AK207" s="20">
        <v>4.0</v>
      </c>
      <c r="AL207" s="18"/>
      <c r="AM207" s="18"/>
      <c r="AN207" s="18"/>
      <c r="AO207" s="18"/>
      <c r="AP207" s="18"/>
      <c r="AQ207" s="18"/>
      <c r="AR207" s="18"/>
      <c r="AS207" s="18"/>
      <c r="AT207" s="20"/>
      <c r="AU207" s="18"/>
      <c r="AV207" s="18"/>
      <c r="AW207" s="18"/>
      <c r="AX207" s="18"/>
      <c r="AY207" s="18"/>
      <c r="AZ207" s="18"/>
      <c r="BA207" s="20">
        <v>0.5</v>
      </c>
      <c r="BB207" s="18"/>
      <c r="BC207" s="18"/>
      <c r="BD207" s="18"/>
      <c r="BE207" s="18"/>
      <c r="BF207" s="18"/>
      <c r="BG207" s="19">
        <f t="shared" si="45"/>
        <v>5.5</v>
      </c>
    </row>
    <row r="208" ht="15.75" customHeight="1">
      <c r="A208" s="15"/>
      <c r="B208" s="40" t="s">
        <v>55</v>
      </c>
      <c r="C208" s="42"/>
      <c r="D208" s="42">
        <f t="shared" ref="D208:BF208" si="46">SUM(D202:D207)</f>
        <v>7</v>
      </c>
      <c r="E208" s="42">
        <f t="shared" si="46"/>
        <v>0</v>
      </c>
      <c r="F208" s="42">
        <f t="shared" si="46"/>
        <v>4</v>
      </c>
      <c r="G208" s="42">
        <f t="shared" si="46"/>
        <v>0</v>
      </c>
      <c r="H208" s="42">
        <f t="shared" si="46"/>
        <v>0</v>
      </c>
      <c r="I208" s="42">
        <f t="shared" si="46"/>
        <v>0</v>
      </c>
      <c r="J208" s="42">
        <f t="shared" si="46"/>
        <v>0</v>
      </c>
      <c r="K208" s="42">
        <f t="shared" si="46"/>
        <v>0</v>
      </c>
      <c r="L208" s="42">
        <f t="shared" si="46"/>
        <v>0</v>
      </c>
      <c r="M208" s="42">
        <f t="shared" si="46"/>
        <v>0</v>
      </c>
      <c r="N208" s="42">
        <f t="shared" si="46"/>
        <v>2.5</v>
      </c>
      <c r="O208" s="42">
        <f t="shared" si="46"/>
        <v>0</v>
      </c>
      <c r="P208" s="42">
        <f t="shared" si="46"/>
        <v>0</v>
      </c>
      <c r="Q208" s="42">
        <f t="shared" si="46"/>
        <v>0</v>
      </c>
      <c r="R208" s="42">
        <f t="shared" si="46"/>
        <v>0</v>
      </c>
      <c r="S208" s="42">
        <f t="shared" si="46"/>
        <v>0</v>
      </c>
      <c r="T208" s="42">
        <f t="shared" si="46"/>
        <v>0</v>
      </c>
      <c r="U208" s="42">
        <f t="shared" si="46"/>
        <v>15</v>
      </c>
      <c r="V208" s="42">
        <f t="shared" si="46"/>
        <v>0</v>
      </c>
      <c r="W208" s="42">
        <f t="shared" si="46"/>
        <v>0</v>
      </c>
      <c r="X208" s="42">
        <f t="shared" si="46"/>
        <v>0</v>
      </c>
      <c r="Y208" s="42">
        <f t="shared" si="46"/>
        <v>0</v>
      </c>
      <c r="Z208" s="42">
        <f t="shared" si="46"/>
        <v>0</v>
      </c>
      <c r="AA208" s="42">
        <f t="shared" si="46"/>
        <v>0</v>
      </c>
      <c r="AB208" s="42">
        <f t="shared" si="46"/>
        <v>0</v>
      </c>
      <c r="AC208" s="42">
        <f t="shared" si="46"/>
        <v>12.5</v>
      </c>
      <c r="AD208" s="42">
        <f t="shared" si="46"/>
        <v>0</v>
      </c>
      <c r="AE208" s="42">
        <f t="shared" si="46"/>
        <v>0</v>
      </c>
      <c r="AF208" s="42">
        <f t="shared" si="46"/>
        <v>0</v>
      </c>
      <c r="AG208" s="42">
        <f t="shared" si="46"/>
        <v>0</v>
      </c>
      <c r="AH208" s="42">
        <f t="shared" si="46"/>
        <v>0</v>
      </c>
      <c r="AI208" s="42">
        <f t="shared" si="46"/>
        <v>0</v>
      </c>
      <c r="AJ208" s="42">
        <f t="shared" si="46"/>
        <v>3</v>
      </c>
      <c r="AK208" s="42">
        <f t="shared" si="46"/>
        <v>18</v>
      </c>
      <c r="AL208" s="42">
        <f t="shared" si="46"/>
        <v>0</v>
      </c>
      <c r="AM208" s="42">
        <f t="shared" si="46"/>
        <v>28</v>
      </c>
      <c r="AN208" s="42">
        <f t="shared" si="46"/>
        <v>0</v>
      </c>
      <c r="AO208" s="42">
        <f t="shared" si="46"/>
        <v>0</v>
      </c>
      <c r="AP208" s="42">
        <f t="shared" si="46"/>
        <v>6</v>
      </c>
      <c r="AQ208" s="42">
        <f t="shared" si="46"/>
        <v>2</v>
      </c>
      <c r="AR208" s="42">
        <f t="shared" si="46"/>
        <v>0</v>
      </c>
      <c r="AS208" s="42">
        <f t="shared" si="46"/>
        <v>0</v>
      </c>
      <c r="AT208" s="42">
        <f t="shared" si="46"/>
        <v>0</v>
      </c>
      <c r="AU208" s="42">
        <f t="shared" si="46"/>
        <v>0</v>
      </c>
      <c r="AV208" s="42">
        <f t="shared" si="46"/>
        <v>0</v>
      </c>
      <c r="AW208" s="42">
        <f t="shared" si="46"/>
        <v>0</v>
      </c>
      <c r="AX208" s="42">
        <f t="shared" si="46"/>
        <v>0</v>
      </c>
      <c r="AY208" s="42">
        <f t="shared" si="46"/>
        <v>0</v>
      </c>
      <c r="AZ208" s="42">
        <f t="shared" si="46"/>
        <v>0</v>
      </c>
      <c r="BA208" s="42">
        <f t="shared" si="46"/>
        <v>3</v>
      </c>
      <c r="BB208" s="42">
        <f t="shared" si="46"/>
        <v>0</v>
      </c>
      <c r="BC208" s="42">
        <f t="shared" si="46"/>
        <v>0</v>
      </c>
      <c r="BD208" s="42">
        <f t="shared" si="46"/>
        <v>0</v>
      </c>
      <c r="BE208" s="42">
        <f t="shared" si="46"/>
        <v>0</v>
      </c>
      <c r="BF208" s="42">
        <f t="shared" si="46"/>
        <v>0</v>
      </c>
      <c r="BG208" s="23">
        <f t="shared" si="45"/>
        <v>101</v>
      </c>
    </row>
    <row r="209" ht="15.75" customHeight="1">
      <c r="A209" s="15"/>
      <c r="B209" s="40"/>
      <c r="C209" s="17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26"/>
    </row>
    <row r="210" ht="15.75" customHeight="1">
      <c r="A210" s="27"/>
      <c r="B210" s="43" t="s">
        <v>1</v>
      </c>
      <c r="C210" s="44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37">
        <f t="shared" ref="BG210:BG217" si="47">SUM(C210:BF210)</f>
        <v>0</v>
      </c>
    </row>
    <row r="211" ht="15.75" customHeight="1">
      <c r="A211" s="8">
        <v>24.0</v>
      </c>
      <c r="B211" s="38" t="s">
        <v>107</v>
      </c>
      <c r="C211" s="10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2">
        <v>2.0</v>
      </c>
      <c r="P211" s="11"/>
      <c r="Q211" s="11"/>
      <c r="R211" s="12">
        <v>1.0</v>
      </c>
      <c r="S211" s="11"/>
      <c r="T211" s="11"/>
      <c r="U211" s="12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3"/>
      <c r="AH211" s="11"/>
      <c r="AI211" s="11"/>
      <c r="AJ211" s="11"/>
      <c r="AK211" s="12">
        <v>3.0</v>
      </c>
      <c r="AL211" s="11"/>
      <c r="AM211" s="11"/>
      <c r="AN211" s="11"/>
      <c r="AO211" s="12">
        <v>4.0</v>
      </c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4">
        <f t="shared" si="47"/>
        <v>10</v>
      </c>
    </row>
    <row r="212" ht="15.75" customHeight="1">
      <c r="A212" s="15"/>
      <c r="B212" s="40" t="s">
        <v>108</v>
      </c>
      <c r="C212" s="17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20">
        <v>1.5</v>
      </c>
      <c r="P212" s="18"/>
      <c r="Q212" s="18"/>
      <c r="R212" s="20">
        <v>0.5</v>
      </c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9">
        <f t="shared" si="47"/>
        <v>2</v>
      </c>
    </row>
    <row r="213" ht="15.75" customHeight="1">
      <c r="A213" s="15"/>
      <c r="B213" s="40" t="s">
        <v>109</v>
      </c>
      <c r="C213" s="17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20">
        <v>5.5</v>
      </c>
      <c r="P213" s="18"/>
      <c r="Q213" s="18"/>
      <c r="R213" s="20">
        <v>1.0</v>
      </c>
      <c r="S213" s="18"/>
      <c r="T213" s="18"/>
      <c r="U213" s="20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20">
        <v>3.0</v>
      </c>
      <c r="AL213" s="18"/>
      <c r="AM213" s="18"/>
      <c r="AN213" s="18"/>
      <c r="AO213" s="18"/>
      <c r="AP213" s="18"/>
      <c r="AQ213" s="20">
        <v>2.0</v>
      </c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9">
        <f t="shared" si="47"/>
        <v>11.5</v>
      </c>
    </row>
    <row r="214" ht="15.75" customHeight="1">
      <c r="A214" s="15"/>
      <c r="B214" s="40" t="s">
        <v>110</v>
      </c>
      <c r="C214" s="17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20">
        <v>11.5</v>
      </c>
      <c r="P214" s="18"/>
      <c r="Q214" s="18"/>
      <c r="R214" s="20">
        <v>3.5</v>
      </c>
      <c r="S214" s="18"/>
      <c r="T214" s="18"/>
      <c r="U214" s="20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21"/>
      <c r="AH214" s="18"/>
      <c r="AI214" s="18"/>
      <c r="AJ214" s="18"/>
      <c r="AK214" s="20">
        <v>8.0</v>
      </c>
      <c r="AL214" s="18"/>
      <c r="AM214" s="18"/>
      <c r="AN214" s="18"/>
      <c r="AO214" s="18"/>
      <c r="AP214" s="18"/>
      <c r="AQ214" s="20">
        <v>1.0</v>
      </c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9">
        <f t="shared" si="47"/>
        <v>24</v>
      </c>
    </row>
    <row r="215" ht="15.75" customHeight="1">
      <c r="A215" s="15"/>
      <c r="B215" s="40" t="s">
        <v>111</v>
      </c>
      <c r="C215" s="17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20">
        <v>1.0</v>
      </c>
      <c r="P215" s="18"/>
      <c r="Q215" s="18"/>
      <c r="R215" s="20">
        <v>0.5</v>
      </c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21"/>
      <c r="AH215" s="18"/>
      <c r="AI215" s="18"/>
      <c r="AJ215" s="18"/>
      <c r="AK215" s="20">
        <v>0.5</v>
      </c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9">
        <f t="shared" si="47"/>
        <v>2</v>
      </c>
    </row>
    <row r="216" ht="15.75" customHeight="1">
      <c r="A216" s="15"/>
      <c r="B216" s="40" t="s">
        <v>112</v>
      </c>
      <c r="C216" s="17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20">
        <v>2.0</v>
      </c>
      <c r="P216" s="18"/>
      <c r="Q216" s="18"/>
      <c r="R216" s="20">
        <v>2.0</v>
      </c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9">
        <f t="shared" si="47"/>
        <v>4</v>
      </c>
    </row>
    <row r="217" ht="15.75" customHeight="1">
      <c r="A217" s="15"/>
      <c r="B217" s="40" t="s">
        <v>55</v>
      </c>
      <c r="C217" s="42"/>
      <c r="D217" s="42">
        <f t="shared" ref="D217:BF217" si="48">SUM(D211:D216)</f>
        <v>0</v>
      </c>
      <c r="E217" s="42">
        <f t="shared" si="48"/>
        <v>0</v>
      </c>
      <c r="F217" s="42">
        <f t="shared" si="48"/>
        <v>0</v>
      </c>
      <c r="G217" s="42">
        <f t="shared" si="48"/>
        <v>0</v>
      </c>
      <c r="H217" s="42">
        <f t="shared" si="48"/>
        <v>0</v>
      </c>
      <c r="I217" s="42">
        <f t="shared" si="48"/>
        <v>0</v>
      </c>
      <c r="J217" s="42">
        <f t="shared" si="48"/>
        <v>0</v>
      </c>
      <c r="K217" s="42">
        <f t="shared" si="48"/>
        <v>0</v>
      </c>
      <c r="L217" s="42">
        <f t="shared" si="48"/>
        <v>0</v>
      </c>
      <c r="M217" s="42">
        <f t="shared" si="48"/>
        <v>0</v>
      </c>
      <c r="N217" s="42">
        <f t="shared" si="48"/>
        <v>0</v>
      </c>
      <c r="O217" s="42">
        <f t="shared" si="48"/>
        <v>23.5</v>
      </c>
      <c r="P217" s="42">
        <f t="shared" si="48"/>
        <v>0</v>
      </c>
      <c r="Q217" s="42">
        <f t="shared" si="48"/>
        <v>0</v>
      </c>
      <c r="R217" s="42">
        <f t="shared" si="48"/>
        <v>8.5</v>
      </c>
      <c r="S217" s="42">
        <f t="shared" si="48"/>
        <v>0</v>
      </c>
      <c r="T217" s="42">
        <f t="shared" si="48"/>
        <v>0</v>
      </c>
      <c r="U217" s="42">
        <f t="shared" si="48"/>
        <v>0</v>
      </c>
      <c r="V217" s="42">
        <f t="shared" si="48"/>
        <v>0</v>
      </c>
      <c r="W217" s="42">
        <f t="shared" si="48"/>
        <v>0</v>
      </c>
      <c r="X217" s="42">
        <f t="shared" si="48"/>
        <v>0</v>
      </c>
      <c r="Y217" s="42">
        <f t="shared" si="48"/>
        <v>0</v>
      </c>
      <c r="Z217" s="42">
        <f t="shared" si="48"/>
        <v>0</v>
      </c>
      <c r="AA217" s="42">
        <f t="shared" si="48"/>
        <v>0</v>
      </c>
      <c r="AB217" s="42">
        <f t="shared" si="48"/>
        <v>0</v>
      </c>
      <c r="AC217" s="42">
        <f t="shared" si="48"/>
        <v>0</v>
      </c>
      <c r="AD217" s="42">
        <f t="shared" si="48"/>
        <v>0</v>
      </c>
      <c r="AE217" s="42">
        <f t="shared" si="48"/>
        <v>0</v>
      </c>
      <c r="AF217" s="42">
        <f t="shared" si="48"/>
        <v>0</v>
      </c>
      <c r="AG217" s="42">
        <f t="shared" si="48"/>
        <v>0</v>
      </c>
      <c r="AH217" s="42">
        <f t="shared" si="48"/>
        <v>0</v>
      </c>
      <c r="AI217" s="42">
        <f t="shared" si="48"/>
        <v>0</v>
      </c>
      <c r="AJ217" s="42">
        <f t="shared" si="48"/>
        <v>0</v>
      </c>
      <c r="AK217" s="42">
        <f t="shared" si="48"/>
        <v>14.5</v>
      </c>
      <c r="AL217" s="42">
        <f t="shared" si="48"/>
        <v>0</v>
      </c>
      <c r="AM217" s="42">
        <f t="shared" si="48"/>
        <v>0</v>
      </c>
      <c r="AN217" s="42">
        <f t="shared" si="48"/>
        <v>0</v>
      </c>
      <c r="AO217" s="42">
        <f t="shared" si="48"/>
        <v>4</v>
      </c>
      <c r="AP217" s="42">
        <f t="shared" si="48"/>
        <v>0</v>
      </c>
      <c r="AQ217" s="42">
        <f t="shared" si="48"/>
        <v>3</v>
      </c>
      <c r="AR217" s="42">
        <f t="shared" si="48"/>
        <v>0</v>
      </c>
      <c r="AS217" s="42">
        <f t="shared" si="48"/>
        <v>0</v>
      </c>
      <c r="AT217" s="42">
        <f t="shared" si="48"/>
        <v>0</v>
      </c>
      <c r="AU217" s="42">
        <f t="shared" si="48"/>
        <v>0</v>
      </c>
      <c r="AV217" s="42">
        <f t="shared" si="48"/>
        <v>0</v>
      </c>
      <c r="AW217" s="42">
        <f t="shared" si="48"/>
        <v>0</v>
      </c>
      <c r="AX217" s="42">
        <f t="shared" si="48"/>
        <v>0</v>
      </c>
      <c r="AY217" s="42">
        <f t="shared" si="48"/>
        <v>0</v>
      </c>
      <c r="AZ217" s="42">
        <f t="shared" si="48"/>
        <v>0</v>
      </c>
      <c r="BA217" s="42">
        <f t="shared" si="48"/>
        <v>0</v>
      </c>
      <c r="BB217" s="42">
        <f t="shared" si="48"/>
        <v>0</v>
      </c>
      <c r="BC217" s="42">
        <f t="shared" si="48"/>
        <v>0</v>
      </c>
      <c r="BD217" s="42">
        <f t="shared" si="48"/>
        <v>0</v>
      </c>
      <c r="BE217" s="42">
        <f t="shared" si="48"/>
        <v>0</v>
      </c>
      <c r="BF217" s="42">
        <f t="shared" si="48"/>
        <v>0</v>
      </c>
      <c r="BG217" s="23">
        <f t="shared" si="47"/>
        <v>53.5</v>
      </c>
    </row>
    <row r="218" ht="15.75" customHeight="1">
      <c r="A218" s="15"/>
      <c r="B218" s="40"/>
      <c r="C218" s="17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26"/>
    </row>
    <row r="219" ht="15.75" customHeight="1">
      <c r="A219" s="27"/>
      <c r="B219" s="43" t="s">
        <v>1</v>
      </c>
      <c r="C219" s="44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37">
        <f t="shared" ref="BG219:BG226" si="49">SUM(C219:BF219)</f>
        <v>0</v>
      </c>
    </row>
    <row r="220" ht="15.75" customHeight="1">
      <c r="A220" s="8">
        <v>25.0</v>
      </c>
      <c r="B220" s="38" t="s">
        <v>107</v>
      </c>
      <c r="C220" s="10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2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3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4">
        <f t="shared" si="49"/>
        <v>0</v>
      </c>
    </row>
    <row r="221" ht="15.75" customHeight="1">
      <c r="A221" s="15"/>
      <c r="B221" s="40" t="s">
        <v>108</v>
      </c>
      <c r="C221" s="17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9">
        <f t="shared" si="49"/>
        <v>0</v>
      </c>
    </row>
    <row r="222" ht="15.75" customHeight="1">
      <c r="A222" s="15"/>
      <c r="B222" s="40" t="s">
        <v>109</v>
      </c>
      <c r="C222" s="17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20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9">
        <f t="shared" si="49"/>
        <v>0</v>
      </c>
    </row>
    <row r="223" ht="15.75" customHeight="1">
      <c r="A223" s="15"/>
      <c r="B223" s="40" t="s">
        <v>110</v>
      </c>
      <c r="C223" s="17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20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21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9">
        <f t="shared" si="49"/>
        <v>0</v>
      </c>
    </row>
    <row r="224" ht="15.75" customHeight="1">
      <c r="A224" s="15"/>
      <c r="B224" s="40" t="s">
        <v>111</v>
      </c>
      <c r="C224" s="17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21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9">
        <f t="shared" si="49"/>
        <v>0</v>
      </c>
    </row>
    <row r="225" ht="15.75" customHeight="1">
      <c r="A225" s="15"/>
      <c r="B225" s="40" t="s">
        <v>112</v>
      </c>
      <c r="C225" s="17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9">
        <f t="shared" si="49"/>
        <v>0</v>
      </c>
    </row>
    <row r="226" ht="15.75" customHeight="1">
      <c r="A226" s="15"/>
      <c r="B226" s="40" t="s">
        <v>55</v>
      </c>
      <c r="C226" s="42"/>
      <c r="D226" s="42">
        <f t="shared" ref="D226:BF226" si="50">SUM(D220:D225)</f>
        <v>0</v>
      </c>
      <c r="E226" s="42">
        <f t="shared" si="50"/>
        <v>0</v>
      </c>
      <c r="F226" s="42">
        <f t="shared" si="50"/>
        <v>0</v>
      </c>
      <c r="G226" s="42">
        <f t="shared" si="50"/>
        <v>0</v>
      </c>
      <c r="H226" s="42">
        <f t="shared" si="50"/>
        <v>0</v>
      </c>
      <c r="I226" s="42">
        <f t="shared" si="50"/>
        <v>0</v>
      </c>
      <c r="J226" s="42">
        <f t="shared" si="50"/>
        <v>0</v>
      </c>
      <c r="K226" s="42">
        <f t="shared" si="50"/>
        <v>0</v>
      </c>
      <c r="L226" s="42">
        <f t="shared" si="50"/>
        <v>0</v>
      </c>
      <c r="M226" s="42">
        <f t="shared" si="50"/>
        <v>0</v>
      </c>
      <c r="N226" s="42">
        <f t="shared" si="50"/>
        <v>0</v>
      </c>
      <c r="O226" s="42">
        <f t="shared" si="50"/>
        <v>0</v>
      </c>
      <c r="P226" s="42">
        <f t="shared" si="50"/>
        <v>0</v>
      </c>
      <c r="Q226" s="42">
        <f t="shared" si="50"/>
        <v>0</v>
      </c>
      <c r="R226" s="42">
        <f t="shared" si="50"/>
        <v>0</v>
      </c>
      <c r="S226" s="42">
        <f t="shared" si="50"/>
        <v>0</v>
      </c>
      <c r="T226" s="42">
        <f t="shared" si="50"/>
        <v>0</v>
      </c>
      <c r="U226" s="42">
        <f t="shared" si="50"/>
        <v>0</v>
      </c>
      <c r="V226" s="42">
        <f t="shared" si="50"/>
        <v>0</v>
      </c>
      <c r="W226" s="42">
        <f t="shared" si="50"/>
        <v>0</v>
      </c>
      <c r="X226" s="42">
        <f t="shared" si="50"/>
        <v>0</v>
      </c>
      <c r="Y226" s="42">
        <f t="shared" si="50"/>
        <v>0</v>
      </c>
      <c r="Z226" s="42">
        <f t="shared" si="50"/>
        <v>0</v>
      </c>
      <c r="AA226" s="42">
        <f t="shared" si="50"/>
        <v>0</v>
      </c>
      <c r="AB226" s="42">
        <f t="shared" si="50"/>
        <v>0</v>
      </c>
      <c r="AC226" s="42">
        <f t="shared" si="50"/>
        <v>0</v>
      </c>
      <c r="AD226" s="42">
        <f t="shared" si="50"/>
        <v>0</v>
      </c>
      <c r="AE226" s="42">
        <f t="shared" si="50"/>
        <v>0</v>
      </c>
      <c r="AF226" s="42">
        <f t="shared" si="50"/>
        <v>0</v>
      </c>
      <c r="AG226" s="42">
        <f t="shared" si="50"/>
        <v>0</v>
      </c>
      <c r="AH226" s="42">
        <f t="shared" si="50"/>
        <v>0</v>
      </c>
      <c r="AI226" s="42">
        <f t="shared" si="50"/>
        <v>0</v>
      </c>
      <c r="AJ226" s="42">
        <f t="shared" si="50"/>
        <v>0</v>
      </c>
      <c r="AK226" s="42">
        <f t="shared" si="50"/>
        <v>0</v>
      </c>
      <c r="AL226" s="42">
        <f t="shared" si="50"/>
        <v>0</v>
      </c>
      <c r="AM226" s="42">
        <f t="shared" si="50"/>
        <v>0</v>
      </c>
      <c r="AN226" s="42">
        <f t="shared" si="50"/>
        <v>0</v>
      </c>
      <c r="AO226" s="42">
        <f t="shared" si="50"/>
        <v>0</v>
      </c>
      <c r="AP226" s="42">
        <f t="shared" si="50"/>
        <v>0</v>
      </c>
      <c r="AQ226" s="42">
        <f t="shared" si="50"/>
        <v>0</v>
      </c>
      <c r="AR226" s="42">
        <f t="shared" si="50"/>
        <v>0</v>
      </c>
      <c r="AS226" s="42">
        <f t="shared" si="50"/>
        <v>0</v>
      </c>
      <c r="AT226" s="42">
        <f t="shared" si="50"/>
        <v>0</v>
      </c>
      <c r="AU226" s="42">
        <f t="shared" si="50"/>
        <v>0</v>
      </c>
      <c r="AV226" s="42">
        <f t="shared" si="50"/>
        <v>0</v>
      </c>
      <c r="AW226" s="42">
        <f t="shared" si="50"/>
        <v>0</v>
      </c>
      <c r="AX226" s="42">
        <f t="shared" si="50"/>
        <v>0</v>
      </c>
      <c r="AY226" s="42">
        <f t="shared" si="50"/>
        <v>0</v>
      </c>
      <c r="AZ226" s="42">
        <f t="shared" si="50"/>
        <v>0</v>
      </c>
      <c r="BA226" s="42">
        <f t="shared" si="50"/>
        <v>0</v>
      </c>
      <c r="BB226" s="42">
        <f t="shared" si="50"/>
        <v>0</v>
      </c>
      <c r="BC226" s="42">
        <f t="shared" si="50"/>
        <v>0</v>
      </c>
      <c r="BD226" s="42">
        <f t="shared" si="50"/>
        <v>0</v>
      </c>
      <c r="BE226" s="42">
        <f t="shared" si="50"/>
        <v>0</v>
      </c>
      <c r="BF226" s="42">
        <f t="shared" si="50"/>
        <v>0</v>
      </c>
      <c r="BG226" s="23">
        <f t="shared" si="49"/>
        <v>0</v>
      </c>
    </row>
    <row r="227" ht="15.75" customHeight="1">
      <c r="A227" s="15"/>
      <c r="B227" s="40"/>
      <c r="C227" s="17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26"/>
    </row>
    <row r="228" ht="15.75" customHeight="1">
      <c r="A228" s="27"/>
      <c r="B228" s="43" t="s">
        <v>1</v>
      </c>
      <c r="C228" s="44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37">
        <f t="shared" ref="BG228:BG235" si="51">SUM(C228:BF228)</f>
        <v>0</v>
      </c>
    </row>
    <row r="229" ht="15.75" customHeight="1">
      <c r="A229" s="8">
        <v>26.0</v>
      </c>
      <c r="B229" s="38" t="s">
        <v>107</v>
      </c>
      <c r="C229" s="10"/>
      <c r="D229" s="11"/>
      <c r="E229" s="11"/>
      <c r="F229" s="11"/>
      <c r="G229" s="11"/>
      <c r="H229" s="11"/>
      <c r="I229" s="12"/>
      <c r="J229" s="12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3"/>
      <c r="AH229" s="11"/>
      <c r="AI229" s="12">
        <v>27.0</v>
      </c>
      <c r="AJ229" s="11"/>
      <c r="AK229" s="12"/>
      <c r="AL229" s="11"/>
      <c r="AM229" s="12">
        <v>5.0</v>
      </c>
      <c r="AN229" s="11"/>
      <c r="AO229" s="11"/>
      <c r="AP229" s="12"/>
      <c r="AQ229" s="12"/>
      <c r="AR229" s="12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4">
        <f t="shared" si="51"/>
        <v>32</v>
      </c>
    </row>
    <row r="230" ht="15.75" customHeight="1">
      <c r="A230" s="15"/>
      <c r="B230" s="40" t="s">
        <v>108</v>
      </c>
      <c r="C230" s="17"/>
      <c r="D230" s="18"/>
      <c r="E230" s="18"/>
      <c r="F230" s="18"/>
      <c r="G230" s="20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20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20"/>
      <c r="AQ230" s="20"/>
      <c r="AR230" s="20"/>
      <c r="AS230" s="18"/>
      <c r="AT230" s="18"/>
      <c r="AU230" s="18"/>
      <c r="AV230" s="20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9">
        <f t="shared" si="51"/>
        <v>0</v>
      </c>
    </row>
    <row r="231" ht="15.75" customHeight="1">
      <c r="A231" s="15"/>
      <c r="B231" s="40" t="s">
        <v>109</v>
      </c>
      <c r="C231" s="17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20">
        <v>4.0</v>
      </c>
      <c r="AJ231" s="18"/>
      <c r="AK231" s="20"/>
      <c r="AL231" s="18"/>
      <c r="AM231" s="20">
        <v>6.0</v>
      </c>
      <c r="AN231" s="18"/>
      <c r="AO231" s="18"/>
      <c r="AP231" s="20"/>
      <c r="AQ231" s="20">
        <v>2.0</v>
      </c>
      <c r="AR231" s="18"/>
      <c r="AS231" s="18"/>
      <c r="AT231" s="18"/>
      <c r="AU231" s="18"/>
      <c r="AV231" s="20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9">
        <f t="shared" si="51"/>
        <v>12</v>
      </c>
    </row>
    <row r="232" ht="15.75" customHeight="1">
      <c r="A232" s="15"/>
      <c r="B232" s="40" t="s">
        <v>110</v>
      </c>
      <c r="C232" s="17"/>
      <c r="D232" s="18"/>
      <c r="E232" s="18"/>
      <c r="F232" s="18"/>
      <c r="G232" s="18"/>
      <c r="H232" s="18"/>
      <c r="I232" s="20"/>
      <c r="J232" s="20"/>
      <c r="K232" s="18"/>
      <c r="L232" s="18"/>
      <c r="M232" s="18"/>
      <c r="N232" s="20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20"/>
      <c r="Z232" s="20"/>
      <c r="AA232" s="18"/>
      <c r="AB232" s="18"/>
      <c r="AC232" s="20"/>
      <c r="AD232" s="18"/>
      <c r="AE232" s="18"/>
      <c r="AF232" s="18"/>
      <c r="AG232" s="21"/>
      <c r="AH232" s="18"/>
      <c r="AI232" s="20">
        <v>43.0</v>
      </c>
      <c r="AJ232" s="20"/>
      <c r="AK232" s="20"/>
      <c r="AL232" s="20"/>
      <c r="AM232" s="18"/>
      <c r="AN232" s="18"/>
      <c r="AO232" s="18"/>
      <c r="AP232" s="18"/>
      <c r="AQ232" s="20"/>
      <c r="AR232" s="20"/>
      <c r="AS232" s="18"/>
      <c r="AT232" s="18"/>
      <c r="AU232" s="18"/>
      <c r="AV232" s="20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9">
        <f t="shared" si="51"/>
        <v>43</v>
      </c>
    </row>
    <row r="233" ht="15.75" customHeight="1">
      <c r="A233" s="15"/>
      <c r="B233" s="40" t="s">
        <v>111</v>
      </c>
      <c r="C233" s="17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20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20"/>
      <c r="AD233" s="18"/>
      <c r="AE233" s="18"/>
      <c r="AF233" s="18"/>
      <c r="AG233" s="21"/>
      <c r="AH233" s="18"/>
      <c r="AI233" s="20">
        <v>2.0</v>
      </c>
      <c r="AJ233" s="20"/>
      <c r="AK233" s="18"/>
      <c r="AL233" s="18"/>
      <c r="AM233" s="18"/>
      <c r="AN233" s="18"/>
      <c r="AO233" s="18"/>
      <c r="AP233" s="20"/>
      <c r="AQ233" s="18"/>
      <c r="AR233" s="20"/>
      <c r="AS233" s="18"/>
      <c r="AT233" s="18"/>
      <c r="AU233" s="18"/>
      <c r="AV233" s="20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9">
        <f t="shared" si="51"/>
        <v>2</v>
      </c>
    </row>
    <row r="234" ht="15.75" customHeight="1">
      <c r="A234" s="15"/>
      <c r="B234" s="40" t="s">
        <v>112</v>
      </c>
      <c r="C234" s="17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20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20"/>
      <c r="AD234" s="18"/>
      <c r="AE234" s="18"/>
      <c r="AF234" s="18"/>
      <c r="AG234" s="18"/>
      <c r="AH234" s="18"/>
      <c r="AI234" s="18"/>
      <c r="AJ234" s="20"/>
      <c r="AK234" s="18"/>
      <c r="AL234" s="18"/>
      <c r="AM234" s="18"/>
      <c r="AN234" s="18"/>
      <c r="AO234" s="18"/>
      <c r="AP234" s="18"/>
      <c r="AQ234" s="20">
        <v>1.0</v>
      </c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9">
        <f t="shared" si="51"/>
        <v>1</v>
      </c>
    </row>
    <row r="235" ht="15.75" customHeight="1">
      <c r="A235" s="15"/>
      <c r="B235" s="40" t="s">
        <v>55</v>
      </c>
      <c r="C235" s="42"/>
      <c r="D235" s="42">
        <f t="shared" ref="D235:BF235" si="52">SUM(D229:D234)</f>
        <v>0</v>
      </c>
      <c r="E235" s="42">
        <f t="shared" si="52"/>
        <v>0</v>
      </c>
      <c r="F235" s="42">
        <f t="shared" si="52"/>
        <v>0</v>
      </c>
      <c r="G235" s="42">
        <f t="shared" si="52"/>
        <v>0</v>
      </c>
      <c r="H235" s="42">
        <f t="shared" si="52"/>
        <v>0</v>
      </c>
      <c r="I235" s="42">
        <f t="shared" si="52"/>
        <v>0</v>
      </c>
      <c r="J235" s="42">
        <f t="shared" si="52"/>
        <v>0</v>
      </c>
      <c r="K235" s="42">
        <f t="shared" si="52"/>
        <v>0</v>
      </c>
      <c r="L235" s="42">
        <f t="shared" si="52"/>
        <v>0</v>
      </c>
      <c r="M235" s="42">
        <f t="shared" si="52"/>
        <v>0</v>
      </c>
      <c r="N235" s="42">
        <f t="shared" si="52"/>
        <v>0</v>
      </c>
      <c r="O235" s="42">
        <f t="shared" si="52"/>
        <v>0</v>
      </c>
      <c r="P235" s="42">
        <f t="shared" si="52"/>
        <v>0</v>
      </c>
      <c r="Q235" s="42">
        <f t="shared" si="52"/>
        <v>0</v>
      </c>
      <c r="R235" s="42">
        <f t="shared" si="52"/>
        <v>0</v>
      </c>
      <c r="S235" s="42">
        <f t="shared" si="52"/>
        <v>0</v>
      </c>
      <c r="T235" s="42">
        <f t="shared" si="52"/>
        <v>0</v>
      </c>
      <c r="U235" s="42">
        <f t="shared" si="52"/>
        <v>0</v>
      </c>
      <c r="V235" s="42">
        <f t="shared" si="52"/>
        <v>0</v>
      </c>
      <c r="W235" s="42">
        <f t="shared" si="52"/>
        <v>0</v>
      </c>
      <c r="X235" s="42">
        <f t="shared" si="52"/>
        <v>0</v>
      </c>
      <c r="Y235" s="42">
        <f t="shared" si="52"/>
        <v>0</v>
      </c>
      <c r="Z235" s="42">
        <f t="shared" si="52"/>
        <v>0</v>
      </c>
      <c r="AA235" s="42">
        <f t="shared" si="52"/>
        <v>0</v>
      </c>
      <c r="AB235" s="42">
        <f t="shared" si="52"/>
        <v>0</v>
      </c>
      <c r="AC235" s="42">
        <f t="shared" si="52"/>
        <v>0</v>
      </c>
      <c r="AD235" s="42">
        <f t="shared" si="52"/>
        <v>0</v>
      </c>
      <c r="AE235" s="42">
        <f t="shared" si="52"/>
        <v>0</v>
      </c>
      <c r="AF235" s="42">
        <f t="shared" si="52"/>
        <v>0</v>
      </c>
      <c r="AG235" s="42">
        <f t="shared" si="52"/>
        <v>0</v>
      </c>
      <c r="AH235" s="42">
        <f t="shared" si="52"/>
        <v>0</v>
      </c>
      <c r="AI235" s="42">
        <f t="shared" si="52"/>
        <v>76</v>
      </c>
      <c r="AJ235" s="42">
        <f t="shared" si="52"/>
        <v>0</v>
      </c>
      <c r="AK235" s="42">
        <f t="shared" si="52"/>
        <v>0</v>
      </c>
      <c r="AL235" s="42">
        <f t="shared" si="52"/>
        <v>0</v>
      </c>
      <c r="AM235" s="42">
        <f t="shared" si="52"/>
        <v>11</v>
      </c>
      <c r="AN235" s="42">
        <f t="shared" si="52"/>
        <v>0</v>
      </c>
      <c r="AO235" s="42">
        <f t="shared" si="52"/>
        <v>0</v>
      </c>
      <c r="AP235" s="42">
        <f t="shared" si="52"/>
        <v>0</v>
      </c>
      <c r="AQ235" s="42">
        <f t="shared" si="52"/>
        <v>3</v>
      </c>
      <c r="AR235" s="42">
        <f t="shared" si="52"/>
        <v>0</v>
      </c>
      <c r="AS235" s="42">
        <f t="shared" si="52"/>
        <v>0</v>
      </c>
      <c r="AT235" s="42">
        <f t="shared" si="52"/>
        <v>0</v>
      </c>
      <c r="AU235" s="42">
        <f t="shared" si="52"/>
        <v>0</v>
      </c>
      <c r="AV235" s="42">
        <f t="shared" si="52"/>
        <v>0</v>
      </c>
      <c r="AW235" s="42">
        <f t="shared" si="52"/>
        <v>0</v>
      </c>
      <c r="AX235" s="42">
        <f t="shared" si="52"/>
        <v>0</v>
      </c>
      <c r="AY235" s="42">
        <f t="shared" si="52"/>
        <v>0</v>
      </c>
      <c r="AZ235" s="42">
        <f t="shared" si="52"/>
        <v>0</v>
      </c>
      <c r="BA235" s="42">
        <f t="shared" si="52"/>
        <v>0</v>
      </c>
      <c r="BB235" s="42">
        <f t="shared" si="52"/>
        <v>0</v>
      </c>
      <c r="BC235" s="42">
        <f t="shared" si="52"/>
        <v>0</v>
      </c>
      <c r="BD235" s="42">
        <f t="shared" si="52"/>
        <v>0</v>
      </c>
      <c r="BE235" s="42">
        <f t="shared" si="52"/>
        <v>0</v>
      </c>
      <c r="BF235" s="42">
        <f t="shared" si="52"/>
        <v>0</v>
      </c>
      <c r="BG235" s="23">
        <f t="shared" si="51"/>
        <v>90</v>
      </c>
    </row>
    <row r="236" ht="15.75" customHeight="1">
      <c r="A236" s="15"/>
      <c r="B236" s="40"/>
      <c r="C236" s="17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26"/>
    </row>
    <row r="237" ht="15.75" customHeight="1">
      <c r="A237" s="27"/>
      <c r="B237" s="43" t="s">
        <v>1</v>
      </c>
      <c r="C237" s="44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37">
        <f t="shared" ref="BG237:BG244" si="53">SUM(C237:BF237)</f>
        <v>0</v>
      </c>
    </row>
    <row r="238" ht="15.75" customHeight="1">
      <c r="A238" s="8">
        <v>27.0</v>
      </c>
      <c r="B238" s="38" t="s">
        <v>107</v>
      </c>
      <c r="C238" s="10"/>
      <c r="D238" s="11"/>
      <c r="E238" s="12"/>
      <c r="F238" s="12">
        <v>1.0</v>
      </c>
      <c r="G238" s="11"/>
      <c r="H238" s="11"/>
      <c r="I238" s="11"/>
      <c r="J238" s="12">
        <v>4.0</v>
      </c>
      <c r="K238" s="12">
        <v>3.0</v>
      </c>
      <c r="L238" s="11"/>
      <c r="M238" s="11"/>
      <c r="N238" s="11"/>
      <c r="O238" s="12"/>
      <c r="P238" s="11"/>
      <c r="Q238" s="11"/>
      <c r="R238" s="12">
        <v>1.0</v>
      </c>
      <c r="S238" s="11"/>
      <c r="T238" s="11"/>
      <c r="U238" s="12">
        <v>2.0</v>
      </c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2">
        <v>3.0</v>
      </c>
      <c r="AG238" s="13"/>
      <c r="AH238" s="11"/>
      <c r="AI238" s="11"/>
      <c r="AJ238" s="11"/>
      <c r="AK238" s="12">
        <v>3.0</v>
      </c>
      <c r="AL238" s="11"/>
      <c r="AM238" s="12">
        <v>6.0</v>
      </c>
      <c r="AN238" s="11"/>
      <c r="AO238" s="11"/>
      <c r="AP238" s="11"/>
      <c r="AQ238" s="12">
        <v>0.5</v>
      </c>
      <c r="AR238" s="11"/>
      <c r="AS238" s="11"/>
      <c r="AT238" s="11"/>
      <c r="AU238" s="11"/>
      <c r="AV238" s="11"/>
      <c r="AW238" s="11"/>
      <c r="AX238" s="12">
        <v>4.0</v>
      </c>
      <c r="AY238" s="11"/>
      <c r="AZ238" s="11"/>
      <c r="BA238" s="11"/>
      <c r="BB238" s="11"/>
      <c r="BC238" s="11"/>
      <c r="BD238" s="11"/>
      <c r="BE238" s="11"/>
      <c r="BF238" s="11"/>
      <c r="BG238" s="14">
        <f t="shared" si="53"/>
        <v>27.5</v>
      </c>
    </row>
    <row r="239" ht="15.75" customHeight="1">
      <c r="A239" s="15"/>
      <c r="B239" s="40" t="s">
        <v>108</v>
      </c>
      <c r="C239" s="17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20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20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9">
        <f t="shared" si="53"/>
        <v>0</v>
      </c>
    </row>
    <row r="240" ht="15.75" customHeight="1">
      <c r="A240" s="15"/>
      <c r="B240" s="40" t="s">
        <v>109</v>
      </c>
      <c r="C240" s="17"/>
      <c r="D240" s="18"/>
      <c r="E240" s="18"/>
      <c r="F240" s="18"/>
      <c r="G240" s="18"/>
      <c r="H240" s="18"/>
      <c r="I240" s="18"/>
      <c r="J240" s="20">
        <v>4.0</v>
      </c>
      <c r="K240" s="18"/>
      <c r="L240" s="18"/>
      <c r="M240" s="18"/>
      <c r="N240" s="18"/>
      <c r="O240" s="20"/>
      <c r="P240" s="18"/>
      <c r="Q240" s="18"/>
      <c r="R240" s="20">
        <v>1.0</v>
      </c>
      <c r="S240" s="18"/>
      <c r="T240" s="18"/>
      <c r="U240" s="20">
        <v>2.0</v>
      </c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20">
        <v>2.0</v>
      </c>
      <c r="AL240" s="18"/>
      <c r="AM240" s="20">
        <v>2.0</v>
      </c>
      <c r="AN240" s="18"/>
      <c r="AO240" s="18"/>
      <c r="AP240" s="18"/>
      <c r="AQ240" s="20">
        <v>2.0</v>
      </c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9">
        <f t="shared" si="53"/>
        <v>13</v>
      </c>
    </row>
    <row r="241" ht="15.75" customHeight="1">
      <c r="A241" s="15"/>
      <c r="B241" s="40" t="s">
        <v>110</v>
      </c>
      <c r="C241" s="17"/>
      <c r="D241" s="20">
        <v>3.0</v>
      </c>
      <c r="E241" s="20"/>
      <c r="F241" s="18"/>
      <c r="G241" s="18"/>
      <c r="H241" s="18"/>
      <c r="I241" s="18"/>
      <c r="J241" s="20">
        <v>7.0</v>
      </c>
      <c r="K241" s="20">
        <v>3.0</v>
      </c>
      <c r="L241" s="18"/>
      <c r="M241" s="18"/>
      <c r="N241" s="18"/>
      <c r="O241" s="20"/>
      <c r="P241" s="18"/>
      <c r="Q241" s="18"/>
      <c r="R241" s="20">
        <v>3.0</v>
      </c>
      <c r="S241" s="18"/>
      <c r="T241" s="18"/>
      <c r="U241" s="20">
        <v>7.0</v>
      </c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20">
        <v>1.0</v>
      </c>
      <c r="AG241" s="21"/>
      <c r="AH241" s="18"/>
      <c r="AI241" s="18"/>
      <c r="AJ241" s="18"/>
      <c r="AK241" s="20">
        <v>7.0</v>
      </c>
      <c r="AL241" s="18"/>
      <c r="AM241" s="20">
        <v>3.0</v>
      </c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9">
        <f t="shared" si="53"/>
        <v>34</v>
      </c>
    </row>
    <row r="242" ht="15.75" customHeight="1">
      <c r="A242" s="15"/>
      <c r="B242" s="40" t="s">
        <v>111</v>
      </c>
      <c r="C242" s="17"/>
      <c r="D242" s="18"/>
      <c r="E242" s="20"/>
      <c r="F242" s="18"/>
      <c r="G242" s="18"/>
      <c r="H242" s="18"/>
      <c r="I242" s="18"/>
      <c r="J242" s="18"/>
      <c r="K242" s="20">
        <v>1.0</v>
      </c>
      <c r="L242" s="18"/>
      <c r="M242" s="18"/>
      <c r="N242" s="18"/>
      <c r="O242" s="20"/>
      <c r="P242" s="18"/>
      <c r="Q242" s="18"/>
      <c r="R242" s="20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21"/>
      <c r="AH242" s="18"/>
      <c r="AI242" s="18"/>
      <c r="AJ242" s="18"/>
      <c r="AK242" s="20">
        <v>3.0</v>
      </c>
      <c r="AL242" s="18"/>
      <c r="AM242" s="20">
        <v>1.0</v>
      </c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9">
        <f t="shared" si="53"/>
        <v>5</v>
      </c>
    </row>
    <row r="243" ht="15.75" customHeight="1">
      <c r="A243" s="15"/>
      <c r="B243" s="40" t="s">
        <v>112</v>
      </c>
      <c r="C243" s="17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0"/>
      <c r="P243" s="18"/>
      <c r="Q243" s="18"/>
      <c r="R243" s="20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20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9">
        <f t="shared" si="53"/>
        <v>0</v>
      </c>
    </row>
    <row r="244" ht="15.75" customHeight="1">
      <c r="A244" s="15"/>
      <c r="B244" s="40" t="s">
        <v>55</v>
      </c>
      <c r="C244" s="42"/>
      <c r="D244" s="42">
        <f t="shared" ref="D244:BF244" si="54">SUM(D238:D243)</f>
        <v>3</v>
      </c>
      <c r="E244" s="42">
        <f t="shared" si="54"/>
        <v>0</v>
      </c>
      <c r="F244" s="42">
        <f t="shared" si="54"/>
        <v>1</v>
      </c>
      <c r="G244" s="42">
        <f t="shared" si="54"/>
        <v>0</v>
      </c>
      <c r="H244" s="42">
        <f t="shared" si="54"/>
        <v>0</v>
      </c>
      <c r="I244" s="42">
        <f t="shared" si="54"/>
        <v>0</v>
      </c>
      <c r="J244" s="42">
        <f t="shared" si="54"/>
        <v>15</v>
      </c>
      <c r="K244" s="42">
        <f t="shared" si="54"/>
        <v>7</v>
      </c>
      <c r="L244" s="42">
        <f t="shared" si="54"/>
        <v>0</v>
      </c>
      <c r="M244" s="42">
        <f t="shared" si="54"/>
        <v>0</v>
      </c>
      <c r="N244" s="42">
        <f t="shared" si="54"/>
        <v>0</v>
      </c>
      <c r="O244" s="42">
        <f t="shared" si="54"/>
        <v>0</v>
      </c>
      <c r="P244" s="42">
        <f t="shared" si="54"/>
        <v>0</v>
      </c>
      <c r="Q244" s="42">
        <f t="shared" si="54"/>
        <v>0</v>
      </c>
      <c r="R244" s="42">
        <f t="shared" si="54"/>
        <v>5</v>
      </c>
      <c r="S244" s="42">
        <f t="shared" si="54"/>
        <v>0</v>
      </c>
      <c r="T244" s="42">
        <f t="shared" si="54"/>
        <v>0</v>
      </c>
      <c r="U244" s="42">
        <f t="shared" si="54"/>
        <v>11</v>
      </c>
      <c r="V244" s="42">
        <f t="shared" si="54"/>
        <v>0</v>
      </c>
      <c r="W244" s="42">
        <f t="shared" si="54"/>
        <v>0</v>
      </c>
      <c r="X244" s="42">
        <f t="shared" si="54"/>
        <v>0</v>
      </c>
      <c r="Y244" s="42">
        <f t="shared" si="54"/>
        <v>0</v>
      </c>
      <c r="Z244" s="42">
        <f t="shared" si="54"/>
        <v>0</v>
      </c>
      <c r="AA244" s="42">
        <f t="shared" si="54"/>
        <v>0</v>
      </c>
      <c r="AB244" s="42">
        <f t="shared" si="54"/>
        <v>0</v>
      </c>
      <c r="AC244" s="42">
        <f t="shared" si="54"/>
        <v>0</v>
      </c>
      <c r="AD244" s="42">
        <f t="shared" si="54"/>
        <v>0</v>
      </c>
      <c r="AE244" s="42">
        <f t="shared" si="54"/>
        <v>0</v>
      </c>
      <c r="AF244" s="42">
        <f t="shared" si="54"/>
        <v>4</v>
      </c>
      <c r="AG244" s="42">
        <f t="shared" si="54"/>
        <v>0</v>
      </c>
      <c r="AH244" s="42">
        <f t="shared" si="54"/>
        <v>0</v>
      </c>
      <c r="AI244" s="42">
        <f t="shared" si="54"/>
        <v>0</v>
      </c>
      <c r="AJ244" s="42">
        <f t="shared" si="54"/>
        <v>0</v>
      </c>
      <c r="AK244" s="42">
        <f t="shared" si="54"/>
        <v>15</v>
      </c>
      <c r="AL244" s="42">
        <f t="shared" si="54"/>
        <v>0</v>
      </c>
      <c r="AM244" s="42">
        <f t="shared" si="54"/>
        <v>12</v>
      </c>
      <c r="AN244" s="42">
        <f t="shared" si="54"/>
        <v>0</v>
      </c>
      <c r="AO244" s="42">
        <f t="shared" si="54"/>
        <v>0</v>
      </c>
      <c r="AP244" s="42">
        <f t="shared" si="54"/>
        <v>0</v>
      </c>
      <c r="AQ244" s="42">
        <f t="shared" si="54"/>
        <v>2.5</v>
      </c>
      <c r="AR244" s="42">
        <f t="shared" si="54"/>
        <v>0</v>
      </c>
      <c r="AS244" s="42">
        <f t="shared" si="54"/>
        <v>0</v>
      </c>
      <c r="AT244" s="42">
        <f t="shared" si="54"/>
        <v>0</v>
      </c>
      <c r="AU244" s="42">
        <f t="shared" si="54"/>
        <v>0</v>
      </c>
      <c r="AV244" s="42">
        <f t="shared" si="54"/>
        <v>0</v>
      </c>
      <c r="AW244" s="42">
        <f t="shared" si="54"/>
        <v>0</v>
      </c>
      <c r="AX244" s="42">
        <f t="shared" si="54"/>
        <v>4</v>
      </c>
      <c r="AY244" s="42">
        <f t="shared" si="54"/>
        <v>0</v>
      </c>
      <c r="AZ244" s="42">
        <f t="shared" si="54"/>
        <v>0</v>
      </c>
      <c r="BA244" s="42">
        <f t="shared" si="54"/>
        <v>0</v>
      </c>
      <c r="BB244" s="42">
        <f t="shared" si="54"/>
        <v>0</v>
      </c>
      <c r="BC244" s="42">
        <f t="shared" si="54"/>
        <v>0</v>
      </c>
      <c r="BD244" s="42">
        <f t="shared" si="54"/>
        <v>0</v>
      </c>
      <c r="BE244" s="42">
        <f t="shared" si="54"/>
        <v>0</v>
      </c>
      <c r="BF244" s="42">
        <f t="shared" si="54"/>
        <v>0</v>
      </c>
      <c r="BG244" s="23">
        <f t="shared" si="53"/>
        <v>79.5</v>
      </c>
    </row>
    <row r="245" ht="15.75" customHeight="1">
      <c r="A245" s="15"/>
      <c r="B245" s="40"/>
      <c r="C245" s="17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26"/>
    </row>
    <row r="246" ht="15.75" customHeight="1">
      <c r="A246" s="27"/>
      <c r="B246" s="43" t="s">
        <v>1</v>
      </c>
      <c r="C246" s="44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37">
        <f t="shared" ref="BG246:BG253" si="55">SUM(C246:BF246)</f>
        <v>0</v>
      </c>
    </row>
    <row r="247" ht="15.75" customHeight="1">
      <c r="A247" s="8">
        <v>28.0</v>
      </c>
      <c r="B247" s="38" t="s">
        <v>107</v>
      </c>
      <c r="C247" s="10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2">
        <v>7.5</v>
      </c>
      <c r="R247" s="11"/>
      <c r="S247" s="12">
        <v>0.5</v>
      </c>
      <c r="T247" s="11"/>
      <c r="U247" s="12"/>
      <c r="V247" s="11"/>
      <c r="W247" s="11"/>
      <c r="X247" s="11"/>
      <c r="Y247" s="11"/>
      <c r="Z247" s="11"/>
      <c r="AA247" s="11"/>
      <c r="AB247" s="11"/>
      <c r="AC247" s="11"/>
      <c r="AD247" s="12">
        <v>0.5</v>
      </c>
      <c r="AE247" s="11"/>
      <c r="AF247" s="11"/>
      <c r="AG247" s="13"/>
      <c r="AH247" s="11"/>
      <c r="AI247" s="11"/>
      <c r="AJ247" s="11"/>
      <c r="AK247" s="11"/>
      <c r="AL247" s="11"/>
      <c r="AM247" s="11"/>
      <c r="AN247" s="12">
        <v>4.0</v>
      </c>
      <c r="AO247" s="12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4">
        <f t="shared" si="55"/>
        <v>12.5</v>
      </c>
    </row>
    <row r="248" ht="15.75" customHeight="1">
      <c r="A248" s="15"/>
      <c r="B248" s="40" t="s">
        <v>108</v>
      </c>
      <c r="C248" s="17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20">
        <v>1.0</v>
      </c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9">
        <f t="shared" si="55"/>
        <v>1</v>
      </c>
    </row>
    <row r="249" ht="15.75" customHeight="1">
      <c r="A249" s="15"/>
      <c r="B249" s="40" t="s">
        <v>109</v>
      </c>
      <c r="C249" s="17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20">
        <v>8.0</v>
      </c>
      <c r="R249" s="18"/>
      <c r="S249" s="20">
        <v>1.0</v>
      </c>
      <c r="T249" s="18"/>
      <c r="U249" s="20"/>
      <c r="V249" s="18"/>
      <c r="W249" s="18"/>
      <c r="X249" s="18"/>
      <c r="Y249" s="18"/>
      <c r="Z249" s="18"/>
      <c r="AA249" s="18"/>
      <c r="AB249" s="18"/>
      <c r="AC249" s="18"/>
      <c r="AD249" s="20">
        <v>2.0</v>
      </c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9">
        <f t="shared" si="55"/>
        <v>11</v>
      </c>
    </row>
    <row r="250" ht="15.75" customHeight="1">
      <c r="A250" s="15"/>
      <c r="B250" s="40" t="s">
        <v>110</v>
      </c>
      <c r="C250" s="17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20">
        <v>19.5</v>
      </c>
      <c r="R250" s="18"/>
      <c r="S250" s="20">
        <v>7.0</v>
      </c>
      <c r="T250" s="18"/>
      <c r="U250" s="20"/>
      <c r="V250" s="18"/>
      <c r="W250" s="18"/>
      <c r="X250" s="18"/>
      <c r="Y250" s="18"/>
      <c r="Z250" s="18"/>
      <c r="AA250" s="18"/>
      <c r="AB250" s="18"/>
      <c r="AC250" s="18"/>
      <c r="AD250" s="20">
        <v>4.0</v>
      </c>
      <c r="AE250" s="18"/>
      <c r="AF250" s="18"/>
      <c r="AG250" s="21"/>
      <c r="AH250" s="18"/>
      <c r="AI250" s="18"/>
      <c r="AJ250" s="18"/>
      <c r="AK250" s="18"/>
      <c r="AL250" s="18"/>
      <c r="AM250" s="18"/>
      <c r="AN250" s="20">
        <v>3.0</v>
      </c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9">
        <f t="shared" si="55"/>
        <v>33.5</v>
      </c>
    </row>
    <row r="251" ht="15.75" customHeight="1">
      <c r="A251" s="15"/>
      <c r="B251" s="40" t="s">
        <v>111</v>
      </c>
      <c r="C251" s="17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20">
        <v>4.5</v>
      </c>
      <c r="R251" s="18"/>
      <c r="S251" s="20">
        <v>1.5</v>
      </c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21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9">
        <f t="shared" si="55"/>
        <v>6</v>
      </c>
    </row>
    <row r="252" ht="15.75" customHeight="1">
      <c r="A252" s="15"/>
      <c r="B252" s="40" t="s">
        <v>112</v>
      </c>
      <c r="C252" s="17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20">
        <v>8.5</v>
      </c>
      <c r="R252" s="18"/>
      <c r="S252" s="20">
        <v>2.0</v>
      </c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20">
        <v>3.0</v>
      </c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9">
        <f t="shared" si="55"/>
        <v>13.5</v>
      </c>
    </row>
    <row r="253" ht="15.75" customHeight="1">
      <c r="A253" s="15"/>
      <c r="B253" s="40" t="s">
        <v>55</v>
      </c>
      <c r="C253" s="42"/>
      <c r="D253" s="42">
        <f t="shared" ref="D253:BF253" si="56">SUM(D247:D252)</f>
        <v>0</v>
      </c>
      <c r="E253" s="42">
        <f t="shared" si="56"/>
        <v>0</v>
      </c>
      <c r="F253" s="42">
        <f t="shared" si="56"/>
        <v>0</v>
      </c>
      <c r="G253" s="42">
        <f t="shared" si="56"/>
        <v>0</v>
      </c>
      <c r="H253" s="42">
        <f t="shared" si="56"/>
        <v>0</v>
      </c>
      <c r="I253" s="42">
        <f t="shared" si="56"/>
        <v>0</v>
      </c>
      <c r="J253" s="42">
        <f t="shared" si="56"/>
        <v>0</v>
      </c>
      <c r="K253" s="42">
        <f t="shared" si="56"/>
        <v>0</v>
      </c>
      <c r="L253" s="42">
        <f t="shared" si="56"/>
        <v>0</v>
      </c>
      <c r="M253" s="42">
        <f t="shared" si="56"/>
        <v>0</v>
      </c>
      <c r="N253" s="42">
        <f t="shared" si="56"/>
        <v>0</v>
      </c>
      <c r="O253" s="42">
        <f t="shared" si="56"/>
        <v>0</v>
      </c>
      <c r="P253" s="42">
        <f t="shared" si="56"/>
        <v>0</v>
      </c>
      <c r="Q253" s="42">
        <f t="shared" si="56"/>
        <v>49</v>
      </c>
      <c r="R253" s="42">
        <f t="shared" si="56"/>
        <v>0</v>
      </c>
      <c r="S253" s="42">
        <f t="shared" si="56"/>
        <v>12</v>
      </c>
      <c r="T253" s="42">
        <f t="shared" si="56"/>
        <v>0</v>
      </c>
      <c r="U253" s="42">
        <f t="shared" si="56"/>
        <v>0</v>
      </c>
      <c r="V253" s="42">
        <f t="shared" si="56"/>
        <v>0</v>
      </c>
      <c r="W253" s="42">
        <f t="shared" si="56"/>
        <v>0</v>
      </c>
      <c r="X253" s="42">
        <f t="shared" si="56"/>
        <v>0</v>
      </c>
      <c r="Y253" s="42">
        <f t="shared" si="56"/>
        <v>0</v>
      </c>
      <c r="Z253" s="42">
        <f t="shared" si="56"/>
        <v>0</v>
      </c>
      <c r="AA253" s="42">
        <f t="shared" si="56"/>
        <v>0</v>
      </c>
      <c r="AB253" s="42">
        <f t="shared" si="56"/>
        <v>0</v>
      </c>
      <c r="AC253" s="42">
        <f t="shared" si="56"/>
        <v>0</v>
      </c>
      <c r="AD253" s="42">
        <f t="shared" si="56"/>
        <v>9.5</v>
      </c>
      <c r="AE253" s="42">
        <f t="shared" si="56"/>
        <v>0</v>
      </c>
      <c r="AF253" s="42">
        <f t="shared" si="56"/>
        <v>0</v>
      </c>
      <c r="AG253" s="42">
        <f t="shared" si="56"/>
        <v>0</v>
      </c>
      <c r="AH253" s="42">
        <f t="shared" si="56"/>
        <v>0</v>
      </c>
      <c r="AI253" s="42">
        <f t="shared" si="56"/>
        <v>0</v>
      </c>
      <c r="AJ253" s="42">
        <f t="shared" si="56"/>
        <v>0</v>
      </c>
      <c r="AK253" s="42">
        <f t="shared" si="56"/>
        <v>0</v>
      </c>
      <c r="AL253" s="42">
        <f t="shared" si="56"/>
        <v>0</v>
      </c>
      <c r="AM253" s="42">
        <f t="shared" si="56"/>
        <v>0</v>
      </c>
      <c r="AN253" s="42">
        <f t="shared" si="56"/>
        <v>7</v>
      </c>
      <c r="AO253" s="42">
        <f t="shared" si="56"/>
        <v>0</v>
      </c>
      <c r="AP253" s="42">
        <f t="shared" si="56"/>
        <v>0</v>
      </c>
      <c r="AQ253" s="42">
        <f t="shared" si="56"/>
        <v>0</v>
      </c>
      <c r="AR253" s="42">
        <f t="shared" si="56"/>
        <v>0</v>
      </c>
      <c r="AS253" s="42">
        <f t="shared" si="56"/>
        <v>0</v>
      </c>
      <c r="AT253" s="42">
        <f t="shared" si="56"/>
        <v>0</v>
      </c>
      <c r="AU253" s="42">
        <f t="shared" si="56"/>
        <v>0</v>
      </c>
      <c r="AV253" s="42">
        <f t="shared" si="56"/>
        <v>0</v>
      </c>
      <c r="AW253" s="42">
        <f t="shared" si="56"/>
        <v>0</v>
      </c>
      <c r="AX253" s="42">
        <f t="shared" si="56"/>
        <v>0</v>
      </c>
      <c r="AY253" s="42">
        <f t="shared" si="56"/>
        <v>0</v>
      </c>
      <c r="AZ253" s="42">
        <f t="shared" si="56"/>
        <v>0</v>
      </c>
      <c r="BA253" s="42">
        <f t="shared" si="56"/>
        <v>0</v>
      </c>
      <c r="BB253" s="42">
        <f t="shared" si="56"/>
        <v>0</v>
      </c>
      <c r="BC253" s="42">
        <f t="shared" si="56"/>
        <v>0</v>
      </c>
      <c r="BD253" s="42">
        <f t="shared" si="56"/>
        <v>0</v>
      </c>
      <c r="BE253" s="42">
        <f t="shared" si="56"/>
        <v>0</v>
      </c>
      <c r="BF253" s="42">
        <f t="shared" si="56"/>
        <v>0</v>
      </c>
      <c r="BG253" s="23">
        <f t="shared" si="55"/>
        <v>77.5</v>
      </c>
    </row>
    <row r="254" ht="15.75" customHeight="1">
      <c r="A254" s="15"/>
      <c r="B254" s="40"/>
      <c r="C254" s="17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26"/>
    </row>
    <row r="255" ht="15.75" customHeight="1">
      <c r="A255" s="27"/>
      <c r="B255" s="43" t="s">
        <v>1</v>
      </c>
      <c r="C255" s="44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37">
        <f t="shared" ref="BG255:BG262" si="57">SUM(C255:BF255)</f>
        <v>0</v>
      </c>
    </row>
    <row r="256" ht="15.75" customHeight="1">
      <c r="A256" s="8">
        <v>29.0</v>
      </c>
      <c r="B256" s="38" t="s">
        <v>107</v>
      </c>
      <c r="C256" s="10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3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4">
        <f t="shared" si="57"/>
        <v>0</v>
      </c>
    </row>
    <row r="257" ht="15.75" customHeight="1">
      <c r="A257" s="15"/>
      <c r="B257" s="40" t="s">
        <v>108</v>
      </c>
      <c r="C257" s="17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9">
        <f t="shared" si="57"/>
        <v>0</v>
      </c>
    </row>
    <row r="258" ht="15.75" customHeight="1">
      <c r="A258" s="15"/>
      <c r="B258" s="40" t="s">
        <v>109</v>
      </c>
      <c r="C258" s="17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9">
        <f t="shared" si="57"/>
        <v>0</v>
      </c>
    </row>
    <row r="259" ht="15.75" customHeight="1">
      <c r="A259" s="15"/>
      <c r="B259" s="40" t="s">
        <v>110</v>
      </c>
      <c r="C259" s="17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21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9">
        <f t="shared" si="57"/>
        <v>0</v>
      </c>
    </row>
    <row r="260" ht="15.75" customHeight="1">
      <c r="A260" s="15"/>
      <c r="B260" s="40" t="s">
        <v>111</v>
      </c>
      <c r="C260" s="17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21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9">
        <f t="shared" si="57"/>
        <v>0</v>
      </c>
    </row>
    <row r="261" ht="15.75" customHeight="1">
      <c r="A261" s="15"/>
      <c r="B261" s="40" t="s">
        <v>112</v>
      </c>
      <c r="C261" s="17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9">
        <f t="shared" si="57"/>
        <v>0</v>
      </c>
    </row>
    <row r="262" ht="15.75" customHeight="1">
      <c r="A262" s="15"/>
      <c r="B262" s="40" t="s">
        <v>55</v>
      </c>
      <c r="C262" s="42"/>
      <c r="D262" s="42">
        <f t="shared" ref="D262:BF262" si="58">SUM(D256:D261)</f>
        <v>0</v>
      </c>
      <c r="E262" s="42">
        <f t="shared" si="58"/>
        <v>0</v>
      </c>
      <c r="F262" s="42">
        <f t="shared" si="58"/>
        <v>0</v>
      </c>
      <c r="G262" s="42">
        <f t="shared" si="58"/>
        <v>0</v>
      </c>
      <c r="H262" s="42">
        <f t="shared" si="58"/>
        <v>0</v>
      </c>
      <c r="I262" s="42">
        <f t="shared" si="58"/>
        <v>0</v>
      </c>
      <c r="J262" s="42">
        <f t="shared" si="58"/>
        <v>0</v>
      </c>
      <c r="K262" s="42">
        <f t="shared" si="58"/>
        <v>0</v>
      </c>
      <c r="L262" s="42">
        <f t="shared" si="58"/>
        <v>0</v>
      </c>
      <c r="M262" s="42">
        <f t="shared" si="58"/>
        <v>0</v>
      </c>
      <c r="N262" s="42">
        <f t="shared" si="58"/>
        <v>0</v>
      </c>
      <c r="O262" s="42">
        <f t="shared" si="58"/>
        <v>0</v>
      </c>
      <c r="P262" s="42">
        <f t="shared" si="58"/>
        <v>0</v>
      </c>
      <c r="Q262" s="42">
        <f t="shared" si="58"/>
        <v>0</v>
      </c>
      <c r="R262" s="42">
        <f t="shared" si="58"/>
        <v>0</v>
      </c>
      <c r="S262" s="42">
        <f t="shared" si="58"/>
        <v>0</v>
      </c>
      <c r="T262" s="42">
        <f t="shared" si="58"/>
        <v>0</v>
      </c>
      <c r="U262" s="42">
        <f t="shared" si="58"/>
        <v>0</v>
      </c>
      <c r="V262" s="42">
        <f t="shared" si="58"/>
        <v>0</v>
      </c>
      <c r="W262" s="42">
        <f t="shared" si="58"/>
        <v>0</v>
      </c>
      <c r="X262" s="42">
        <f t="shared" si="58"/>
        <v>0</v>
      </c>
      <c r="Y262" s="42">
        <f t="shared" si="58"/>
        <v>0</v>
      </c>
      <c r="Z262" s="42">
        <f t="shared" si="58"/>
        <v>0</v>
      </c>
      <c r="AA262" s="42">
        <f t="shared" si="58"/>
        <v>0</v>
      </c>
      <c r="AB262" s="42">
        <f t="shared" si="58"/>
        <v>0</v>
      </c>
      <c r="AC262" s="42">
        <f t="shared" si="58"/>
        <v>0</v>
      </c>
      <c r="AD262" s="42">
        <f t="shared" si="58"/>
        <v>0</v>
      </c>
      <c r="AE262" s="42">
        <f t="shared" si="58"/>
        <v>0</v>
      </c>
      <c r="AF262" s="42">
        <f t="shared" si="58"/>
        <v>0</v>
      </c>
      <c r="AG262" s="42">
        <f t="shared" si="58"/>
        <v>0</v>
      </c>
      <c r="AH262" s="42">
        <f t="shared" si="58"/>
        <v>0</v>
      </c>
      <c r="AI262" s="42">
        <f t="shared" si="58"/>
        <v>0</v>
      </c>
      <c r="AJ262" s="42">
        <f t="shared" si="58"/>
        <v>0</v>
      </c>
      <c r="AK262" s="42">
        <f t="shared" si="58"/>
        <v>0</v>
      </c>
      <c r="AL262" s="42">
        <f t="shared" si="58"/>
        <v>0</v>
      </c>
      <c r="AM262" s="42">
        <f t="shared" si="58"/>
        <v>0</v>
      </c>
      <c r="AN262" s="42">
        <f t="shared" si="58"/>
        <v>0</v>
      </c>
      <c r="AO262" s="42">
        <f t="shared" si="58"/>
        <v>0</v>
      </c>
      <c r="AP262" s="42">
        <f t="shared" si="58"/>
        <v>0</v>
      </c>
      <c r="AQ262" s="42">
        <f t="shared" si="58"/>
        <v>0</v>
      </c>
      <c r="AR262" s="42">
        <f t="shared" si="58"/>
        <v>0</v>
      </c>
      <c r="AS262" s="42">
        <f t="shared" si="58"/>
        <v>0</v>
      </c>
      <c r="AT262" s="42">
        <f t="shared" si="58"/>
        <v>0</v>
      </c>
      <c r="AU262" s="42">
        <f t="shared" si="58"/>
        <v>0</v>
      </c>
      <c r="AV262" s="42">
        <f t="shared" si="58"/>
        <v>0</v>
      </c>
      <c r="AW262" s="42">
        <f t="shared" si="58"/>
        <v>0</v>
      </c>
      <c r="AX262" s="42">
        <f t="shared" si="58"/>
        <v>0</v>
      </c>
      <c r="AY262" s="42">
        <f t="shared" si="58"/>
        <v>0</v>
      </c>
      <c r="AZ262" s="42">
        <f t="shared" si="58"/>
        <v>0</v>
      </c>
      <c r="BA262" s="42">
        <f t="shared" si="58"/>
        <v>0</v>
      </c>
      <c r="BB262" s="42">
        <f t="shared" si="58"/>
        <v>0</v>
      </c>
      <c r="BC262" s="42">
        <f t="shared" si="58"/>
        <v>0</v>
      </c>
      <c r="BD262" s="42">
        <f t="shared" si="58"/>
        <v>0</v>
      </c>
      <c r="BE262" s="42">
        <f t="shared" si="58"/>
        <v>0</v>
      </c>
      <c r="BF262" s="42">
        <f t="shared" si="58"/>
        <v>0</v>
      </c>
      <c r="BG262" s="23">
        <f t="shared" si="57"/>
        <v>0</v>
      </c>
    </row>
    <row r="263" ht="15.75" customHeight="1">
      <c r="A263" s="15"/>
      <c r="B263" s="40"/>
      <c r="C263" s="17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26"/>
    </row>
    <row r="264" ht="15.75" customHeight="1">
      <c r="A264" s="27"/>
      <c r="B264" s="43" t="s">
        <v>1</v>
      </c>
      <c r="C264" s="44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37">
        <f t="shared" ref="BG264:BG271" si="59">SUM(C264:BF264)</f>
        <v>0</v>
      </c>
    </row>
    <row r="265" ht="15.75" customHeight="1">
      <c r="A265" s="8">
        <v>30.0</v>
      </c>
      <c r="B265" s="38" t="s">
        <v>107</v>
      </c>
      <c r="C265" s="10"/>
      <c r="D265" s="11"/>
      <c r="E265" s="12">
        <v>12.0</v>
      </c>
      <c r="F265" s="11"/>
      <c r="G265" s="11"/>
      <c r="H265" s="11"/>
      <c r="I265" s="11"/>
      <c r="J265" s="12">
        <v>1.0</v>
      </c>
      <c r="K265" s="12"/>
      <c r="L265" s="11"/>
      <c r="M265" s="11"/>
      <c r="N265" s="11"/>
      <c r="O265" s="11"/>
      <c r="P265" s="11"/>
      <c r="Q265" s="11"/>
      <c r="R265" s="11"/>
      <c r="S265" s="11"/>
      <c r="T265" s="11"/>
      <c r="U265" s="12">
        <v>2.0</v>
      </c>
      <c r="V265" s="11"/>
      <c r="W265" s="11"/>
      <c r="X265" s="11"/>
      <c r="Y265" s="12">
        <v>0.5</v>
      </c>
      <c r="Z265" s="11"/>
      <c r="AA265" s="11"/>
      <c r="AB265" s="11"/>
      <c r="AC265" s="11"/>
      <c r="AD265" s="11"/>
      <c r="AE265" s="11"/>
      <c r="AF265" s="11"/>
      <c r="AG265" s="13"/>
      <c r="AH265" s="11"/>
      <c r="AI265" s="11"/>
      <c r="AJ265" s="12">
        <v>0.5</v>
      </c>
      <c r="AK265" s="12">
        <v>3.0</v>
      </c>
      <c r="AL265" s="11"/>
      <c r="AM265" s="12">
        <v>8.0</v>
      </c>
      <c r="AN265" s="11"/>
      <c r="AO265" s="11"/>
      <c r="AP265" s="11"/>
      <c r="AQ265" s="12">
        <v>2.0</v>
      </c>
      <c r="AR265" s="12">
        <v>0.5</v>
      </c>
      <c r="AS265" s="11"/>
      <c r="AT265" s="11"/>
      <c r="AU265" s="11"/>
      <c r="AV265" s="11"/>
      <c r="AW265" s="11"/>
      <c r="AX265" s="11"/>
      <c r="AY265" s="11"/>
      <c r="AZ265" s="11"/>
      <c r="BA265" s="12">
        <v>1.0</v>
      </c>
      <c r="BB265" s="11"/>
      <c r="BC265" s="11"/>
      <c r="BD265" s="11"/>
      <c r="BE265" s="11"/>
      <c r="BF265" s="11"/>
      <c r="BG265" s="14">
        <f t="shared" si="59"/>
        <v>30.5</v>
      </c>
    </row>
    <row r="266" ht="15.75" customHeight="1">
      <c r="A266" s="15"/>
      <c r="B266" s="40" t="s">
        <v>108</v>
      </c>
      <c r="C266" s="17"/>
      <c r="D266" s="20">
        <v>0.5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20">
        <v>1.0</v>
      </c>
      <c r="AN266" s="18"/>
      <c r="AO266" s="18"/>
      <c r="AP266" s="20">
        <v>1.0</v>
      </c>
      <c r="AQ266" s="18"/>
      <c r="AR266" s="20">
        <v>1.0</v>
      </c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9">
        <f t="shared" si="59"/>
        <v>3.5</v>
      </c>
    </row>
    <row r="267" ht="15.75" customHeight="1">
      <c r="A267" s="15"/>
      <c r="B267" s="40" t="s">
        <v>109</v>
      </c>
      <c r="C267" s="17"/>
      <c r="D267" s="18"/>
      <c r="E267" s="18"/>
      <c r="F267" s="18"/>
      <c r="G267" s="18"/>
      <c r="H267" s="18"/>
      <c r="I267" s="18"/>
      <c r="J267" s="20">
        <v>1.0</v>
      </c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20">
        <v>4.0</v>
      </c>
      <c r="V267" s="18"/>
      <c r="W267" s="18"/>
      <c r="X267" s="18"/>
      <c r="Y267" s="20">
        <v>0.5</v>
      </c>
      <c r="Z267" s="20">
        <v>3.0</v>
      </c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20">
        <v>2.0</v>
      </c>
      <c r="AL267" s="18"/>
      <c r="AM267" s="18"/>
      <c r="AN267" s="18"/>
      <c r="AO267" s="18"/>
      <c r="AP267" s="20">
        <v>3.0</v>
      </c>
      <c r="AQ267" s="20">
        <v>2.0</v>
      </c>
      <c r="AR267" s="20">
        <v>0.5</v>
      </c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9">
        <f t="shared" si="59"/>
        <v>16</v>
      </c>
    </row>
    <row r="268" ht="15.75" customHeight="1">
      <c r="A268" s="15"/>
      <c r="B268" s="40" t="s">
        <v>110</v>
      </c>
      <c r="C268" s="17"/>
      <c r="D268" s="20">
        <v>0.5</v>
      </c>
      <c r="E268" s="20">
        <v>3.0</v>
      </c>
      <c r="F268" s="18"/>
      <c r="G268" s="18"/>
      <c r="H268" s="18"/>
      <c r="I268" s="18"/>
      <c r="J268" s="20">
        <v>13.0</v>
      </c>
      <c r="K268" s="20"/>
      <c r="L268" s="18"/>
      <c r="M268" s="18"/>
      <c r="N268" s="20">
        <v>2.0</v>
      </c>
      <c r="O268" s="18"/>
      <c r="P268" s="18"/>
      <c r="Q268" s="18"/>
      <c r="R268" s="18"/>
      <c r="S268" s="18"/>
      <c r="T268" s="18"/>
      <c r="U268" s="20">
        <v>6.0</v>
      </c>
      <c r="V268" s="18"/>
      <c r="W268" s="18"/>
      <c r="X268" s="18"/>
      <c r="Y268" s="20">
        <v>1.0</v>
      </c>
      <c r="Z268" s="20">
        <v>6.0</v>
      </c>
      <c r="AA268" s="18"/>
      <c r="AB268" s="18"/>
      <c r="AC268" s="18"/>
      <c r="AD268" s="18"/>
      <c r="AE268" s="18"/>
      <c r="AF268" s="18"/>
      <c r="AG268" s="21"/>
      <c r="AH268" s="18"/>
      <c r="AI268" s="18"/>
      <c r="AJ268" s="20">
        <v>3.0</v>
      </c>
      <c r="AK268" s="20">
        <v>6.0</v>
      </c>
      <c r="AL268" s="18"/>
      <c r="AM268" s="20">
        <v>5.0</v>
      </c>
      <c r="AN268" s="18"/>
      <c r="AO268" s="18"/>
      <c r="AP268" s="20">
        <v>3.0</v>
      </c>
      <c r="AQ268" s="20">
        <v>2.0</v>
      </c>
      <c r="AR268" s="20">
        <v>7.5</v>
      </c>
      <c r="AS268" s="18"/>
      <c r="AT268" s="18"/>
      <c r="AU268" s="18"/>
      <c r="AV268" s="18"/>
      <c r="AW268" s="18"/>
      <c r="AX268" s="18"/>
      <c r="AY268" s="18"/>
      <c r="AZ268" s="18"/>
      <c r="BA268" s="20">
        <v>0.5</v>
      </c>
      <c r="BB268" s="18"/>
      <c r="BC268" s="18"/>
      <c r="BD268" s="18"/>
      <c r="BE268" s="18"/>
      <c r="BF268" s="18"/>
      <c r="BG268" s="19">
        <f t="shared" si="59"/>
        <v>58.5</v>
      </c>
    </row>
    <row r="269" ht="15.75" customHeight="1">
      <c r="A269" s="15"/>
      <c r="B269" s="40" t="s">
        <v>111</v>
      </c>
      <c r="C269" s="17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20">
        <v>0.5</v>
      </c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21"/>
      <c r="AH269" s="18"/>
      <c r="AI269" s="18"/>
      <c r="AJ269" s="18"/>
      <c r="AK269" s="20">
        <v>3.0</v>
      </c>
      <c r="AL269" s="18"/>
      <c r="AM269" s="20">
        <v>3.0</v>
      </c>
      <c r="AN269" s="18"/>
      <c r="AO269" s="18"/>
      <c r="AP269" s="20">
        <v>1.0</v>
      </c>
      <c r="AQ269" s="18"/>
      <c r="AR269" s="20">
        <v>0.5</v>
      </c>
      <c r="AS269" s="18"/>
      <c r="AT269" s="18"/>
      <c r="AU269" s="18"/>
      <c r="AV269" s="18"/>
      <c r="AW269" s="18"/>
      <c r="AX269" s="18"/>
      <c r="AY269" s="18"/>
      <c r="AZ269" s="18"/>
      <c r="BA269" s="20">
        <v>0.5</v>
      </c>
      <c r="BB269" s="18"/>
      <c r="BC269" s="18"/>
      <c r="BD269" s="18"/>
      <c r="BE269" s="18"/>
      <c r="BF269" s="18"/>
      <c r="BG269" s="19">
        <f t="shared" si="59"/>
        <v>8.5</v>
      </c>
    </row>
    <row r="270" ht="15.75" customHeight="1">
      <c r="A270" s="15"/>
      <c r="B270" s="40" t="s">
        <v>112</v>
      </c>
      <c r="C270" s="17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20">
        <v>0.5</v>
      </c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20">
        <v>0.5</v>
      </c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20">
        <v>1.0</v>
      </c>
      <c r="BB270" s="18"/>
      <c r="BC270" s="18"/>
      <c r="BD270" s="18"/>
      <c r="BE270" s="18"/>
      <c r="BF270" s="18"/>
      <c r="BG270" s="19">
        <f t="shared" si="59"/>
        <v>2</v>
      </c>
    </row>
    <row r="271" ht="15.75" customHeight="1">
      <c r="A271" s="15"/>
      <c r="B271" s="40" t="s">
        <v>55</v>
      </c>
      <c r="C271" s="42"/>
      <c r="D271" s="42">
        <f t="shared" ref="D271:BF271" si="60">SUM(D265:D270)</f>
        <v>1</v>
      </c>
      <c r="E271" s="42">
        <f t="shared" si="60"/>
        <v>15</v>
      </c>
      <c r="F271" s="42">
        <f t="shared" si="60"/>
        <v>0</v>
      </c>
      <c r="G271" s="42">
        <f t="shared" si="60"/>
        <v>0</v>
      </c>
      <c r="H271" s="42">
        <f t="shared" si="60"/>
        <v>0</v>
      </c>
      <c r="I271" s="42">
        <f t="shared" si="60"/>
        <v>0</v>
      </c>
      <c r="J271" s="42">
        <f t="shared" si="60"/>
        <v>15</v>
      </c>
      <c r="K271" s="42">
        <f t="shared" si="60"/>
        <v>0</v>
      </c>
      <c r="L271" s="42">
        <f t="shared" si="60"/>
        <v>0</v>
      </c>
      <c r="M271" s="42">
        <f t="shared" si="60"/>
        <v>0</v>
      </c>
      <c r="N271" s="42">
        <f t="shared" si="60"/>
        <v>3</v>
      </c>
      <c r="O271" s="42">
        <f t="shared" si="60"/>
        <v>0</v>
      </c>
      <c r="P271" s="42">
        <f t="shared" si="60"/>
        <v>0</v>
      </c>
      <c r="Q271" s="42">
        <f t="shared" si="60"/>
        <v>0</v>
      </c>
      <c r="R271" s="42">
        <f t="shared" si="60"/>
        <v>0</v>
      </c>
      <c r="S271" s="42">
        <f t="shared" si="60"/>
        <v>0</v>
      </c>
      <c r="T271" s="42">
        <f t="shared" si="60"/>
        <v>0</v>
      </c>
      <c r="U271" s="42">
        <f t="shared" si="60"/>
        <v>12</v>
      </c>
      <c r="V271" s="42">
        <f t="shared" si="60"/>
        <v>0</v>
      </c>
      <c r="W271" s="42">
        <f t="shared" si="60"/>
        <v>0</v>
      </c>
      <c r="X271" s="42">
        <f t="shared" si="60"/>
        <v>0</v>
      </c>
      <c r="Y271" s="42">
        <f t="shared" si="60"/>
        <v>2</v>
      </c>
      <c r="Z271" s="42">
        <f t="shared" si="60"/>
        <v>9</v>
      </c>
      <c r="AA271" s="42">
        <f t="shared" si="60"/>
        <v>0</v>
      </c>
      <c r="AB271" s="42">
        <f t="shared" si="60"/>
        <v>0</v>
      </c>
      <c r="AC271" s="42">
        <f t="shared" si="60"/>
        <v>0</v>
      </c>
      <c r="AD271" s="42">
        <f t="shared" si="60"/>
        <v>0</v>
      </c>
      <c r="AE271" s="42">
        <f t="shared" si="60"/>
        <v>0</v>
      </c>
      <c r="AF271" s="42">
        <f t="shared" si="60"/>
        <v>0</v>
      </c>
      <c r="AG271" s="42">
        <f t="shared" si="60"/>
        <v>0</v>
      </c>
      <c r="AH271" s="42">
        <f t="shared" si="60"/>
        <v>0</v>
      </c>
      <c r="AI271" s="42">
        <f t="shared" si="60"/>
        <v>0</v>
      </c>
      <c r="AJ271" s="42">
        <f t="shared" si="60"/>
        <v>3.5</v>
      </c>
      <c r="AK271" s="42">
        <f t="shared" si="60"/>
        <v>14</v>
      </c>
      <c r="AL271" s="42">
        <f t="shared" si="60"/>
        <v>0</v>
      </c>
      <c r="AM271" s="42">
        <f t="shared" si="60"/>
        <v>17</v>
      </c>
      <c r="AN271" s="42">
        <f t="shared" si="60"/>
        <v>0</v>
      </c>
      <c r="AO271" s="42">
        <f t="shared" si="60"/>
        <v>0</v>
      </c>
      <c r="AP271" s="42">
        <f t="shared" si="60"/>
        <v>8.5</v>
      </c>
      <c r="AQ271" s="42">
        <f t="shared" si="60"/>
        <v>6</v>
      </c>
      <c r="AR271" s="42">
        <f t="shared" si="60"/>
        <v>10</v>
      </c>
      <c r="AS271" s="42">
        <f t="shared" si="60"/>
        <v>0</v>
      </c>
      <c r="AT271" s="42">
        <f t="shared" si="60"/>
        <v>0</v>
      </c>
      <c r="AU271" s="42">
        <f t="shared" si="60"/>
        <v>0</v>
      </c>
      <c r="AV271" s="42">
        <f t="shared" si="60"/>
        <v>0</v>
      </c>
      <c r="AW271" s="42">
        <f t="shared" si="60"/>
        <v>0</v>
      </c>
      <c r="AX271" s="42">
        <f t="shared" si="60"/>
        <v>0</v>
      </c>
      <c r="AY271" s="42">
        <f t="shared" si="60"/>
        <v>0</v>
      </c>
      <c r="AZ271" s="42">
        <f t="shared" si="60"/>
        <v>0</v>
      </c>
      <c r="BA271" s="42">
        <f t="shared" si="60"/>
        <v>3</v>
      </c>
      <c r="BB271" s="42">
        <f t="shared" si="60"/>
        <v>0</v>
      </c>
      <c r="BC271" s="42">
        <f t="shared" si="60"/>
        <v>0</v>
      </c>
      <c r="BD271" s="42">
        <f t="shared" si="60"/>
        <v>0</v>
      </c>
      <c r="BE271" s="42">
        <f t="shared" si="60"/>
        <v>0</v>
      </c>
      <c r="BF271" s="42">
        <f t="shared" si="60"/>
        <v>0</v>
      </c>
      <c r="BG271" s="23">
        <f t="shared" si="59"/>
        <v>119</v>
      </c>
    </row>
    <row r="272" ht="15.75" customHeight="1">
      <c r="A272" s="15"/>
      <c r="B272" s="40"/>
      <c r="C272" s="17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26"/>
    </row>
    <row r="273" ht="15.75" customHeight="1">
      <c r="A273" s="27"/>
      <c r="B273" s="43" t="s">
        <v>1</v>
      </c>
      <c r="C273" s="44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37">
        <f t="shared" ref="BG273:BG280" si="61">SUM(C273:BF273)</f>
        <v>0</v>
      </c>
    </row>
    <row r="274" ht="15.75" customHeight="1">
      <c r="A274" s="8">
        <v>31.0</v>
      </c>
      <c r="B274" s="38" t="s">
        <v>107</v>
      </c>
      <c r="C274" s="10"/>
      <c r="D274" s="11"/>
      <c r="E274" s="11"/>
      <c r="F274" s="11"/>
      <c r="G274" s="11"/>
      <c r="H274" s="11"/>
      <c r="I274" s="11"/>
      <c r="J274" s="12">
        <v>4.0</v>
      </c>
      <c r="K274" s="11"/>
      <c r="L274" s="11"/>
      <c r="M274" s="11"/>
      <c r="N274" s="11"/>
      <c r="O274" s="12">
        <v>4.0</v>
      </c>
      <c r="P274" s="11"/>
      <c r="Q274" s="12"/>
      <c r="R274" s="12">
        <v>2.0</v>
      </c>
      <c r="S274" s="1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2"/>
      <c r="AE274" s="11"/>
      <c r="AF274" s="11"/>
      <c r="AG274" s="13"/>
      <c r="AH274" s="11"/>
      <c r="AI274" s="11"/>
      <c r="AJ274" s="11"/>
      <c r="AK274" s="12">
        <v>7.0</v>
      </c>
      <c r="AL274" s="11"/>
      <c r="AM274" s="12">
        <v>4.0</v>
      </c>
      <c r="AN274" s="12">
        <v>5.0</v>
      </c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4">
        <f t="shared" si="61"/>
        <v>26</v>
      </c>
    </row>
    <row r="275" ht="15.75" customHeight="1">
      <c r="A275" s="15"/>
      <c r="B275" s="40" t="s">
        <v>108</v>
      </c>
      <c r="C275" s="17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20">
        <v>1.0</v>
      </c>
      <c r="P275" s="18"/>
      <c r="Q275" s="20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20">
        <v>1.0</v>
      </c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9">
        <f t="shared" si="61"/>
        <v>2</v>
      </c>
    </row>
    <row r="276" ht="15.75" customHeight="1">
      <c r="A276" s="15"/>
      <c r="B276" s="40" t="s">
        <v>109</v>
      </c>
      <c r="C276" s="17"/>
      <c r="D276" s="18"/>
      <c r="E276" s="18"/>
      <c r="F276" s="18"/>
      <c r="G276" s="18"/>
      <c r="H276" s="18"/>
      <c r="I276" s="18"/>
      <c r="J276" s="20">
        <v>2.0</v>
      </c>
      <c r="K276" s="18"/>
      <c r="L276" s="18"/>
      <c r="M276" s="18"/>
      <c r="N276" s="18"/>
      <c r="O276" s="20">
        <v>3.0</v>
      </c>
      <c r="P276" s="18"/>
      <c r="Q276" s="20"/>
      <c r="R276" s="20">
        <v>1.0</v>
      </c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20"/>
      <c r="AE276" s="18"/>
      <c r="AF276" s="18"/>
      <c r="AG276" s="18"/>
      <c r="AH276" s="18"/>
      <c r="AI276" s="18"/>
      <c r="AJ276" s="18"/>
      <c r="AK276" s="20">
        <v>2.0</v>
      </c>
      <c r="AL276" s="18"/>
      <c r="AM276" s="20">
        <v>1.0</v>
      </c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9">
        <f t="shared" si="61"/>
        <v>9</v>
      </c>
    </row>
    <row r="277" ht="15.75" customHeight="1">
      <c r="A277" s="15"/>
      <c r="B277" s="40" t="s">
        <v>110</v>
      </c>
      <c r="C277" s="17"/>
      <c r="D277" s="18"/>
      <c r="E277" s="18"/>
      <c r="F277" s="18"/>
      <c r="G277" s="18"/>
      <c r="H277" s="18"/>
      <c r="I277" s="18"/>
      <c r="J277" s="20">
        <v>4.0</v>
      </c>
      <c r="K277" s="18"/>
      <c r="L277" s="18"/>
      <c r="M277" s="18"/>
      <c r="N277" s="18"/>
      <c r="O277" s="20">
        <v>12.0</v>
      </c>
      <c r="P277" s="18"/>
      <c r="Q277" s="20"/>
      <c r="R277" s="20">
        <v>2.5</v>
      </c>
      <c r="S277" s="20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20"/>
      <c r="AE277" s="18"/>
      <c r="AF277" s="18"/>
      <c r="AG277" s="21"/>
      <c r="AH277" s="18"/>
      <c r="AI277" s="18"/>
      <c r="AJ277" s="18"/>
      <c r="AK277" s="20">
        <v>6.5</v>
      </c>
      <c r="AL277" s="18"/>
      <c r="AM277" s="20">
        <v>2.0</v>
      </c>
      <c r="AN277" s="20">
        <v>7.0</v>
      </c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9">
        <f t="shared" si="61"/>
        <v>34</v>
      </c>
    </row>
    <row r="278" ht="15.75" customHeight="1">
      <c r="A278" s="15"/>
      <c r="B278" s="40" t="s">
        <v>111</v>
      </c>
      <c r="C278" s="17"/>
      <c r="D278" s="18"/>
      <c r="E278" s="18"/>
      <c r="F278" s="18"/>
      <c r="G278" s="18"/>
      <c r="H278" s="18"/>
      <c r="I278" s="18"/>
      <c r="J278" s="20">
        <v>2.0</v>
      </c>
      <c r="K278" s="18"/>
      <c r="L278" s="18"/>
      <c r="M278" s="18"/>
      <c r="N278" s="18"/>
      <c r="O278" s="20">
        <v>4.0</v>
      </c>
      <c r="P278" s="18"/>
      <c r="Q278" s="20"/>
      <c r="R278" s="20">
        <v>0.5</v>
      </c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21"/>
      <c r="AH278" s="18"/>
      <c r="AI278" s="18"/>
      <c r="AJ278" s="18"/>
      <c r="AK278" s="20">
        <v>6.0</v>
      </c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9">
        <f t="shared" si="61"/>
        <v>12.5</v>
      </c>
    </row>
    <row r="279" ht="15.75" customHeight="1">
      <c r="A279" s="15"/>
      <c r="B279" s="40" t="s">
        <v>112</v>
      </c>
      <c r="C279" s="17"/>
      <c r="D279" s="18"/>
      <c r="E279" s="18"/>
      <c r="F279" s="18"/>
      <c r="G279" s="18"/>
      <c r="H279" s="18"/>
      <c r="I279" s="18"/>
      <c r="J279" s="20">
        <v>0.5</v>
      </c>
      <c r="K279" s="18"/>
      <c r="L279" s="18"/>
      <c r="M279" s="18"/>
      <c r="N279" s="18"/>
      <c r="O279" s="20">
        <v>1.0</v>
      </c>
      <c r="P279" s="18"/>
      <c r="Q279" s="20"/>
      <c r="R279" s="20">
        <v>1.0</v>
      </c>
      <c r="S279" s="20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0"/>
      <c r="AE279" s="18"/>
      <c r="AF279" s="18"/>
      <c r="AG279" s="18"/>
      <c r="AH279" s="18"/>
      <c r="AI279" s="18"/>
      <c r="AJ279" s="18"/>
      <c r="AK279" s="20">
        <v>1.0</v>
      </c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9">
        <f t="shared" si="61"/>
        <v>3.5</v>
      </c>
    </row>
    <row r="280" ht="15.75" customHeight="1">
      <c r="A280" s="15"/>
      <c r="B280" s="40" t="s">
        <v>55</v>
      </c>
      <c r="C280" s="42"/>
      <c r="D280" s="42">
        <f t="shared" ref="D280:BF280" si="62">SUM(D274:D279)</f>
        <v>0</v>
      </c>
      <c r="E280" s="42">
        <f t="shared" si="62"/>
        <v>0</v>
      </c>
      <c r="F280" s="42">
        <f t="shared" si="62"/>
        <v>0</v>
      </c>
      <c r="G280" s="42">
        <f t="shared" si="62"/>
        <v>0</v>
      </c>
      <c r="H280" s="42">
        <f t="shared" si="62"/>
        <v>0</v>
      </c>
      <c r="I280" s="42">
        <f t="shared" si="62"/>
        <v>0</v>
      </c>
      <c r="J280" s="42">
        <f t="shared" si="62"/>
        <v>12.5</v>
      </c>
      <c r="K280" s="42">
        <f t="shared" si="62"/>
        <v>0</v>
      </c>
      <c r="L280" s="42">
        <f t="shared" si="62"/>
        <v>0</v>
      </c>
      <c r="M280" s="42">
        <f t="shared" si="62"/>
        <v>0</v>
      </c>
      <c r="N280" s="42">
        <f t="shared" si="62"/>
        <v>0</v>
      </c>
      <c r="O280" s="42">
        <f t="shared" si="62"/>
        <v>25</v>
      </c>
      <c r="P280" s="42">
        <f t="shared" si="62"/>
        <v>0</v>
      </c>
      <c r="Q280" s="42">
        <f t="shared" si="62"/>
        <v>0</v>
      </c>
      <c r="R280" s="42">
        <f t="shared" si="62"/>
        <v>7</v>
      </c>
      <c r="S280" s="42">
        <f t="shared" si="62"/>
        <v>0</v>
      </c>
      <c r="T280" s="42">
        <f t="shared" si="62"/>
        <v>0</v>
      </c>
      <c r="U280" s="42">
        <f t="shared" si="62"/>
        <v>0</v>
      </c>
      <c r="V280" s="42">
        <f t="shared" si="62"/>
        <v>0</v>
      </c>
      <c r="W280" s="42">
        <f t="shared" si="62"/>
        <v>0</v>
      </c>
      <c r="X280" s="42">
        <f t="shared" si="62"/>
        <v>0</v>
      </c>
      <c r="Y280" s="42">
        <f t="shared" si="62"/>
        <v>0</v>
      </c>
      <c r="Z280" s="42">
        <f t="shared" si="62"/>
        <v>0</v>
      </c>
      <c r="AA280" s="42">
        <f t="shared" si="62"/>
        <v>0</v>
      </c>
      <c r="AB280" s="42">
        <f t="shared" si="62"/>
        <v>0</v>
      </c>
      <c r="AC280" s="42">
        <f t="shared" si="62"/>
        <v>0</v>
      </c>
      <c r="AD280" s="42">
        <f t="shared" si="62"/>
        <v>0</v>
      </c>
      <c r="AE280" s="42">
        <f t="shared" si="62"/>
        <v>0</v>
      </c>
      <c r="AF280" s="42">
        <f t="shared" si="62"/>
        <v>0</v>
      </c>
      <c r="AG280" s="42">
        <f t="shared" si="62"/>
        <v>0</v>
      </c>
      <c r="AH280" s="42">
        <f t="shared" si="62"/>
        <v>0</v>
      </c>
      <c r="AI280" s="42">
        <f t="shared" si="62"/>
        <v>0</v>
      </c>
      <c r="AJ280" s="42">
        <f t="shared" si="62"/>
        <v>0</v>
      </c>
      <c r="AK280" s="42">
        <f t="shared" si="62"/>
        <v>23.5</v>
      </c>
      <c r="AL280" s="42">
        <f t="shared" si="62"/>
        <v>0</v>
      </c>
      <c r="AM280" s="42">
        <f t="shared" si="62"/>
        <v>7</v>
      </c>
      <c r="AN280" s="42">
        <f t="shared" si="62"/>
        <v>12</v>
      </c>
      <c r="AO280" s="42">
        <f t="shared" si="62"/>
        <v>0</v>
      </c>
      <c r="AP280" s="42">
        <f t="shared" si="62"/>
        <v>0</v>
      </c>
      <c r="AQ280" s="42">
        <f t="shared" si="62"/>
        <v>0</v>
      </c>
      <c r="AR280" s="42">
        <f t="shared" si="62"/>
        <v>0</v>
      </c>
      <c r="AS280" s="42">
        <f t="shared" si="62"/>
        <v>0</v>
      </c>
      <c r="AT280" s="42">
        <f t="shared" si="62"/>
        <v>0</v>
      </c>
      <c r="AU280" s="42">
        <f t="shared" si="62"/>
        <v>0</v>
      </c>
      <c r="AV280" s="42">
        <f t="shared" si="62"/>
        <v>0</v>
      </c>
      <c r="AW280" s="42">
        <f t="shared" si="62"/>
        <v>0</v>
      </c>
      <c r="AX280" s="42">
        <f t="shared" si="62"/>
        <v>0</v>
      </c>
      <c r="AY280" s="42">
        <f t="shared" si="62"/>
        <v>0</v>
      </c>
      <c r="AZ280" s="42">
        <f t="shared" si="62"/>
        <v>0</v>
      </c>
      <c r="BA280" s="42">
        <f t="shared" si="62"/>
        <v>0</v>
      </c>
      <c r="BB280" s="42">
        <f t="shared" si="62"/>
        <v>0</v>
      </c>
      <c r="BC280" s="42">
        <f t="shared" si="62"/>
        <v>0</v>
      </c>
      <c r="BD280" s="42">
        <f t="shared" si="62"/>
        <v>0</v>
      </c>
      <c r="BE280" s="42">
        <f t="shared" si="62"/>
        <v>0</v>
      </c>
      <c r="BF280" s="42">
        <f t="shared" si="62"/>
        <v>0</v>
      </c>
      <c r="BG280" s="23">
        <f t="shared" si="61"/>
        <v>87</v>
      </c>
    </row>
    <row r="281" ht="15.75" customHeight="1">
      <c r="A281" s="15"/>
      <c r="B281" s="40"/>
      <c r="C281" s="17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26"/>
    </row>
    <row r="282" ht="15.75" customHeight="1">
      <c r="A282" s="27"/>
      <c r="B282" s="43" t="s">
        <v>1</v>
      </c>
      <c r="C282" s="44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37">
        <f t="shared" ref="BG282:BG289" si="63">SUM(C282:BF282)</f>
        <v>0</v>
      </c>
    </row>
    <row r="283" ht="15.75" customHeight="1">
      <c r="A283" s="8"/>
      <c r="B283" s="38" t="s">
        <v>107</v>
      </c>
      <c r="C283" s="10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3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4">
        <f t="shared" si="63"/>
        <v>0</v>
      </c>
    </row>
    <row r="284" ht="15.75" customHeight="1">
      <c r="A284" s="15"/>
      <c r="B284" s="40" t="s">
        <v>108</v>
      </c>
      <c r="C284" s="17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9">
        <f t="shared" si="63"/>
        <v>0</v>
      </c>
    </row>
    <row r="285" ht="15.75" customHeight="1">
      <c r="A285" s="15"/>
      <c r="B285" s="40" t="s">
        <v>109</v>
      </c>
      <c r="C285" s="17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9">
        <f t="shared" si="63"/>
        <v>0</v>
      </c>
    </row>
    <row r="286" ht="15.75" customHeight="1">
      <c r="A286" s="15"/>
      <c r="B286" s="40" t="s">
        <v>110</v>
      </c>
      <c r="C286" s="17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21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9">
        <f t="shared" si="63"/>
        <v>0</v>
      </c>
    </row>
    <row r="287" ht="15.75" customHeight="1">
      <c r="A287" s="15"/>
      <c r="B287" s="40" t="s">
        <v>111</v>
      </c>
      <c r="C287" s="17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21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9">
        <f t="shared" si="63"/>
        <v>0</v>
      </c>
    </row>
    <row r="288" ht="15.75" customHeight="1">
      <c r="A288" s="15"/>
      <c r="B288" s="40" t="s">
        <v>112</v>
      </c>
      <c r="C288" s="17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9">
        <f t="shared" si="63"/>
        <v>0</v>
      </c>
    </row>
    <row r="289" ht="15.75" customHeight="1">
      <c r="A289" s="15"/>
      <c r="B289" s="40" t="s">
        <v>55</v>
      </c>
      <c r="C289" s="42"/>
      <c r="D289" s="42">
        <f t="shared" ref="D289:BF289" si="64">SUM(D283:D288)</f>
        <v>0</v>
      </c>
      <c r="E289" s="42">
        <f t="shared" si="64"/>
        <v>0</v>
      </c>
      <c r="F289" s="42">
        <f t="shared" si="64"/>
        <v>0</v>
      </c>
      <c r="G289" s="42">
        <f t="shared" si="64"/>
        <v>0</v>
      </c>
      <c r="H289" s="42">
        <f t="shared" si="64"/>
        <v>0</v>
      </c>
      <c r="I289" s="42">
        <f t="shared" si="64"/>
        <v>0</v>
      </c>
      <c r="J289" s="42">
        <f t="shared" si="64"/>
        <v>0</v>
      </c>
      <c r="K289" s="42">
        <f t="shared" si="64"/>
        <v>0</v>
      </c>
      <c r="L289" s="42">
        <f t="shared" si="64"/>
        <v>0</v>
      </c>
      <c r="M289" s="42">
        <f t="shared" si="64"/>
        <v>0</v>
      </c>
      <c r="N289" s="42">
        <f t="shared" si="64"/>
        <v>0</v>
      </c>
      <c r="O289" s="42">
        <f t="shared" si="64"/>
        <v>0</v>
      </c>
      <c r="P289" s="42">
        <f t="shared" si="64"/>
        <v>0</v>
      </c>
      <c r="Q289" s="42">
        <f t="shared" si="64"/>
        <v>0</v>
      </c>
      <c r="R289" s="42">
        <f t="shared" si="64"/>
        <v>0</v>
      </c>
      <c r="S289" s="42">
        <f t="shared" si="64"/>
        <v>0</v>
      </c>
      <c r="T289" s="42">
        <f t="shared" si="64"/>
        <v>0</v>
      </c>
      <c r="U289" s="42">
        <f t="shared" si="64"/>
        <v>0</v>
      </c>
      <c r="V289" s="42">
        <f t="shared" si="64"/>
        <v>0</v>
      </c>
      <c r="W289" s="42">
        <f t="shared" si="64"/>
        <v>0</v>
      </c>
      <c r="X289" s="42">
        <f t="shared" si="64"/>
        <v>0</v>
      </c>
      <c r="Y289" s="42">
        <f t="shared" si="64"/>
        <v>0</v>
      </c>
      <c r="Z289" s="42">
        <f t="shared" si="64"/>
        <v>0</v>
      </c>
      <c r="AA289" s="42">
        <f t="shared" si="64"/>
        <v>0</v>
      </c>
      <c r="AB289" s="42">
        <f t="shared" si="64"/>
        <v>0</v>
      </c>
      <c r="AC289" s="42">
        <f t="shared" si="64"/>
        <v>0</v>
      </c>
      <c r="AD289" s="42">
        <f t="shared" si="64"/>
        <v>0</v>
      </c>
      <c r="AE289" s="42">
        <f t="shared" si="64"/>
        <v>0</v>
      </c>
      <c r="AF289" s="42">
        <f t="shared" si="64"/>
        <v>0</v>
      </c>
      <c r="AG289" s="42">
        <f t="shared" si="64"/>
        <v>0</v>
      </c>
      <c r="AH289" s="42">
        <f t="shared" si="64"/>
        <v>0</v>
      </c>
      <c r="AI289" s="42">
        <f t="shared" si="64"/>
        <v>0</v>
      </c>
      <c r="AJ289" s="42">
        <f t="shared" si="64"/>
        <v>0</v>
      </c>
      <c r="AK289" s="42">
        <f t="shared" si="64"/>
        <v>0</v>
      </c>
      <c r="AL289" s="42">
        <f t="shared" si="64"/>
        <v>0</v>
      </c>
      <c r="AM289" s="42">
        <f t="shared" si="64"/>
        <v>0</v>
      </c>
      <c r="AN289" s="42">
        <f t="shared" si="64"/>
        <v>0</v>
      </c>
      <c r="AO289" s="42">
        <f t="shared" si="64"/>
        <v>0</v>
      </c>
      <c r="AP289" s="42">
        <f t="shared" si="64"/>
        <v>0</v>
      </c>
      <c r="AQ289" s="42">
        <f t="shared" si="64"/>
        <v>0</v>
      </c>
      <c r="AR289" s="42">
        <f t="shared" si="64"/>
        <v>0</v>
      </c>
      <c r="AS289" s="42">
        <f t="shared" si="64"/>
        <v>0</v>
      </c>
      <c r="AT289" s="42">
        <f t="shared" si="64"/>
        <v>0</v>
      </c>
      <c r="AU289" s="42">
        <f t="shared" si="64"/>
        <v>0</v>
      </c>
      <c r="AV289" s="42">
        <f t="shared" si="64"/>
        <v>0</v>
      </c>
      <c r="AW289" s="42">
        <f t="shared" si="64"/>
        <v>0</v>
      </c>
      <c r="AX289" s="42">
        <f t="shared" si="64"/>
        <v>0</v>
      </c>
      <c r="AY289" s="42">
        <f t="shared" si="64"/>
        <v>0</v>
      </c>
      <c r="AZ289" s="42">
        <f t="shared" si="64"/>
        <v>0</v>
      </c>
      <c r="BA289" s="42">
        <f t="shared" si="64"/>
        <v>0</v>
      </c>
      <c r="BB289" s="42">
        <f t="shared" si="64"/>
        <v>0</v>
      </c>
      <c r="BC289" s="42">
        <f t="shared" si="64"/>
        <v>0</v>
      </c>
      <c r="BD289" s="42">
        <f t="shared" si="64"/>
        <v>0</v>
      </c>
      <c r="BE289" s="42">
        <f t="shared" si="64"/>
        <v>0</v>
      </c>
      <c r="BF289" s="42">
        <f t="shared" si="64"/>
        <v>0</v>
      </c>
      <c r="BG289" s="23">
        <f t="shared" si="63"/>
        <v>0</v>
      </c>
    </row>
    <row r="290" ht="15.75" customHeight="1">
      <c r="A290" s="15"/>
      <c r="B290" s="40"/>
      <c r="C290" s="17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26"/>
    </row>
    <row r="291" ht="15.75" customHeight="1">
      <c r="A291" s="27"/>
      <c r="B291" s="43" t="s">
        <v>1</v>
      </c>
      <c r="C291" s="46"/>
      <c r="D291" s="47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37">
        <f t="shared" ref="BG291:BG298" si="66">SUM(C291:BF291)</f>
        <v>0</v>
      </c>
    </row>
    <row r="292" ht="15.75" customHeight="1">
      <c r="A292" s="48" t="s">
        <v>55</v>
      </c>
      <c r="B292" s="49" t="s">
        <v>107</v>
      </c>
      <c r="C292" s="50"/>
      <c r="D292" s="51">
        <f t="shared" ref="D292:BF292" si="65">SUM(D4,D13,D22,D31,D40,D49,D58,D67,D76,D85,D94,D103,D112,D121,D130,D139,D148,D157,D166,D175,D184,D193,D202,D211,D220,D229,D238,D247,D256,D265,D274,D283)</f>
        <v>3.5</v>
      </c>
      <c r="E292" s="51">
        <f t="shared" si="65"/>
        <v>43</v>
      </c>
      <c r="F292" s="51">
        <f t="shared" si="65"/>
        <v>20</v>
      </c>
      <c r="G292" s="51">
        <f t="shared" si="65"/>
        <v>0</v>
      </c>
      <c r="H292" s="51">
        <f t="shared" si="65"/>
        <v>0</v>
      </c>
      <c r="I292" s="51">
        <f t="shared" si="65"/>
        <v>7.5</v>
      </c>
      <c r="J292" s="51">
        <f t="shared" si="65"/>
        <v>29</v>
      </c>
      <c r="K292" s="51">
        <f t="shared" si="65"/>
        <v>4</v>
      </c>
      <c r="L292" s="51">
        <f t="shared" si="65"/>
        <v>3</v>
      </c>
      <c r="M292" s="51">
        <f t="shared" si="65"/>
        <v>0.5</v>
      </c>
      <c r="N292" s="51">
        <f t="shared" si="65"/>
        <v>0</v>
      </c>
      <c r="O292" s="51">
        <f t="shared" si="65"/>
        <v>10</v>
      </c>
      <c r="P292" s="51">
        <f t="shared" si="65"/>
        <v>0</v>
      </c>
      <c r="Q292" s="51">
        <f t="shared" si="65"/>
        <v>20.5</v>
      </c>
      <c r="R292" s="51">
        <f t="shared" si="65"/>
        <v>7</v>
      </c>
      <c r="S292" s="51">
        <f t="shared" si="65"/>
        <v>1.5</v>
      </c>
      <c r="T292" s="51">
        <f t="shared" si="65"/>
        <v>2</v>
      </c>
      <c r="U292" s="51">
        <f t="shared" si="65"/>
        <v>10</v>
      </c>
      <c r="V292" s="51">
        <f t="shared" si="65"/>
        <v>0</v>
      </c>
      <c r="W292" s="51">
        <f t="shared" si="65"/>
        <v>0</v>
      </c>
      <c r="X292" s="51">
        <f t="shared" si="65"/>
        <v>4</v>
      </c>
      <c r="Y292" s="51">
        <f t="shared" si="65"/>
        <v>0.5</v>
      </c>
      <c r="Z292" s="51">
        <f t="shared" si="65"/>
        <v>1</v>
      </c>
      <c r="AA292" s="51">
        <f t="shared" si="65"/>
        <v>0</v>
      </c>
      <c r="AB292" s="51">
        <f t="shared" si="65"/>
        <v>0</v>
      </c>
      <c r="AC292" s="51">
        <f t="shared" si="65"/>
        <v>3.5</v>
      </c>
      <c r="AD292" s="51">
        <f t="shared" si="65"/>
        <v>1.5</v>
      </c>
      <c r="AE292" s="51">
        <f t="shared" si="65"/>
        <v>3</v>
      </c>
      <c r="AF292" s="51">
        <f t="shared" si="65"/>
        <v>14</v>
      </c>
      <c r="AG292" s="51">
        <f t="shared" si="65"/>
        <v>1</v>
      </c>
      <c r="AH292" s="51">
        <f t="shared" si="65"/>
        <v>0</v>
      </c>
      <c r="AI292" s="51">
        <f t="shared" si="65"/>
        <v>34</v>
      </c>
      <c r="AJ292" s="51">
        <f t="shared" si="65"/>
        <v>3</v>
      </c>
      <c r="AK292" s="51">
        <f t="shared" si="65"/>
        <v>36.5</v>
      </c>
      <c r="AL292" s="51">
        <f t="shared" si="65"/>
        <v>0</v>
      </c>
      <c r="AM292" s="51">
        <f t="shared" si="65"/>
        <v>77.5</v>
      </c>
      <c r="AN292" s="51">
        <f t="shared" si="65"/>
        <v>9</v>
      </c>
      <c r="AO292" s="51">
        <f t="shared" si="65"/>
        <v>22</v>
      </c>
      <c r="AP292" s="51">
        <f t="shared" si="65"/>
        <v>1</v>
      </c>
      <c r="AQ292" s="51">
        <f t="shared" si="65"/>
        <v>5.5</v>
      </c>
      <c r="AR292" s="51">
        <f t="shared" si="65"/>
        <v>7.5</v>
      </c>
      <c r="AS292" s="51">
        <f t="shared" si="65"/>
        <v>5</v>
      </c>
      <c r="AT292" s="51">
        <f t="shared" si="65"/>
        <v>12</v>
      </c>
      <c r="AU292" s="51">
        <f t="shared" si="65"/>
        <v>0</v>
      </c>
      <c r="AV292" s="51">
        <f t="shared" si="65"/>
        <v>0</v>
      </c>
      <c r="AW292" s="51">
        <f t="shared" si="65"/>
        <v>0</v>
      </c>
      <c r="AX292" s="51">
        <f t="shared" si="65"/>
        <v>10</v>
      </c>
      <c r="AY292" s="51">
        <f t="shared" si="65"/>
        <v>2</v>
      </c>
      <c r="AZ292" s="51">
        <f t="shared" si="65"/>
        <v>0</v>
      </c>
      <c r="BA292" s="51">
        <f t="shared" si="65"/>
        <v>4.5</v>
      </c>
      <c r="BB292" s="51">
        <f t="shared" si="65"/>
        <v>0</v>
      </c>
      <c r="BC292" s="51">
        <f t="shared" si="65"/>
        <v>0</v>
      </c>
      <c r="BD292" s="51">
        <f t="shared" si="65"/>
        <v>0</v>
      </c>
      <c r="BE292" s="51">
        <f t="shared" si="65"/>
        <v>0</v>
      </c>
      <c r="BF292" s="51">
        <f t="shared" si="65"/>
        <v>0</v>
      </c>
      <c r="BG292" s="14">
        <f t="shared" si="66"/>
        <v>419.5</v>
      </c>
    </row>
    <row r="293" ht="15.75" customHeight="1">
      <c r="A293" s="15"/>
      <c r="B293" s="52" t="s">
        <v>108</v>
      </c>
      <c r="C293" s="53"/>
      <c r="D293" s="54">
        <f t="shared" ref="D293:BF293" si="67">SUM(D5,D14,D23,D32,D41,D50,D59,D68,D77,D86,D95,D104,D113,D122,D131,D140,D149,D158,D167,D176,D185,D194,D203,D212,D221,D230,D239,D248,D257,D266,D275,D284)</f>
        <v>8.5</v>
      </c>
      <c r="E293" s="54">
        <f t="shared" si="67"/>
        <v>2</v>
      </c>
      <c r="F293" s="54">
        <f t="shared" si="67"/>
        <v>6</v>
      </c>
      <c r="G293" s="54">
        <f t="shared" si="67"/>
        <v>0</v>
      </c>
      <c r="H293" s="54">
        <f t="shared" si="67"/>
        <v>0</v>
      </c>
      <c r="I293" s="54">
        <f t="shared" si="67"/>
        <v>1.5</v>
      </c>
      <c r="J293" s="54">
        <f t="shared" si="67"/>
        <v>0</v>
      </c>
      <c r="K293" s="54">
        <f t="shared" si="67"/>
        <v>0</v>
      </c>
      <c r="L293" s="54">
        <f t="shared" si="67"/>
        <v>0</v>
      </c>
      <c r="M293" s="54">
        <f t="shared" si="67"/>
        <v>0</v>
      </c>
      <c r="N293" s="54">
        <f t="shared" si="67"/>
        <v>0</v>
      </c>
      <c r="O293" s="54">
        <f t="shared" si="67"/>
        <v>6</v>
      </c>
      <c r="P293" s="54">
        <f t="shared" si="67"/>
        <v>0</v>
      </c>
      <c r="Q293" s="54">
        <f t="shared" si="67"/>
        <v>2.5</v>
      </c>
      <c r="R293" s="54">
        <f t="shared" si="67"/>
        <v>0.5</v>
      </c>
      <c r="S293" s="54">
        <f t="shared" si="67"/>
        <v>1</v>
      </c>
      <c r="T293" s="54">
        <f t="shared" si="67"/>
        <v>0</v>
      </c>
      <c r="U293" s="54">
        <f t="shared" si="67"/>
        <v>0</v>
      </c>
      <c r="V293" s="54">
        <f t="shared" si="67"/>
        <v>0</v>
      </c>
      <c r="W293" s="54">
        <f t="shared" si="67"/>
        <v>0</v>
      </c>
      <c r="X293" s="54">
        <f t="shared" si="67"/>
        <v>1</v>
      </c>
      <c r="Y293" s="54">
        <f t="shared" si="67"/>
        <v>4</v>
      </c>
      <c r="Z293" s="54">
        <f t="shared" si="67"/>
        <v>0</v>
      </c>
      <c r="AA293" s="54">
        <f t="shared" si="67"/>
        <v>0</v>
      </c>
      <c r="AB293" s="54">
        <f t="shared" si="67"/>
        <v>0</v>
      </c>
      <c r="AC293" s="54">
        <f t="shared" si="67"/>
        <v>0.5</v>
      </c>
      <c r="AD293" s="54">
        <f t="shared" si="67"/>
        <v>0</v>
      </c>
      <c r="AE293" s="54">
        <f t="shared" si="67"/>
        <v>0</v>
      </c>
      <c r="AF293" s="54">
        <f t="shared" si="67"/>
        <v>0</v>
      </c>
      <c r="AG293" s="54">
        <f t="shared" si="67"/>
        <v>0</v>
      </c>
      <c r="AH293" s="54">
        <f t="shared" si="67"/>
        <v>0</v>
      </c>
      <c r="AI293" s="54">
        <f t="shared" si="67"/>
        <v>0</v>
      </c>
      <c r="AJ293" s="54">
        <f t="shared" si="67"/>
        <v>1</v>
      </c>
      <c r="AK293" s="54">
        <f t="shared" si="67"/>
        <v>11.5</v>
      </c>
      <c r="AL293" s="54">
        <f t="shared" si="67"/>
        <v>0</v>
      </c>
      <c r="AM293" s="54">
        <f t="shared" si="67"/>
        <v>3</v>
      </c>
      <c r="AN293" s="54">
        <f t="shared" si="67"/>
        <v>0</v>
      </c>
      <c r="AO293" s="54">
        <f t="shared" si="67"/>
        <v>0</v>
      </c>
      <c r="AP293" s="54">
        <f t="shared" si="67"/>
        <v>5</v>
      </c>
      <c r="AQ293" s="54">
        <f t="shared" si="67"/>
        <v>0</v>
      </c>
      <c r="AR293" s="54">
        <f t="shared" si="67"/>
        <v>7</v>
      </c>
      <c r="AS293" s="54">
        <f t="shared" si="67"/>
        <v>0.5</v>
      </c>
      <c r="AT293" s="54">
        <f t="shared" si="67"/>
        <v>11</v>
      </c>
      <c r="AU293" s="54">
        <f t="shared" si="67"/>
        <v>0</v>
      </c>
      <c r="AV293" s="54">
        <f t="shared" si="67"/>
        <v>0</v>
      </c>
      <c r="AW293" s="54">
        <f t="shared" si="67"/>
        <v>0</v>
      </c>
      <c r="AX293" s="54">
        <f t="shared" si="67"/>
        <v>0</v>
      </c>
      <c r="AY293" s="54">
        <f t="shared" si="67"/>
        <v>4</v>
      </c>
      <c r="AZ293" s="54">
        <f t="shared" si="67"/>
        <v>0</v>
      </c>
      <c r="BA293" s="54">
        <f t="shared" si="67"/>
        <v>0</v>
      </c>
      <c r="BB293" s="54">
        <f t="shared" si="67"/>
        <v>0</v>
      </c>
      <c r="BC293" s="54">
        <f t="shared" si="67"/>
        <v>0</v>
      </c>
      <c r="BD293" s="54">
        <f t="shared" si="67"/>
        <v>0</v>
      </c>
      <c r="BE293" s="54">
        <f t="shared" si="67"/>
        <v>0</v>
      </c>
      <c r="BF293" s="54">
        <f t="shared" si="67"/>
        <v>0</v>
      </c>
      <c r="BG293" s="19">
        <f t="shared" si="66"/>
        <v>76.5</v>
      </c>
    </row>
    <row r="294" ht="15.75" customHeight="1">
      <c r="A294" s="15"/>
      <c r="B294" s="52" t="s">
        <v>109</v>
      </c>
      <c r="C294" s="53"/>
      <c r="D294" s="54">
        <f t="shared" ref="D294:BF294" si="68">SUM(D6,D15,D24,D33,D42,D51,D60,D69,D78,D87,D96,D105,D114,D123,D132,D141,D150,D159,D168,D177,D186,D195,D204,D213,D222,D231,D240,D249,D258,D267,D276,D285)</f>
        <v>4</v>
      </c>
      <c r="E294" s="54">
        <f t="shared" si="68"/>
        <v>0</v>
      </c>
      <c r="F294" s="54">
        <f t="shared" si="68"/>
        <v>0</v>
      </c>
      <c r="G294" s="54">
        <f t="shared" si="68"/>
        <v>0</v>
      </c>
      <c r="H294" s="54">
        <f t="shared" si="68"/>
        <v>0</v>
      </c>
      <c r="I294" s="54">
        <f t="shared" si="68"/>
        <v>2.75</v>
      </c>
      <c r="J294" s="54">
        <f t="shared" si="68"/>
        <v>7</v>
      </c>
      <c r="K294" s="54">
        <f t="shared" si="68"/>
        <v>1</v>
      </c>
      <c r="L294" s="54">
        <f t="shared" si="68"/>
        <v>0</v>
      </c>
      <c r="M294" s="54">
        <f t="shared" si="68"/>
        <v>1.5</v>
      </c>
      <c r="N294" s="54">
        <f t="shared" si="68"/>
        <v>0.5</v>
      </c>
      <c r="O294" s="54">
        <f t="shared" si="68"/>
        <v>15</v>
      </c>
      <c r="P294" s="54">
        <f t="shared" si="68"/>
        <v>0</v>
      </c>
      <c r="Q294" s="54">
        <f t="shared" si="68"/>
        <v>11</v>
      </c>
      <c r="R294" s="54">
        <f t="shared" si="68"/>
        <v>4.5</v>
      </c>
      <c r="S294" s="54">
        <f t="shared" si="68"/>
        <v>1</v>
      </c>
      <c r="T294" s="54">
        <f t="shared" si="68"/>
        <v>2</v>
      </c>
      <c r="U294" s="54">
        <f t="shared" si="68"/>
        <v>19</v>
      </c>
      <c r="V294" s="54">
        <f t="shared" si="68"/>
        <v>0</v>
      </c>
      <c r="W294" s="54">
        <f t="shared" si="68"/>
        <v>0</v>
      </c>
      <c r="X294" s="54">
        <f t="shared" si="68"/>
        <v>3</v>
      </c>
      <c r="Y294" s="54">
        <f t="shared" si="68"/>
        <v>2.5</v>
      </c>
      <c r="Z294" s="54">
        <f t="shared" si="68"/>
        <v>6</v>
      </c>
      <c r="AA294" s="54">
        <f t="shared" si="68"/>
        <v>1</v>
      </c>
      <c r="AB294" s="54">
        <f t="shared" si="68"/>
        <v>0</v>
      </c>
      <c r="AC294" s="54">
        <f t="shared" si="68"/>
        <v>2</v>
      </c>
      <c r="AD294" s="54">
        <f t="shared" si="68"/>
        <v>4</v>
      </c>
      <c r="AE294" s="54">
        <f t="shared" si="68"/>
        <v>0</v>
      </c>
      <c r="AF294" s="54">
        <f t="shared" si="68"/>
        <v>0</v>
      </c>
      <c r="AG294" s="54">
        <f t="shared" si="68"/>
        <v>2</v>
      </c>
      <c r="AH294" s="54">
        <f t="shared" si="68"/>
        <v>2</v>
      </c>
      <c r="AI294" s="54">
        <f t="shared" si="68"/>
        <v>4</v>
      </c>
      <c r="AJ294" s="54">
        <f t="shared" si="68"/>
        <v>4</v>
      </c>
      <c r="AK294" s="54">
        <f t="shared" si="68"/>
        <v>24.5</v>
      </c>
      <c r="AL294" s="54">
        <f t="shared" si="68"/>
        <v>1</v>
      </c>
      <c r="AM294" s="54">
        <f t="shared" si="68"/>
        <v>18</v>
      </c>
      <c r="AN294" s="54">
        <f t="shared" si="68"/>
        <v>0</v>
      </c>
      <c r="AO294" s="54">
        <f t="shared" si="68"/>
        <v>0</v>
      </c>
      <c r="AP294" s="54">
        <f t="shared" si="68"/>
        <v>6</v>
      </c>
      <c r="AQ294" s="54">
        <f t="shared" si="68"/>
        <v>12</v>
      </c>
      <c r="AR294" s="54">
        <f t="shared" si="68"/>
        <v>2</v>
      </c>
      <c r="AS294" s="54">
        <f t="shared" si="68"/>
        <v>0.5</v>
      </c>
      <c r="AT294" s="54">
        <f t="shared" si="68"/>
        <v>5</v>
      </c>
      <c r="AU294" s="54">
        <f t="shared" si="68"/>
        <v>0</v>
      </c>
      <c r="AV294" s="54">
        <f t="shared" si="68"/>
        <v>0</v>
      </c>
      <c r="AW294" s="54">
        <f t="shared" si="68"/>
        <v>0</v>
      </c>
      <c r="AX294" s="54">
        <f t="shared" si="68"/>
        <v>0</v>
      </c>
      <c r="AY294" s="54">
        <f t="shared" si="68"/>
        <v>0</v>
      </c>
      <c r="AZ294" s="54">
        <f t="shared" si="68"/>
        <v>0</v>
      </c>
      <c r="BA294" s="54">
        <f t="shared" si="68"/>
        <v>2.5</v>
      </c>
      <c r="BB294" s="54">
        <f t="shared" si="68"/>
        <v>0</v>
      </c>
      <c r="BC294" s="54">
        <f t="shared" si="68"/>
        <v>0</v>
      </c>
      <c r="BD294" s="54">
        <f t="shared" si="68"/>
        <v>0</v>
      </c>
      <c r="BE294" s="54">
        <f t="shared" si="68"/>
        <v>0</v>
      </c>
      <c r="BF294" s="54">
        <f t="shared" si="68"/>
        <v>0</v>
      </c>
      <c r="BG294" s="19">
        <f t="shared" si="66"/>
        <v>171.25</v>
      </c>
    </row>
    <row r="295" ht="15.75" customHeight="1">
      <c r="A295" s="15"/>
      <c r="B295" s="52" t="s">
        <v>110</v>
      </c>
      <c r="C295" s="53"/>
      <c r="D295" s="54">
        <f t="shared" ref="D295:BF295" si="69">SUM(D7,D16,D25,D34,D43,D52,D61,D70,D79,D88,D97,D106,D115,D124,D133,D142,D151,D160,D169,D178,D187,D196,D205,D214,D223,D232,D241,D250,D259,D268,D277,D286)</f>
        <v>13</v>
      </c>
      <c r="E295" s="54">
        <f t="shared" si="69"/>
        <v>4</v>
      </c>
      <c r="F295" s="54">
        <f t="shared" si="69"/>
        <v>5</v>
      </c>
      <c r="G295" s="54">
        <f t="shared" si="69"/>
        <v>0</v>
      </c>
      <c r="H295" s="54">
        <f t="shared" si="69"/>
        <v>0</v>
      </c>
      <c r="I295" s="54">
        <f t="shared" si="69"/>
        <v>2</v>
      </c>
      <c r="J295" s="54">
        <f t="shared" si="69"/>
        <v>30</v>
      </c>
      <c r="K295" s="54">
        <f t="shared" si="69"/>
        <v>5</v>
      </c>
      <c r="L295" s="54">
        <f t="shared" si="69"/>
        <v>4</v>
      </c>
      <c r="M295" s="54">
        <f t="shared" si="69"/>
        <v>1</v>
      </c>
      <c r="N295" s="54">
        <f t="shared" si="69"/>
        <v>6.5</v>
      </c>
      <c r="O295" s="54">
        <f t="shared" si="69"/>
        <v>42.5</v>
      </c>
      <c r="P295" s="54">
        <f t="shared" si="69"/>
        <v>0</v>
      </c>
      <c r="Q295" s="54">
        <f t="shared" si="69"/>
        <v>40.5</v>
      </c>
      <c r="R295" s="54">
        <f t="shared" si="69"/>
        <v>13</v>
      </c>
      <c r="S295" s="54">
        <f t="shared" si="69"/>
        <v>14</v>
      </c>
      <c r="T295" s="54">
        <f t="shared" si="69"/>
        <v>3.5</v>
      </c>
      <c r="U295" s="54">
        <f t="shared" si="69"/>
        <v>39</v>
      </c>
      <c r="V295" s="54">
        <f t="shared" si="69"/>
        <v>0</v>
      </c>
      <c r="W295" s="54">
        <f t="shared" si="69"/>
        <v>0</v>
      </c>
      <c r="X295" s="54">
        <f t="shared" si="69"/>
        <v>16</v>
      </c>
      <c r="Y295" s="54">
        <f t="shared" si="69"/>
        <v>5</v>
      </c>
      <c r="Z295" s="54">
        <f t="shared" si="69"/>
        <v>10</v>
      </c>
      <c r="AA295" s="54">
        <f t="shared" si="69"/>
        <v>2</v>
      </c>
      <c r="AB295" s="54">
        <f t="shared" si="69"/>
        <v>0</v>
      </c>
      <c r="AC295" s="54">
        <f t="shared" si="69"/>
        <v>15</v>
      </c>
      <c r="AD295" s="54">
        <f t="shared" si="69"/>
        <v>7</v>
      </c>
      <c r="AE295" s="54">
        <f t="shared" si="69"/>
        <v>1</v>
      </c>
      <c r="AF295" s="54">
        <f t="shared" si="69"/>
        <v>12</v>
      </c>
      <c r="AG295" s="54">
        <f t="shared" si="69"/>
        <v>2</v>
      </c>
      <c r="AH295" s="54">
        <f t="shared" si="69"/>
        <v>0</v>
      </c>
      <c r="AI295" s="54">
        <f t="shared" si="69"/>
        <v>48</v>
      </c>
      <c r="AJ295" s="54">
        <f t="shared" si="69"/>
        <v>9</v>
      </c>
      <c r="AK295" s="54">
        <f t="shared" si="69"/>
        <v>73</v>
      </c>
      <c r="AL295" s="54">
        <f t="shared" si="69"/>
        <v>2</v>
      </c>
      <c r="AM295" s="54">
        <f t="shared" si="69"/>
        <v>55.5</v>
      </c>
      <c r="AN295" s="54">
        <f t="shared" si="69"/>
        <v>10</v>
      </c>
      <c r="AO295" s="54">
        <f t="shared" si="69"/>
        <v>6</v>
      </c>
      <c r="AP295" s="54">
        <f t="shared" si="69"/>
        <v>9</v>
      </c>
      <c r="AQ295" s="54">
        <f t="shared" si="69"/>
        <v>5</v>
      </c>
      <c r="AR295" s="54">
        <f t="shared" si="69"/>
        <v>30.5</v>
      </c>
      <c r="AS295" s="54">
        <f t="shared" si="69"/>
        <v>8.5</v>
      </c>
      <c r="AT295" s="54">
        <f t="shared" si="69"/>
        <v>38</v>
      </c>
      <c r="AU295" s="54">
        <f t="shared" si="69"/>
        <v>0</v>
      </c>
      <c r="AV295" s="54">
        <f t="shared" si="69"/>
        <v>0</v>
      </c>
      <c r="AW295" s="54">
        <f t="shared" si="69"/>
        <v>0</v>
      </c>
      <c r="AX295" s="54">
        <f t="shared" si="69"/>
        <v>0</v>
      </c>
      <c r="AY295" s="54">
        <f t="shared" si="69"/>
        <v>1</v>
      </c>
      <c r="AZ295" s="54">
        <f t="shared" si="69"/>
        <v>0</v>
      </c>
      <c r="BA295" s="54">
        <f t="shared" si="69"/>
        <v>6.5</v>
      </c>
      <c r="BB295" s="54">
        <f t="shared" si="69"/>
        <v>0</v>
      </c>
      <c r="BC295" s="54">
        <f t="shared" si="69"/>
        <v>0</v>
      </c>
      <c r="BD295" s="54">
        <f t="shared" si="69"/>
        <v>0</v>
      </c>
      <c r="BE295" s="54">
        <f t="shared" si="69"/>
        <v>0</v>
      </c>
      <c r="BF295" s="54">
        <f t="shared" si="69"/>
        <v>0</v>
      </c>
      <c r="BG295" s="19">
        <f t="shared" si="66"/>
        <v>595</v>
      </c>
    </row>
    <row r="296" ht="15.75" customHeight="1">
      <c r="A296" s="15"/>
      <c r="B296" s="52" t="s">
        <v>111</v>
      </c>
      <c r="C296" s="53"/>
      <c r="D296" s="54">
        <f t="shared" ref="D296:BF296" si="70">SUM(D8,D17,D26,D35,D44,D53,D62,D71,D80,D89,D98,D107,D116,D125,D134,D143,D152,D161,D170,D179,D188,D197,D206,D215,D224,D233,D242,D251,D260,D269,D278,D287)</f>
        <v>3.5</v>
      </c>
      <c r="E296" s="54">
        <f t="shared" si="70"/>
        <v>0</v>
      </c>
      <c r="F296" s="54">
        <f t="shared" si="70"/>
        <v>0</v>
      </c>
      <c r="G296" s="54">
        <f t="shared" si="70"/>
        <v>0</v>
      </c>
      <c r="H296" s="54">
        <f t="shared" si="70"/>
        <v>0</v>
      </c>
      <c r="I296" s="54">
        <f t="shared" si="70"/>
        <v>0</v>
      </c>
      <c r="J296" s="54">
        <f t="shared" si="70"/>
        <v>2</v>
      </c>
      <c r="K296" s="54">
        <f t="shared" si="70"/>
        <v>2</v>
      </c>
      <c r="L296" s="54">
        <f t="shared" si="70"/>
        <v>1</v>
      </c>
      <c r="M296" s="54">
        <f t="shared" si="70"/>
        <v>0.5</v>
      </c>
      <c r="N296" s="54">
        <f t="shared" si="70"/>
        <v>2.5</v>
      </c>
      <c r="O296" s="54">
        <f t="shared" si="70"/>
        <v>10</v>
      </c>
      <c r="P296" s="54">
        <f t="shared" si="70"/>
        <v>0</v>
      </c>
      <c r="Q296" s="54">
        <f t="shared" si="70"/>
        <v>7.5</v>
      </c>
      <c r="R296" s="54">
        <f t="shared" si="70"/>
        <v>2</v>
      </c>
      <c r="S296" s="54">
        <f t="shared" si="70"/>
        <v>2.5</v>
      </c>
      <c r="T296" s="54">
        <f t="shared" si="70"/>
        <v>1.5</v>
      </c>
      <c r="U296" s="54">
        <f t="shared" si="70"/>
        <v>0</v>
      </c>
      <c r="V296" s="54">
        <f t="shared" si="70"/>
        <v>0</v>
      </c>
      <c r="W296" s="54">
        <f t="shared" si="70"/>
        <v>0</v>
      </c>
      <c r="X296" s="54">
        <f t="shared" si="70"/>
        <v>2</v>
      </c>
      <c r="Y296" s="54">
        <f t="shared" si="70"/>
        <v>1.5</v>
      </c>
      <c r="Z296" s="54">
        <f t="shared" si="70"/>
        <v>2</v>
      </c>
      <c r="AA296" s="54">
        <f t="shared" si="70"/>
        <v>0</v>
      </c>
      <c r="AB296" s="54">
        <f t="shared" si="70"/>
        <v>0</v>
      </c>
      <c r="AC296" s="54">
        <f t="shared" si="70"/>
        <v>1.5</v>
      </c>
      <c r="AD296" s="54">
        <f t="shared" si="70"/>
        <v>0</v>
      </c>
      <c r="AE296" s="54">
        <f t="shared" si="70"/>
        <v>0</v>
      </c>
      <c r="AF296" s="54">
        <f t="shared" si="70"/>
        <v>0</v>
      </c>
      <c r="AG296" s="54">
        <f t="shared" si="70"/>
        <v>0</v>
      </c>
      <c r="AH296" s="54">
        <f t="shared" si="70"/>
        <v>0</v>
      </c>
      <c r="AI296" s="54">
        <f t="shared" si="70"/>
        <v>2</v>
      </c>
      <c r="AJ296" s="54">
        <f t="shared" si="70"/>
        <v>1</v>
      </c>
      <c r="AK296" s="54">
        <f t="shared" si="70"/>
        <v>21.5</v>
      </c>
      <c r="AL296" s="54">
        <f t="shared" si="70"/>
        <v>0</v>
      </c>
      <c r="AM296" s="54">
        <f t="shared" si="70"/>
        <v>16</v>
      </c>
      <c r="AN296" s="54">
        <f t="shared" si="70"/>
        <v>0</v>
      </c>
      <c r="AO296" s="54">
        <f t="shared" si="70"/>
        <v>0</v>
      </c>
      <c r="AP296" s="54">
        <f t="shared" si="70"/>
        <v>3</v>
      </c>
      <c r="AQ296" s="54">
        <f t="shared" si="70"/>
        <v>1</v>
      </c>
      <c r="AR296" s="54">
        <f t="shared" si="70"/>
        <v>2</v>
      </c>
      <c r="AS296" s="54">
        <f t="shared" si="70"/>
        <v>0</v>
      </c>
      <c r="AT296" s="54">
        <f t="shared" si="70"/>
        <v>7.5</v>
      </c>
      <c r="AU296" s="54">
        <f t="shared" si="70"/>
        <v>0</v>
      </c>
      <c r="AV296" s="54">
        <f t="shared" si="70"/>
        <v>0</v>
      </c>
      <c r="AW296" s="54">
        <f t="shared" si="70"/>
        <v>0</v>
      </c>
      <c r="AX296" s="54">
        <f t="shared" si="70"/>
        <v>0</v>
      </c>
      <c r="AY296" s="54">
        <f t="shared" si="70"/>
        <v>0</v>
      </c>
      <c r="AZ296" s="54">
        <f t="shared" si="70"/>
        <v>0</v>
      </c>
      <c r="BA296" s="54">
        <f t="shared" si="70"/>
        <v>3</v>
      </c>
      <c r="BB296" s="54">
        <f t="shared" si="70"/>
        <v>0</v>
      </c>
      <c r="BC296" s="54">
        <f t="shared" si="70"/>
        <v>0</v>
      </c>
      <c r="BD296" s="54">
        <f t="shared" si="70"/>
        <v>0</v>
      </c>
      <c r="BE296" s="54">
        <f t="shared" si="70"/>
        <v>0</v>
      </c>
      <c r="BF296" s="54">
        <f t="shared" si="70"/>
        <v>0</v>
      </c>
      <c r="BG296" s="19">
        <f t="shared" si="66"/>
        <v>99</v>
      </c>
    </row>
    <row r="297" ht="15.75" customHeight="1">
      <c r="A297" s="15"/>
      <c r="B297" s="52" t="s">
        <v>112</v>
      </c>
      <c r="C297" s="53"/>
      <c r="D297" s="54">
        <f t="shared" ref="D297:BF297" si="71">SUM(D9,D18,D27,D36,D45,D54,D63,D72,D81,D90,D99,D108,D117,D126,D135,D144,D153,D162,D171,D180,D189,D198,D207,D216,D225,D234,D243,D252,D261,D270,D279,D288)</f>
        <v>0</v>
      </c>
      <c r="E297" s="54">
        <f t="shared" si="71"/>
        <v>0</v>
      </c>
      <c r="F297" s="54">
        <f t="shared" si="71"/>
        <v>0</v>
      </c>
      <c r="G297" s="54">
        <f t="shared" si="71"/>
        <v>0</v>
      </c>
      <c r="H297" s="54">
        <f t="shared" si="71"/>
        <v>0</v>
      </c>
      <c r="I297" s="54">
        <f t="shared" si="71"/>
        <v>0</v>
      </c>
      <c r="J297" s="54">
        <f t="shared" si="71"/>
        <v>0.5</v>
      </c>
      <c r="K297" s="54">
        <f t="shared" si="71"/>
        <v>0</v>
      </c>
      <c r="L297" s="54">
        <f t="shared" si="71"/>
        <v>0</v>
      </c>
      <c r="M297" s="54">
        <f t="shared" si="71"/>
        <v>0.5</v>
      </c>
      <c r="N297" s="54">
        <f t="shared" si="71"/>
        <v>6.5</v>
      </c>
      <c r="O297" s="54">
        <f t="shared" si="71"/>
        <v>8</v>
      </c>
      <c r="P297" s="54">
        <f t="shared" si="71"/>
        <v>0</v>
      </c>
      <c r="Q297" s="54">
        <f t="shared" si="71"/>
        <v>18.5</v>
      </c>
      <c r="R297" s="54">
        <f t="shared" si="71"/>
        <v>6</v>
      </c>
      <c r="S297" s="54">
        <f t="shared" si="71"/>
        <v>5</v>
      </c>
      <c r="T297" s="54">
        <f t="shared" si="71"/>
        <v>1</v>
      </c>
      <c r="U297" s="54">
        <f t="shared" si="71"/>
        <v>0</v>
      </c>
      <c r="V297" s="54">
        <f t="shared" si="71"/>
        <v>0</v>
      </c>
      <c r="W297" s="54">
        <f t="shared" si="71"/>
        <v>0</v>
      </c>
      <c r="X297" s="54">
        <f t="shared" si="71"/>
        <v>22</v>
      </c>
      <c r="Y297" s="54">
        <f t="shared" si="71"/>
        <v>0</v>
      </c>
      <c r="Z297" s="54">
        <f t="shared" si="71"/>
        <v>1</v>
      </c>
      <c r="AA297" s="54">
        <f t="shared" si="71"/>
        <v>2</v>
      </c>
      <c r="AB297" s="54">
        <f t="shared" si="71"/>
        <v>0</v>
      </c>
      <c r="AC297" s="54">
        <f t="shared" si="71"/>
        <v>1.5</v>
      </c>
      <c r="AD297" s="54">
        <f t="shared" si="71"/>
        <v>5</v>
      </c>
      <c r="AE297" s="54">
        <f t="shared" si="71"/>
        <v>0</v>
      </c>
      <c r="AF297" s="54">
        <f t="shared" si="71"/>
        <v>0</v>
      </c>
      <c r="AG297" s="54">
        <f t="shared" si="71"/>
        <v>0</v>
      </c>
      <c r="AH297" s="54">
        <f t="shared" si="71"/>
        <v>0</v>
      </c>
      <c r="AI297" s="54">
        <f t="shared" si="71"/>
        <v>0</v>
      </c>
      <c r="AJ297" s="54">
        <f t="shared" si="71"/>
        <v>1.5</v>
      </c>
      <c r="AK297" s="54">
        <f t="shared" si="71"/>
        <v>12.5</v>
      </c>
      <c r="AL297" s="54">
        <f t="shared" si="71"/>
        <v>0</v>
      </c>
      <c r="AM297" s="54">
        <f t="shared" si="71"/>
        <v>0</v>
      </c>
      <c r="AN297" s="54">
        <f t="shared" si="71"/>
        <v>0</v>
      </c>
      <c r="AO297" s="54">
        <f t="shared" si="71"/>
        <v>0</v>
      </c>
      <c r="AP297" s="54">
        <f t="shared" si="71"/>
        <v>0.5</v>
      </c>
      <c r="AQ297" s="54">
        <f t="shared" si="71"/>
        <v>1</v>
      </c>
      <c r="AR297" s="54">
        <f t="shared" si="71"/>
        <v>0</v>
      </c>
      <c r="AS297" s="54">
        <f t="shared" si="71"/>
        <v>0</v>
      </c>
      <c r="AT297" s="54">
        <f t="shared" si="71"/>
        <v>11</v>
      </c>
      <c r="AU297" s="54">
        <f t="shared" si="71"/>
        <v>0</v>
      </c>
      <c r="AV297" s="54">
        <f t="shared" si="71"/>
        <v>0</v>
      </c>
      <c r="AW297" s="54">
        <f t="shared" si="71"/>
        <v>0</v>
      </c>
      <c r="AX297" s="54">
        <f t="shared" si="71"/>
        <v>0</v>
      </c>
      <c r="AY297" s="54">
        <f t="shared" si="71"/>
        <v>0</v>
      </c>
      <c r="AZ297" s="54">
        <f t="shared" si="71"/>
        <v>0</v>
      </c>
      <c r="BA297" s="54">
        <f t="shared" si="71"/>
        <v>3</v>
      </c>
      <c r="BB297" s="54">
        <f t="shared" si="71"/>
        <v>0</v>
      </c>
      <c r="BC297" s="54">
        <f t="shared" si="71"/>
        <v>0</v>
      </c>
      <c r="BD297" s="54">
        <f t="shared" si="71"/>
        <v>0</v>
      </c>
      <c r="BE297" s="54">
        <f t="shared" si="71"/>
        <v>0</v>
      </c>
      <c r="BF297" s="54">
        <f t="shared" si="71"/>
        <v>0</v>
      </c>
      <c r="BG297" s="19">
        <f t="shared" si="66"/>
        <v>107</v>
      </c>
    </row>
    <row r="298" ht="15.75" customHeight="1">
      <c r="A298" s="15"/>
      <c r="B298" s="40" t="s">
        <v>55</v>
      </c>
      <c r="C298" s="53"/>
      <c r="D298" s="42">
        <f t="shared" ref="D298:BF298" si="72">SUM(D292:D297)</f>
        <v>32.5</v>
      </c>
      <c r="E298" s="42">
        <f t="shared" si="72"/>
        <v>49</v>
      </c>
      <c r="F298" s="42">
        <f t="shared" si="72"/>
        <v>31</v>
      </c>
      <c r="G298" s="42">
        <f t="shared" si="72"/>
        <v>0</v>
      </c>
      <c r="H298" s="42">
        <f t="shared" si="72"/>
        <v>0</v>
      </c>
      <c r="I298" s="42">
        <f t="shared" si="72"/>
        <v>13.75</v>
      </c>
      <c r="J298" s="42">
        <f t="shared" si="72"/>
        <v>68.5</v>
      </c>
      <c r="K298" s="42">
        <f t="shared" si="72"/>
        <v>12</v>
      </c>
      <c r="L298" s="42">
        <f t="shared" si="72"/>
        <v>8</v>
      </c>
      <c r="M298" s="42">
        <f t="shared" si="72"/>
        <v>4</v>
      </c>
      <c r="N298" s="42">
        <f t="shared" si="72"/>
        <v>16</v>
      </c>
      <c r="O298" s="42">
        <f t="shared" si="72"/>
        <v>91.5</v>
      </c>
      <c r="P298" s="42">
        <f t="shared" si="72"/>
        <v>0</v>
      </c>
      <c r="Q298" s="42">
        <f t="shared" si="72"/>
        <v>100.5</v>
      </c>
      <c r="R298" s="42">
        <f t="shared" si="72"/>
        <v>33</v>
      </c>
      <c r="S298" s="42">
        <f t="shared" si="72"/>
        <v>25</v>
      </c>
      <c r="T298" s="42">
        <f t="shared" si="72"/>
        <v>10</v>
      </c>
      <c r="U298" s="42">
        <f t="shared" si="72"/>
        <v>68</v>
      </c>
      <c r="V298" s="42">
        <f t="shared" si="72"/>
        <v>0</v>
      </c>
      <c r="W298" s="42">
        <f t="shared" si="72"/>
        <v>0</v>
      </c>
      <c r="X298" s="42">
        <f t="shared" si="72"/>
        <v>48</v>
      </c>
      <c r="Y298" s="42">
        <f t="shared" si="72"/>
        <v>13.5</v>
      </c>
      <c r="Z298" s="42">
        <f t="shared" si="72"/>
        <v>20</v>
      </c>
      <c r="AA298" s="42">
        <f t="shared" si="72"/>
        <v>5</v>
      </c>
      <c r="AB298" s="42">
        <f t="shared" si="72"/>
        <v>0</v>
      </c>
      <c r="AC298" s="42">
        <f t="shared" si="72"/>
        <v>24</v>
      </c>
      <c r="AD298" s="42">
        <f t="shared" si="72"/>
        <v>17.5</v>
      </c>
      <c r="AE298" s="42">
        <f t="shared" si="72"/>
        <v>4</v>
      </c>
      <c r="AF298" s="42">
        <f t="shared" si="72"/>
        <v>26</v>
      </c>
      <c r="AG298" s="42">
        <f t="shared" si="72"/>
        <v>5</v>
      </c>
      <c r="AH298" s="42">
        <f t="shared" si="72"/>
        <v>2</v>
      </c>
      <c r="AI298" s="42">
        <f t="shared" si="72"/>
        <v>88</v>
      </c>
      <c r="AJ298" s="42">
        <f t="shared" si="72"/>
        <v>19.5</v>
      </c>
      <c r="AK298" s="42">
        <f t="shared" si="72"/>
        <v>179.5</v>
      </c>
      <c r="AL298" s="42">
        <f t="shared" si="72"/>
        <v>3</v>
      </c>
      <c r="AM298" s="42">
        <f t="shared" si="72"/>
        <v>170</v>
      </c>
      <c r="AN298" s="42">
        <f t="shared" si="72"/>
        <v>19</v>
      </c>
      <c r="AO298" s="42">
        <f t="shared" si="72"/>
        <v>28</v>
      </c>
      <c r="AP298" s="42">
        <f t="shared" si="72"/>
        <v>24.5</v>
      </c>
      <c r="AQ298" s="42">
        <f t="shared" si="72"/>
        <v>24.5</v>
      </c>
      <c r="AR298" s="42">
        <f t="shared" si="72"/>
        <v>49</v>
      </c>
      <c r="AS298" s="42">
        <f t="shared" si="72"/>
        <v>14.5</v>
      </c>
      <c r="AT298" s="42">
        <f t="shared" si="72"/>
        <v>84.5</v>
      </c>
      <c r="AU298" s="42">
        <f t="shared" si="72"/>
        <v>0</v>
      </c>
      <c r="AV298" s="42">
        <f t="shared" si="72"/>
        <v>0</v>
      </c>
      <c r="AW298" s="42">
        <f t="shared" si="72"/>
        <v>0</v>
      </c>
      <c r="AX298" s="42">
        <f t="shared" si="72"/>
        <v>10</v>
      </c>
      <c r="AY298" s="42">
        <f t="shared" si="72"/>
        <v>7</v>
      </c>
      <c r="AZ298" s="42">
        <f t="shared" si="72"/>
        <v>0</v>
      </c>
      <c r="BA298" s="42">
        <f t="shared" si="72"/>
        <v>19.5</v>
      </c>
      <c r="BB298" s="42">
        <f t="shared" si="72"/>
        <v>0</v>
      </c>
      <c r="BC298" s="42">
        <f t="shared" si="72"/>
        <v>0</v>
      </c>
      <c r="BD298" s="42">
        <f t="shared" si="72"/>
        <v>0</v>
      </c>
      <c r="BE298" s="42">
        <f t="shared" si="72"/>
        <v>0</v>
      </c>
      <c r="BF298" s="42">
        <f t="shared" si="72"/>
        <v>0</v>
      </c>
      <c r="BG298" s="23">
        <f t="shared" si="66"/>
        <v>1468.25</v>
      </c>
    </row>
    <row r="299" ht="15.75" customHeight="1">
      <c r="A299" s="15"/>
      <c r="B299" s="40"/>
      <c r="C299" s="53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26"/>
    </row>
    <row r="300" ht="15.75" customHeight="1">
      <c r="A300" s="27"/>
      <c r="B300" s="43" t="s">
        <v>1</v>
      </c>
      <c r="C300" s="53">
        <f>SUM(C12,C21,C30,C39,C48,C57,C66,C75,C84,C93,C102,C111,C120,C129,C138,C147,C156,C165,C174,C183,C192,C201,C210,C219,C228,C237,C246,C255,C264,C273,C282,C291)</f>
        <v>0</v>
      </c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37">
        <f>SUM(C300:BF300)</f>
        <v>0</v>
      </c>
    </row>
    <row r="301" ht="15.75" customHeight="1">
      <c r="A301" s="55"/>
      <c r="B301" s="56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</row>
    <row r="302" ht="15.75" customHeight="1">
      <c r="A302" s="58"/>
      <c r="B302" s="59" t="s">
        <v>55</v>
      </c>
      <c r="C302" s="60">
        <f t="shared" ref="C302:BG302" si="73">SUM(C10,C19,C28,C37,C46,C55,C64,C73,C82,C91,C100,C109,C118,C127,C136,C145,C154,C163,C172,C181,C190,C199,C208,C217,C226,C235,C244,C253,C262,C271,C280,C289,C298)</f>
        <v>0</v>
      </c>
      <c r="D302" s="60">
        <f t="shared" si="73"/>
        <v>65</v>
      </c>
      <c r="E302" s="60">
        <f t="shared" si="73"/>
        <v>98</v>
      </c>
      <c r="F302" s="60">
        <f t="shared" si="73"/>
        <v>62</v>
      </c>
      <c r="G302" s="60">
        <f t="shared" si="73"/>
        <v>0</v>
      </c>
      <c r="H302" s="60">
        <f t="shared" si="73"/>
        <v>0</v>
      </c>
      <c r="I302" s="60">
        <f t="shared" si="73"/>
        <v>27.5</v>
      </c>
      <c r="J302" s="60">
        <f t="shared" si="73"/>
        <v>137</v>
      </c>
      <c r="K302" s="60">
        <f t="shared" si="73"/>
        <v>24</v>
      </c>
      <c r="L302" s="60">
        <f t="shared" si="73"/>
        <v>16</v>
      </c>
      <c r="M302" s="60">
        <f t="shared" si="73"/>
        <v>8</v>
      </c>
      <c r="N302" s="60">
        <f t="shared" si="73"/>
        <v>32</v>
      </c>
      <c r="O302" s="60">
        <f t="shared" si="73"/>
        <v>183</v>
      </c>
      <c r="P302" s="60">
        <f t="shared" si="73"/>
        <v>0</v>
      </c>
      <c r="Q302" s="60">
        <f t="shared" si="73"/>
        <v>201</v>
      </c>
      <c r="R302" s="60">
        <f t="shared" si="73"/>
        <v>66</v>
      </c>
      <c r="S302" s="60">
        <f t="shared" si="73"/>
        <v>50</v>
      </c>
      <c r="T302" s="60">
        <f t="shared" si="73"/>
        <v>20</v>
      </c>
      <c r="U302" s="60">
        <f t="shared" si="73"/>
        <v>136</v>
      </c>
      <c r="V302" s="60">
        <f t="shared" si="73"/>
        <v>0</v>
      </c>
      <c r="W302" s="60">
        <f t="shared" si="73"/>
        <v>0</v>
      </c>
      <c r="X302" s="60">
        <f t="shared" si="73"/>
        <v>96</v>
      </c>
      <c r="Y302" s="60">
        <f t="shared" si="73"/>
        <v>27</v>
      </c>
      <c r="Z302" s="60">
        <f t="shared" si="73"/>
        <v>40</v>
      </c>
      <c r="AA302" s="60">
        <f t="shared" si="73"/>
        <v>10</v>
      </c>
      <c r="AB302" s="60">
        <f t="shared" si="73"/>
        <v>0</v>
      </c>
      <c r="AC302" s="60">
        <f t="shared" si="73"/>
        <v>48</v>
      </c>
      <c r="AD302" s="60">
        <f t="shared" si="73"/>
        <v>35</v>
      </c>
      <c r="AE302" s="60">
        <f t="shared" si="73"/>
        <v>8</v>
      </c>
      <c r="AF302" s="60">
        <f t="shared" si="73"/>
        <v>52</v>
      </c>
      <c r="AG302" s="60">
        <f t="shared" si="73"/>
        <v>10</v>
      </c>
      <c r="AH302" s="60">
        <f t="shared" si="73"/>
        <v>4</v>
      </c>
      <c r="AI302" s="60">
        <f t="shared" si="73"/>
        <v>176</v>
      </c>
      <c r="AJ302" s="60">
        <f t="shared" si="73"/>
        <v>39</v>
      </c>
      <c r="AK302" s="60">
        <f t="shared" si="73"/>
        <v>359</v>
      </c>
      <c r="AL302" s="60">
        <f t="shared" si="73"/>
        <v>6</v>
      </c>
      <c r="AM302" s="60">
        <f t="shared" si="73"/>
        <v>340</v>
      </c>
      <c r="AN302" s="60">
        <f t="shared" si="73"/>
        <v>38</v>
      </c>
      <c r="AO302" s="60">
        <f t="shared" si="73"/>
        <v>56</v>
      </c>
      <c r="AP302" s="60">
        <f t="shared" si="73"/>
        <v>49</v>
      </c>
      <c r="AQ302" s="60">
        <f t="shared" si="73"/>
        <v>49</v>
      </c>
      <c r="AR302" s="60">
        <f t="shared" si="73"/>
        <v>98</v>
      </c>
      <c r="AS302" s="60">
        <f t="shared" si="73"/>
        <v>29</v>
      </c>
      <c r="AT302" s="60">
        <f t="shared" si="73"/>
        <v>169</v>
      </c>
      <c r="AU302" s="60">
        <f t="shared" si="73"/>
        <v>0</v>
      </c>
      <c r="AV302" s="60">
        <f t="shared" si="73"/>
        <v>0</v>
      </c>
      <c r="AW302" s="60">
        <f t="shared" si="73"/>
        <v>0</v>
      </c>
      <c r="AX302" s="60">
        <f t="shared" si="73"/>
        <v>20</v>
      </c>
      <c r="AY302" s="60">
        <f t="shared" si="73"/>
        <v>14</v>
      </c>
      <c r="AZ302" s="60">
        <f t="shared" si="73"/>
        <v>0</v>
      </c>
      <c r="BA302" s="60">
        <f t="shared" si="73"/>
        <v>39</v>
      </c>
      <c r="BB302" s="60">
        <f t="shared" si="73"/>
        <v>0</v>
      </c>
      <c r="BC302" s="60">
        <f t="shared" si="73"/>
        <v>0</v>
      </c>
      <c r="BD302" s="60">
        <f t="shared" si="73"/>
        <v>0</v>
      </c>
      <c r="BE302" s="60">
        <f t="shared" si="73"/>
        <v>0</v>
      </c>
      <c r="BF302" s="60">
        <f t="shared" si="73"/>
        <v>0</v>
      </c>
      <c r="BG302" s="61">
        <f t="shared" si="73"/>
        <v>2936.5</v>
      </c>
    </row>
    <row r="303" ht="15.75" customHeight="1">
      <c r="A303" s="55"/>
      <c r="B303" s="57"/>
      <c r="C303" s="57"/>
      <c r="D303" s="57"/>
      <c r="E303" s="57">
        <f>count(E4,E13,E22,E31,E40,E49,E58,E67,E76,E85,E94,E103,E112,E121,E130,E139,E148,E157,E166,E175,E184,E193,E202,E211,E220,E229,E238,E247,E256,E265,E274,E28)</f>
        <v>5</v>
      </c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62"/>
    </row>
    <row r="304" ht="15.75" customHeight="1">
      <c r="A304" s="55"/>
      <c r="B304" s="57"/>
      <c r="C304" s="57"/>
      <c r="D304" s="57"/>
      <c r="E304" s="57">
        <f>Count(E7,E16,E25,E34,E43,E52,E61,E70,E79,E88,E97,E106,E115,E124,E133,E142,E151,E160,E169,E178,E187,E196,E205,E214,E223,E232,E241,E250,E259,E268,E277,E286)</f>
        <v>2</v>
      </c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</row>
    <row r="305" ht="15.75" customHeight="1">
      <c r="A305" s="55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</row>
    <row r="306" ht="15.75" customHeight="1">
      <c r="A306" s="55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</row>
    <row r="307" ht="15.75" customHeight="1">
      <c r="A307" s="55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</row>
    <row r="308" ht="15.75" customHeight="1">
      <c r="A308" s="55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</row>
    <row r="309" ht="15.75" customHeight="1">
      <c r="A309" s="55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</row>
    <row r="310" ht="15.75" customHeight="1">
      <c r="A310" s="55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</row>
    <row r="311" ht="15.75" customHeight="1">
      <c r="A311" s="55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</row>
    <row r="312" ht="15.75" customHeight="1">
      <c r="A312" s="55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</row>
    <row r="313" ht="15.75" customHeight="1">
      <c r="A313" s="55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</row>
    <row r="314" ht="15.75" customHeight="1">
      <c r="A314" s="55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</row>
    <row r="315" ht="15.75" customHeight="1">
      <c r="A315" s="55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</row>
    <row r="316" ht="15.75" customHeight="1">
      <c r="A316" s="55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</row>
    <row r="317" ht="15.75" customHeight="1">
      <c r="A317" s="55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</row>
    <row r="318" ht="15.75" customHeight="1">
      <c r="A318" s="55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</row>
    <row r="319" ht="15.75" customHeight="1">
      <c r="A319" s="55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</row>
    <row r="320" ht="15.75" customHeight="1">
      <c r="A320" s="55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</row>
    <row r="321" ht="15.75" customHeight="1">
      <c r="A321" s="55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</row>
    <row r="322" ht="15.75" customHeight="1">
      <c r="A322" s="55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</row>
    <row r="323" ht="15.75" customHeight="1">
      <c r="A323" s="55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</row>
    <row r="324" ht="15.75" customHeight="1">
      <c r="A324" s="55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</row>
    <row r="325" ht="15.75" customHeight="1">
      <c r="A325" s="55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</row>
    <row r="326" ht="15.75" customHeight="1">
      <c r="A326" s="55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</row>
    <row r="327" ht="15.75" customHeight="1">
      <c r="A327" s="55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</row>
    <row r="328" ht="15.75" customHeight="1">
      <c r="A328" s="55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</row>
    <row r="329" ht="15.75" customHeight="1">
      <c r="A329" s="55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</row>
    <row r="330" ht="15.75" customHeight="1">
      <c r="A330" s="63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</row>
    <row r="331" ht="15.75" customHeight="1">
      <c r="A331" s="63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</row>
    <row r="332" ht="15.75" customHeight="1">
      <c r="A332" s="63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</row>
    <row r="333" ht="15.75" customHeight="1">
      <c r="A333" s="63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</row>
    <row r="334" ht="15.75" customHeight="1">
      <c r="A334" s="63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</row>
    <row r="335" ht="15.75" customHeight="1">
      <c r="A335" s="63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</row>
    <row r="336" ht="15.75" customHeight="1">
      <c r="A336" s="63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</row>
    <row r="337" ht="15.75" customHeight="1">
      <c r="A337" s="63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</row>
    <row r="338" ht="15.75" customHeight="1">
      <c r="A338" s="63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</row>
    <row r="339" ht="15.75" customHeight="1">
      <c r="A339" s="63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</row>
    <row r="340" ht="15.75" customHeight="1">
      <c r="A340" s="63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</row>
    <row r="341" ht="15.75" customHeight="1">
      <c r="A341" s="63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</row>
    <row r="342" ht="15.75" customHeight="1">
      <c r="A342" s="63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</row>
    <row r="343" ht="15.75" customHeight="1">
      <c r="A343" s="63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</row>
    <row r="344" ht="15.75" customHeight="1">
      <c r="A344" s="63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</row>
    <row r="345" ht="15.75" customHeight="1">
      <c r="A345" s="63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</row>
    <row r="346" ht="15.75" customHeight="1">
      <c r="A346" s="63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</row>
    <row r="347" ht="15.75" customHeight="1">
      <c r="A347" s="63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</row>
    <row r="348" ht="15.75" customHeight="1">
      <c r="A348" s="63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</row>
    <row r="349" ht="15.75" customHeight="1">
      <c r="A349" s="63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</row>
    <row r="350" ht="15.75" customHeight="1">
      <c r="A350" s="63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</row>
    <row r="351" ht="15.75" customHeight="1">
      <c r="A351" s="63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</row>
    <row r="352" ht="15.75" customHeight="1">
      <c r="A352" s="63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</row>
    <row r="353" ht="15.75" customHeight="1">
      <c r="A353" s="63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</row>
    <row r="354" ht="15.75" customHeight="1">
      <c r="A354" s="63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</row>
    <row r="355" ht="15.75" customHeight="1">
      <c r="A355" s="63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</row>
    <row r="356" ht="15.75" customHeight="1">
      <c r="A356" s="63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</row>
    <row r="357" ht="15.75" customHeight="1">
      <c r="A357" s="63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</row>
    <row r="358" ht="15.75" customHeight="1">
      <c r="A358" s="63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</row>
    <row r="359" ht="15.75" customHeight="1">
      <c r="A359" s="63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</row>
    <row r="360" ht="15.75" customHeight="1">
      <c r="A360" s="63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</row>
    <row r="361" ht="15.75" customHeight="1">
      <c r="A361" s="63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</row>
    <row r="362" ht="15.75" customHeight="1">
      <c r="A362" s="63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</row>
    <row r="363" ht="15.75" customHeight="1">
      <c r="A363" s="63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</row>
    <row r="364" ht="15.75" customHeight="1">
      <c r="A364" s="63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</row>
    <row r="365" ht="15.75" customHeight="1">
      <c r="A365" s="63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</row>
    <row r="366" ht="15.75" customHeight="1">
      <c r="A366" s="63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</row>
    <row r="367" ht="15.75" customHeight="1">
      <c r="A367" s="63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</row>
    <row r="368" ht="15.75" customHeight="1">
      <c r="A368" s="63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</row>
    <row r="369" ht="15.75" customHeight="1">
      <c r="A369" s="63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</row>
    <row r="370" ht="15.75" customHeight="1">
      <c r="A370" s="63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</row>
    <row r="371" ht="15.75" customHeight="1">
      <c r="A371" s="63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</row>
    <row r="372" ht="15.75" customHeight="1">
      <c r="A372" s="63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</row>
    <row r="373" ht="15.75" customHeight="1">
      <c r="A373" s="63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</row>
    <row r="374" ht="15.75" customHeight="1">
      <c r="A374" s="63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</row>
    <row r="375" ht="15.75" customHeight="1">
      <c r="A375" s="63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</row>
    <row r="376" ht="15.75" customHeight="1">
      <c r="A376" s="63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</row>
    <row r="377" ht="15.75" customHeight="1">
      <c r="A377" s="63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</row>
    <row r="378" ht="15.75" customHeight="1">
      <c r="A378" s="63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</row>
    <row r="379" ht="15.75" customHeight="1">
      <c r="A379" s="63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</row>
    <row r="380" ht="15.75" customHeight="1">
      <c r="A380" s="63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</row>
    <row r="381" ht="15.75" customHeight="1">
      <c r="A381" s="63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</row>
    <row r="382" ht="15.75" customHeight="1">
      <c r="A382" s="63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</row>
    <row r="383" ht="15.75" customHeight="1">
      <c r="A383" s="63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</row>
    <row r="384" ht="15.75" customHeight="1">
      <c r="A384" s="63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</row>
    <row r="385" ht="15.75" customHeight="1">
      <c r="A385" s="63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</row>
    <row r="386" ht="15.75" customHeight="1">
      <c r="A386" s="63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</row>
    <row r="387" ht="15.75" customHeight="1">
      <c r="A387" s="63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</row>
    <row r="388" ht="15.75" customHeight="1">
      <c r="A388" s="63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</row>
    <row r="389" ht="15.75" customHeight="1">
      <c r="A389" s="63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</row>
    <row r="390" ht="15.75" customHeight="1">
      <c r="A390" s="63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</row>
    <row r="391" ht="15.75" customHeight="1">
      <c r="A391" s="63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</row>
    <row r="392" ht="15.75" customHeight="1">
      <c r="A392" s="63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</row>
    <row r="393" ht="15.75" customHeight="1">
      <c r="A393" s="63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</row>
    <row r="394" ht="15.75" customHeight="1">
      <c r="A394" s="63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</row>
    <row r="395" ht="15.75" customHeight="1">
      <c r="A395" s="63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</row>
    <row r="396" ht="15.75" customHeight="1">
      <c r="A396" s="63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</row>
    <row r="397" ht="15.75" customHeight="1">
      <c r="A397" s="63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</row>
    <row r="398" ht="15.75" customHeight="1">
      <c r="A398" s="63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</row>
    <row r="399" ht="15.75" customHeight="1">
      <c r="A399" s="63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</row>
    <row r="400" ht="15.75" customHeight="1">
      <c r="A400" s="63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</row>
    <row r="401" ht="15.75" customHeight="1">
      <c r="A401" s="63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</row>
    <row r="402" ht="15.75" customHeight="1">
      <c r="A402" s="63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</row>
    <row r="403" ht="15.75" customHeight="1">
      <c r="A403" s="63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</row>
    <row r="404" ht="15.75" customHeight="1">
      <c r="A404" s="63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</row>
    <row r="405" ht="15.75" customHeight="1">
      <c r="A405" s="63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</row>
    <row r="406" ht="15.75" customHeight="1">
      <c r="A406" s="63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</row>
    <row r="407" ht="15.75" customHeight="1">
      <c r="A407" s="63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</row>
    <row r="408" ht="15.75" customHeight="1">
      <c r="A408" s="63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</row>
    <row r="409" ht="15.75" customHeight="1">
      <c r="A409" s="63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</row>
    <row r="410" ht="15.75" customHeight="1">
      <c r="A410" s="63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</row>
    <row r="411" ht="15.75" customHeight="1">
      <c r="A411" s="63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</row>
    <row r="412" ht="15.75" customHeight="1">
      <c r="A412" s="63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</row>
    <row r="413" ht="15.75" customHeight="1">
      <c r="A413" s="63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</row>
    <row r="414" ht="15.75" customHeight="1">
      <c r="A414" s="63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</row>
    <row r="415" ht="15.75" customHeight="1">
      <c r="A415" s="63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</row>
    <row r="416" ht="15.75" customHeight="1">
      <c r="A416" s="63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</row>
    <row r="417" ht="15.75" customHeight="1">
      <c r="A417" s="63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</row>
    <row r="418" ht="15.75" customHeight="1">
      <c r="A418" s="63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</row>
    <row r="419" ht="15.75" customHeight="1">
      <c r="A419" s="63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</row>
    <row r="420" ht="15.75" customHeight="1">
      <c r="A420" s="63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</row>
    <row r="421" ht="15.75" customHeight="1">
      <c r="A421" s="63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</row>
    <row r="422" ht="15.75" customHeight="1">
      <c r="A422" s="63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</row>
    <row r="423" ht="15.75" customHeight="1">
      <c r="A423" s="63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</row>
    <row r="424" ht="15.75" customHeight="1">
      <c r="A424" s="63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</row>
    <row r="425" ht="15.75" customHeight="1">
      <c r="A425" s="63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</row>
    <row r="426" ht="15.75" customHeight="1">
      <c r="A426" s="63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</row>
    <row r="427" ht="15.75" customHeight="1">
      <c r="A427" s="63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</row>
    <row r="428" ht="15.75" customHeight="1">
      <c r="A428" s="63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</row>
    <row r="429" ht="15.75" customHeight="1">
      <c r="A429" s="63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</row>
    <row r="430" ht="15.75" customHeight="1">
      <c r="A430" s="63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</row>
    <row r="431" ht="15.75" customHeight="1">
      <c r="A431" s="63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</row>
    <row r="432" ht="15.75" customHeight="1">
      <c r="A432" s="63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</row>
    <row r="433" ht="15.75" customHeight="1">
      <c r="A433" s="63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</row>
    <row r="434" ht="15.75" customHeight="1">
      <c r="A434" s="63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</row>
    <row r="435" ht="15.75" customHeight="1">
      <c r="A435" s="63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</row>
    <row r="436" ht="15.75" customHeight="1">
      <c r="A436" s="63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</row>
    <row r="437" ht="15.75" customHeight="1">
      <c r="A437" s="63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</row>
    <row r="438" ht="15.75" customHeight="1">
      <c r="A438" s="63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</row>
    <row r="439" ht="15.75" customHeight="1">
      <c r="A439" s="63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</row>
    <row r="440" ht="15.75" customHeight="1">
      <c r="A440" s="63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</row>
    <row r="441" ht="15.75" customHeight="1">
      <c r="A441" s="63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</row>
    <row r="442" ht="15.75" customHeight="1">
      <c r="A442" s="63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</row>
    <row r="443" ht="15.75" customHeight="1">
      <c r="A443" s="63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</row>
    <row r="444" ht="15.75" customHeight="1">
      <c r="A444" s="63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</row>
    <row r="445" ht="15.75" customHeight="1">
      <c r="A445" s="63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</row>
    <row r="446" ht="15.75" customHeight="1">
      <c r="A446" s="63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</row>
    <row r="447" ht="15.75" customHeight="1">
      <c r="A447" s="63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</row>
    <row r="448" ht="15.75" customHeight="1">
      <c r="A448" s="63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</row>
    <row r="449" ht="15.75" customHeight="1">
      <c r="A449" s="63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</row>
    <row r="450" ht="15.75" customHeight="1">
      <c r="A450" s="63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</row>
    <row r="451" ht="15.75" customHeight="1">
      <c r="A451" s="63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</row>
    <row r="452" ht="15.75" customHeight="1">
      <c r="A452" s="63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</row>
    <row r="453" ht="15.75" customHeight="1">
      <c r="A453" s="63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</row>
    <row r="454" ht="15.75" customHeight="1">
      <c r="A454" s="63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</row>
    <row r="455" ht="15.75" customHeight="1">
      <c r="A455" s="63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</row>
    <row r="456" ht="15.75" customHeight="1">
      <c r="A456" s="63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</row>
    <row r="457" ht="15.75" customHeight="1">
      <c r="A457" s="63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</row>
    <row r="458" ht="15.75" customHeight="1">
      <c r="A458" s="63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</row>
    <row r="459" ht="15.75" customHeight="1">
      <c r="A459" s="63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</row>
    <row r="460" ht="15.75" customHeight="1">
      <c r="A460" s="63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</row>
    <row r="461" ht="15.75" customHeight="1">
      <c r="A461" s="63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</row>
    <row r="462" ht="15.75" customHeight="1">
      <c r="A462" s="63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</row>
    <row r="463" ht="15.75" customHeight="1">
      <c r="A463" s="63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</row>
    <row r="464" ht="15.75" customHeight="1">
      <c r="A464" s="63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</row>
    <row r="465" ht="15.75" customHeight="1">
      <c r="A465" s="63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</row>
    <row r="466" ht="15.75" customHeight="1">
      <c r="A466" s="63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</row>
    <row r="467" ht="15.75" customHeight="1">
      <c r="A467" s="63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</row>
    <row r="468" ht="15.75" customHeight="1">
      <c r="A468" s="63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</row>
    <row r="469" ht="15.75" customHeight="1">
      <c r="A469" s="63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</row>
    <row r="470" ht="15.75" customHeight="1">
      <c r="A470" s="63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</row>
    <row r="471" ht="15.75" customHeight="1">
      <c r="A471" s="63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</row>
    <row r="472" ht="15.75" customHeight="1">
      <c r="A472" s="63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</row>
    <row r="473" ht="15.75" customHeight="1">
      <c r="A473" s="63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</row>
    <row r="474" ht="15.75" customHeight="1">
      <c r="A474" s="63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</row>
    <row r="475" ht="15.75" customHeight="1">
      <c r="A475" s="63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</row>
    <row r="476" ht="15.75" customHeight="1">
      <c r="A476" s="63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</row>
    <row r="477" ht="15.75" customHeight="1">
      <c r="A477" s="63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</row>
    <row r="478" ht="15.75" customHeight="1">
      <c r="A478" s="63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</row>
    <row r="479" ht="15.75" customHeight="1">
      <c r="A479" s="63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</row>
    <row r="480" ht="15.75" customHeight="1">
      <c r="A480" s="63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</row>
    <row r="481" ht="15.75" customHeight="1">
      <c r="A481" s="63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</row>
    <row r="482" ht="15.75" customHeight="1">
      <c r="A482" s="63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</row>
    <row r="483" ht="15.75" customHeight="1">
      <c r="A483" s="63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</row>
    <row r="484" ht="15.75" customHeight="1">
      <c r="A484" s="63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</row>
    <row r="485" ht="15.75" customHeight="1">
      <c r="A485" s="63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</row>
    <row r="486" ht="15.75" customHeight="1">
      <c r="A486" s="63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</row>
    <row r="487" ht="15.75" customHeight="1">
      <c r="A487" s="63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</row>
    <row r="488" ht="15.75" customHeight="1">
      <c r="A488" s="63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</row>
    <row r="489" ht="15.75" customHeight="1">
      <c r="A489" s="63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</row>
    <row r="490" ht="15.75" customHeight="1">
      <c r="A490" s="63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</row>
    <row r="491" ht="15.75" customHeight="1">
      <c r="A491" s="63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</row>
    <row r="492" ht="15.75" customHeight="1">
      <c r="A492" s="63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</row>
    <row r="493" ht="15.75" customHeight="1">
      <c r="A493" s="63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</row>
    <row r="494" ht="15.75" customHeight="1">
      <c r="A494" s="63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</row>
    <row r="495" ht="15.75" customHeight="1">
      <c r="A495" s="63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</row>
    <row r="496" ht="15.75" customHeight="1">
      <c r="A496" s="63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</row>
    <row r="497" ht="15.75" customHeight="1">
      <c r="A497" s="63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</row>
    <row r="498" ht="15.75" customHeight="1">
      <c r="A498" s="63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</row>
    <row r="499" ht="15.75" customHeight="1">
      <c r="A499" s="63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</row>
    <row r="500" ht="15.75" customHeight="1">
      <c r="A500" s="63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</row>
    <row r="501" ht="15.75" customHeight="1">
      <c r="A501" s="63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</row>
    <row r="502" ht="15.75" customHeight="1">
      <c r="A502" s="63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</row>
    <row r="503" ht="15.75" customHeight="1">
      <c r="A503" s="63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</row>
    <row r="504" ht="15.75" customHeight="1">
      <c r="A504" s="63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</row>
    <row r="505" ht="15.75" customHeight="1">
      <c r="A505" s="63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</row>
    <row r="506" ht="15.75" customHeight="1">
      <c r="A506" s="63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</row>
    <row r="507" ht="15.75" customHeight="1">
      <c r="A507" s="63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</row>
    <row r="508" ht="15.75" customHeight="1">
      <c r="A508" s="63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</row>
    <row r="509" ht="15.75" customHeight="1">
      <c r="A509" s="63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</row>
    <row r="510" ht="15.75" customHeight="1">
      <c r="A510" s="63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</row>
    <row r="511" ht="15.75" customHeight="1">
      <c r="A511" s="63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</row>
    <row r="512" ht="15.75" customHeight="1">
      <c r="A512" s="63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</row>
    <row r="513" ht="15.75" customHeight="1">
      <c r="A513" s="63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</row>
    <row r="514" ht="15.75" customHeight="1">
      <c r="A514" s="63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</row>
    <row r="515" ht="15.75" customHeight="1">
      <c r="A515" s="63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</row>
    <row r="516" ht="15.75" customHeight="1">
      <c r="A516" s="63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</row>
    <row r="517" ht="15.75" customHeight="1">
      <c r="A517" s="63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</row>
    <row r="518" ht="15.75" customHeight="1">
      <c r="A518" s="63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</row>
    <row r="519" ht="15.75" customHeight="1">
      <c r="A519" s="63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</row>
    <row r="520" ht="15.75" customHeight="1">
      <c r="A520" s="63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</row>
    <row r="521" ht="15.75" customHeight="1">
      <c r="A521" s="63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</row>
    <row r="522" ht="15.75" customHeight="1">
      <c r="A522" s="63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</row>
    <row r="523" ht="15.75" customHeight="1">
      <c r="A523" s="63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</row>
    <row r="524" ht="15.75" customHeight="1">
      <c r="A524" s="63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</row>
    <row r="525" ht="15.75" customHeight="1">
      <c r="A525" s="63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</row>
    <row r="526" ht="15.75" customHeight="1">
      <c r="A526" s="63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</row>
    <row r="527" ht="15.75" customHeight="1">
      <c r="A527" s="63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</row>
    <row r="528" ht="15.75" customHeight="1">
      <c r="A528" s="63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</row>
    <row r="529" ht="15.75" customHeight="1">
      <c r="A529" s="63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</row>
    <row r="530" ht="15.75" customHeight="1">
      <c r="A530" s="63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</row>
    <row r="531" ht="15.75" customHeight="1">
      <c r="A531" s="63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</row>
    <row r="532" ht="15.75" customHeight="1">
      <c r="A532" s="63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</row>
    <row r="533" ht="15.75" customHeight="1">
      <c r="A533" s="63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</row>
    <row r="534" ht="15.75" customHeight="1">
      <c r="A534" s="63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</row>
    <row r="535" ht="15.75" customHeight="1">
      <c r="A535" s="63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</row>
    <row r="536" ht="15.75" customHeight="1">
      <c r="A536" s="63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</row>
    <row r="537" ht="15.75" customHeight="1">
      <c r="A537" s="63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</row>
    <row r="538" ht="15.75" customHeight="1">
      <c r="A538" s="63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</row>
    <row r="539" ht="15.75" customHeight="1">
      <c r="A539" s="63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</row>
    <row r="540" ht="15.75" customHeight="1">
      <c r="A540" s="63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</row>
    <row r="541" ht="15.75" customHeight="1">
      <c r="A541" s="63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</row>
    <row r="542" ht="15.75" customHeight="1">
      <c r="A542" s="63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</row>
    <row r="543" ht="15.75" customHeight="1">
      <c r="A543" s="63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</row>
    <row r="544" ht="15.75" customHeight="1">
      <c r="A544" s="63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</row>
    <row r="545" ht="15.75" customHeight="1">
      <c r="A545" s="63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</row>
    <row r="546" ht="15.75" customHeight="1">
      <c r="A546" s="63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</row>
    <row r="547" ht="15.75" customHeight="1">
      <c r="A547" s="63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</row>
    <row r="548" ht="15.75" customHeight="1">
      <c r="A548" s="63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</row>
    <row r="549" ht="15.75" customHeight="1">
      <c r="A549" s="63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</row>
    <row r="550" ht="15.75" customHeight="1">
      <c r="A550" s="63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</row>
    <row r="551" ht="15.75" customHeight="1">
      <c r="A551" s="63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</row>
    <row r="552" ht="15.75" customHeight="1">
      <c r="A552" s="63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</row>
    <row r="553" ht="15.75" customHeight="1">
      <c r="A553" s="63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</row>
    <row r="554" ht="15.75" customHeight="1">
      <c r="A554" s="63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</row>
    <row r="555" ht="15.75" customHeight="1">
      <c r="A555" s="63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</row>
    <row r="556" ht="15.75" customHeight="1">
      <c r="A556" s="63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</row>
    <row r="557" ht="15.75" customHeight="1">
      <c r="A557" s="63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</row>
    <row r="558" ht="15.75" customHeight="1">
      <c r="A558" s="63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</row>
    <row r="559" ht="15.75" customHeight="1">
      <c r="A559" s="63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</row>
    <row r="560" ht="15.75" customHeight="1">
      <c r="A560" s="63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</row>
    <row r="561" ht="15.75" customHeight="1">
      <c r="A561" s="63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</row>
    <row r="562" ht="15.75" customHeight="1">
      <c r="A562" s="63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</row>
    <row r="563" ht="15.75" customHeight="1">
      <c r="A563" s="63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</row>
    <row r="564" ht="15.75" customHeight="1">
      <c r="A564" s="63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</row>
    <row r="565" ht="15.75" customHeight="1">
      <c r="A565" s="63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</row>
    <row r="566" ht="15.75" customHeight="1">
      <c r="A566" s="63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</row>
    <row r="567" ht="15.75" customHeight="1">
      <c r="A567" s="63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</row>
    <row r="568" ht="15.75" customHeight="1">
      <c r="A568" s="63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</row>
    <row r="569" ht="15.75" customHeight="1">
      <c r="A569" s="63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</row>
    <row r="570" ht="15.75" customHeight="1">
      <c r="A570" s="63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</row>
    <row r="571" ht="15.75" customHeight="1">
      <c r="A571" s="63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</row>
    <row r="572" ht="15.75" customHeight="1">
      <c r="A572" s="63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</row>
    <row r="573" ht="15.75" customHeight="1">
      <c r="A573" s="63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</row>
    <row r="574" ht="15.75" customHeight="1">
      <c r="A574" s="63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</row>
    <row r="575" ht="15.75" customHeight="1">
      <c r="A575" s="63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</row>
    <row r="576" ht="15.75" customHeight="1">
      <c r="A576" s="63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</row>
    <row r="577" ht="15.75" customHeight="1">
      <c r="A577" s="63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</row>
    <row r="578" ht="15.75" customHeight="1">
      <c r="A578" s="63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</row>
    <row r="579" ht="15.75" customHeight="1">
      <c r="A579" s="63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</row>
    <row r="580" ht="15.75" customHeight="1">
      <c r="A580" s="63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</row>
    <row r="581" ht="15.75" customHeight="1">
      <c r="A581" s="63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</row>
    <row r="582" ht="15.75" customHeight="1">
      <c r="A582" s="63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</row>
    <row r="583" ht="15.75" customHeight="1">
      <c r="A583" s="63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</row>
    <row r="584" ht="15.75" customHeight="1">
      <c r="A584" s="63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</row>
    <row r="585" ht="15.75" customHeight="1">
      <c r="A585" s="63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</row>
    <row r="586" ht="15.75" customHeight="1">
      <c r="A586" s="63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</row>
    <row r="587" ht="15.75" customHeight="1">
      <c r="A587" s="63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</row>
    <row r="588" ht="15.75" customHeight="1">
      <c r="A588" s="63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</row>
    <row r="589" ht="15.75" customHeight="1">
      <c r="A589" s="63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</row>
    <row r="590" ht="15.75" customHeight="1">
      <c r="A590" s="63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</row>
    <row r="591" ht="15.75" customHeight="1">
      <c r="A591" s="63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</row>
    <row r="592" ht="15.75" customHeight="1">
      <c r="A592" s="63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</row>
    <row r="593" ht="15.75" customHeight="1">
      <c r="A593" s="63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</row>
    <row r="594" ht="15.75" customHeight="1">
      <c r="A594" s="63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</row>
    <row r="595" ht="15.75" customHeight="1">
      <c r="A595" s="63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</row>
    <row r="596" ht="15.75" customHeight="1">
      <c r="A596" s="63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</row>
    <row r="597" ht="15.75" customHeight="1">
      <c r="A597" s="63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</row>
    <row r="598" ht="15.75" customHeight="1">
      <c r="A598" s="63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</row>
    <row r="599" ht="15.75" customHeight="1">
      <c r="A599" s="63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</row>
    <row r="600" ht="15.75" customHeight="1">
      <c r="A600" s="63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</row>
    <row r="601" ht="15.75" customHeight="1">
      <c r="A601" s="63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</row>
    <row r="602" ht="15.75" customHeight="1">
      <c r="A602" s="63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</row>
    <row r="603" ht="15.75" customHeight="1">
      <c r="A603" s="63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</row>
    <row r="604" ht="15.75" customHeight="1">
      <c r="A604" s="63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</row>
    <row r="605" ht="15.75" customHeight="1">
      <c r="A605" s="63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</row>
    <row r="606" ht="15.75" customHeight="1">
      <c r="A606" s="63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</row>
    <row r="607" ht="15.75" customHeight="1">
      <c r="A607" s="63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</row>
    <row r="608" ht="15.75" customHeight="1">
      <c r="A608" s="63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</row>
    <row r="609" ht="15.75" customHeight="1">
      <c r="A609" s="63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</row>
    <row r="610" ht="15.75" customHeight="1">
      <c r="A610" s="63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</row>
    <row r="611" ht="15.75" customHeight="1">
      <c r="A611" s="63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</row>
    <row r="612" ht="15.75" customHeight="1">
      <c r="A612" s="63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</row>
    <row r="613" ht="15.75" customHeight="1">
      <c r="A613" s="63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</row>
    <row r="614" ht="15.75" customHeight="1">
      <c r="A614" s="63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</row>
    <row r="615" ht="15.75" customHeight="1">
      <c r="A615" s="63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</row>
    <row r="616" ht="15.75" customHeight="1">
      <c r="A616" s="63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</row>
    <row r="617" ht="15.75" customHeight="1">
      <c r="A617" s="63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</row>
    <row r="618" ht="15.75" customHeight="1">
      <c r="A618" s="63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</row>
    <row r="619" ht="15.75" customHeight="1">
      <c r="A619" s="63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</row>
    <row r="620" ht="15.75" customHeight="1">
      <c r="A620" s="63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</row>
    <row r="621" ht="15.75" customHeight="1">
      <c r="A621" s="63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</row>
    <row r="622" ht="15.75" customHeight="1">
      <c r="A622" s="63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</row>
    <row r="623" ht="15.75" customHeight="1">
      <c r="A623" s="63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</row>
    <row r="624" ht="15.75" customHeight="1">
      <c r="A624" s="63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</row>
    <row r="625" ht="15.75" customHeight="1">
      <c r="A625" s="63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</row>
    <row r="626" ht="15.75" customHeight="1">
      <c r="A626" s="63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</row>
    <row r="627" ht="15.75" customHeight="1">
      <c r="A627" s="63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</row>
    <row r="628" ht="15.75" customHeight="1">
      <c r="A628" s="63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</row>
    <row r="629" ht="15.75" customHeight="1">
      <c r="A629" s="63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</row>
    <row r="630" ht="15.75" customHeight="1">
      <c r="A630" s="63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</row>
    <row r="631" ht="15.75" customHeight="1">
      <c r="A631" s="63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</row>
    <row r="632" ht="15.75" customHeight="1">
      <c r="A632" s="63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</row>
    <row r="633" ht="15.75" customHeight="1">
      <c r="A633" s="63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</row>
    <row r="634" ht="15.75" customHeight="1">
      <c r="A634" s="63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</row>
    <row r="635" ht="15.75" customHeight="1">
      <c r="A635" s="63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</row>
    <row r="636" ht="15.75" customHeight="1">
      <c r="A636" s="63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</row>
    <row r="637" ht="15.75" customHeight="1">
      <c r="A637" s="63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</row>
    <row r="638" ht="15.75" customHeight="1">
      <c r="A638" s="63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</row>
    <row r="639" ht="15.75" customHeight="1">
      <c r="A639" s="63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</row>
    <row r="640" ht="15.75" customHeight="1">
      <c r="A640" s="63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</row>
    <row r="641" ht="15.75" customHeight="1">
      <c r="A641" s="63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</row>
    <row r="642" ht="15.75" customHeight="1">
      <c r="A642" s="63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</row>
    <row r="643" ht="15.75" customHeight="1">
      <c r="A643" s="63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</row>
    <row r="644" ht="15.75" customHeight="1">
      <c r="A644" s="63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</row>
    <row r="645" ht="15.75" customHeight="1">
      <c r="A645" s="63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</row>
    <row r="646" ht="15.75" customHeight="1">
      <c r="A646" s="63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</row>
    <row r="647" ht="15.75" customHeight="1">
      <c r="A647" s="63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</row>
    <row r="648" ht="15.75" customHeight="1">
      <c r="A648" s="63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</row>
    <row r="649" ht="15.75" customHeight="1">
      <c r="A649" s="63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</row>
    <row r="650" ht="15.75" customHeight="1">
      <c r="A650" s="63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</row>
    <row r="651" ht="15.75" customHeight="1">
      <c r="A651" s="63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</row>
    <row r="652" ht="15.75" customHeight="1">
      <c r="A652" s="63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</row>
    <row r="653" ht="15.75" customHeight="1">
      <c r="A653" s="63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</row>
    <row r="654" ht="15.75" customHeight="1">
      <c r="A654" s="63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</row>
    <row r="655" ht="15.75" customHeight="1">
      <c r="A655" s="63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</row>
    <row r="656" ht="15.75" customHeight="1">
      <c r="A656" s="63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</row>
    <row r="657" ht="15.75" customHeight="1">
      <c r="A657" s="63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</row>
    <row r="658" ht="15.75" customHeight="1">
      <c r="A658" s="63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</row>
    <row r="659" ht="15.75" customHeight="1">
      <c r="A659" s="63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</row>
    <row r="660" ht="15.75" customHeight="1">
      <c r="A660" s="63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</row>
    <row r="661" ht="15.75" customHeight="1">
      <c r="A661" s="63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</row>
    <row r="662" ht="15.75" customHeight="1">
      <c r="A662" s="63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</row>
    <row r="663" ht="15.75" customHeight="1">
      <c r="A663" s="63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</row>
    <row r="664" ht="15.75" customHeight="1">
      <c r="A664" s="63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</row>
    <row r="665" ht="15.75" customHeight="1">
      <c r="A665" s="63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</row>
    <row r="666" ht="15.75" customHeight="1">
      <c r="A666" s="63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</row>
    <row r="667" ht="15.75" customHeight="1">
      <c r="A667" s="63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</row>
    <row r="668" ht="15.75" customHeight="1">
      <c r="A668" s="63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</row>
    <row r="669" ht="15.75" customHeight="1">
      <c r="A669" s="63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</row>
    <row r="670" ht="15.75" customHeight="1">
      <c r="A670" s="63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</row>
    <row r="671" ht="15.75" customHeight="1">
      <c r="A671" s="63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</row>
    <row r="672" ht="15.75" customHeight="1">
      <c r="A672" s="63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</row>
    <row r="673" ht="15.75" customHeight="1">
      <c r="A673" s="63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</row>
    <row r="674" ht="15.75" customHeight="1">
      <c r="A674" s="63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</row>
    <row r="675" ht="15.75" customHeight="1">
      <c r="A675" s="63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</row>
    <row r="676" ht="15.75" customHeight="1">
      <c r="A676" s="63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</row>
    <row r="677" ht="15.75" customHeight="1">
      <c r="A677" s="63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</row>
    <row r="678" ht="15.75" customHeight="1">
      <c r="A678" s="63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</row>
    <row r="679" ht="15.75" customHeight="1">
      <c r="A679" s="63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</row>
    <row r="680" ht="15.75" customHeight="1">
      <c r="A680" s="63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</row>
    <row r="681" ht="15.75" customHeight="1">
      <c r="A681" s="63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</row>
    <row r="682" ht="15.75" customHeight="1">
      <c r="A682" s="63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</row>
    <row r="683" ht="15.75" customHeight="1">
      <c r="A683" s="63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</row>
    <row r="684" ht="15.75" customHeight="1">
      <c r="A684" s="63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</row>
    <row r="685" ht="15.75" customHeight="1">
      <c r="A685" s="63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</row>
    <row r="686" ht="15.75" customHeight="1">
      <c r="A686" s="63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</row>
    <row r="687" ht="15.75" customHeight="1">
      <c r="A687" s="63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</row>
    <row r="688" ht="15.75" customHeight="1">
      <c r="A688" s="63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</row>
    <row r="689" ht="15.75" customHeight="1">
      <c r="A689" s="63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</row>
    <row r="690" ht="15.75" customHeight="1">
      <c r="A690" s="63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</row>
    <row r="691" ht="15.75" customHeight="1">
      <c r="A691" s="63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</row>
    <row r="692" ht="15.75" customHeight="1">
      <c r="A692" s="63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</row>
    <row r="693" ht="15.75" customHeight="1">
      <c r="A693" s="63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</row>
    <row r="694" ht="15.75" customHeight="1">
      <c r="A694" s="63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</row>
    <row r="695" ht="15.75" customHeight="1">
      <c r="A695" s="63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</row>
    <row r="696" ht="15.75" customHeight="1">
      <c r="A696" s="63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</row>
    <row r="697" ht="15.75" customHeight="1">
      <c r="A697" s="63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</row>
    <row r="698" ht="15.75" customHeight="1">
      <c r="A698" s="63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</row>
    <row r="699" ht="15.75" customHeight="1">
      <c r="A699" s="63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</row>
    <row r="700" ht="15.75" customHeight="1">
      <c r="A700" s="63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</row>
    <row r="701" ht="15.75" customHeight="1">
      <c r="A701" s="63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</row>
    <row r="702" ht="15.75" customHeight="1">
      <c r="A702" s="63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</row>
    <row r="703" ht="15.75" customHeight="1">
      <c r="A703" s="63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</row>
    <row r="704" ht="15.75" customHeight="1">
      <c r="A704" s="63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</row>
    <row r="705" ht="15.75" customHeight="1">
      <c r="A705" s="63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</row>
    <row r="706" ht="15.75" customHeight="1">
      <c r="A706" s="63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</row>
    <row r="707" ht="15.75" customHeight="1">
      <c r="A707" s="63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</row>
    <row r="708" ht="15.75" customHeight="1">
      <c r="A708" s="63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</row>
    <row r="709" ht="15.75" customHeight="1">
      <c r="A709" s="63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</row>
    <row r="710" ht="15.75" customHeight="1">
      <c r="A710" s="63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</row>
    <row r="711" ht="15.75" customHeight="1">
      <c r="A711" s="63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</row>
    <row r="712" ht="15.75" customHeight="1">
      <c r="A712" s="63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</row>
    <row r="713" ht="15.75" customHeight="1">
      <c r="A713" s="63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</row>
    <row r="714" ht="15.75" customHeight="1">
      <c r="A714" s="63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</row>
    <row r="715" ht="15.75" customHeight="1">
      <c r="A715" s="63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</row>
    <row r="716" ht="15.75" customHeight="1">
      <c r="A716" s="63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</row>
    <row r="717" ht="15.75" customHeight="1">
      <c r="A717" s="63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</row>
    <row r="718" ht="15.75" customHeight="1">
      <c r="A718" s="63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</row>
    <row r="719" ht="15.75" customHeight="1">
      <c r="A719" s="63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</row>
    <row r="720" ht="15.75" customHeight="1">
      <c r="A720" s="63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</row>
    <row r="721" ht="15.75" customHeight="1">
      <c r="A721" s="63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</row>
    <row r="722" ht="15.75" customHeight="1">
      <c r="A722" s="63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</row>
    <row r="723" ht="15.75" customHeight="1">
      <c r="A723" s="63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</row>
    <row r="724" ht="15.75" customHeight="1">
      <c r="A724" s="63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</row>
    <row r="725" ht="15.75" customHeight="1">
      <c r="A725" s="63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</row>
    <row r="726" ht="15.75" customHeight="1">
      <c r="A726" s="63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</row>
    <row r="727" ht="15.75" customHeight="1">
      <c r="A727" s="63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</row>
    <row r="728" ht="15.75" customHeight="1">
      <c r="A728" s="63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</row>
    <row r="729" ht="15.75" customHeight="1">
      <c r="A729" s="63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</row>
    <row r="730" ht="15.75" customHeight="1">
      <c r="A730" s="63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</row>
    <row r="731" ht="15.75" customHeight="1">
      <c r="A731" s="63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</row>
    <row r="732" ht="15.75" customHeight="1">
      <c r="A732" s="63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</row>
    <row r="733" ht="15.75" customHeight="1">
      <c r="A733" s="63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</row>
    <row r="734" ht="15.75" customHeight="1">
      <c r="A734" s="63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</row>
    <row r="735" ht="15.75" customHeight="1">
      <c r="A735" s="63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</row>
    <row r="736" ht="15.75" customHeight="1">
      <c r="A736" s="63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</row>
    <row r="737" ht="15.75" customHeight="1">
      <c r="A737" s="63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</row>
    <row r="738" ht="15.75" customHeight="1">
      <c r="A738" s="63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</row>
    <row r="739" ht="15.75" customHeight="1">
      <c r="A739" s="63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</row>
    <row r="740" ht="15.75" customHeight="1">
      <c r="A740" s="63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</row>
    <row r="741" ht="15.75" customHeight="1">
      <c r="A741" s="63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</row>
    <row r="742" ht="15.75" customHeight="1">
      <c r="A742" s="63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</row>
    <row r="743" ht="15.75" customHeight="1">
      <c r="A743" s="63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</row>
    <row r="744" ht="15.75" customHeight="1">
      <c r="A744" s="63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</row>
    <row r="745" ht="15.75" customHeight="1">
      <c r="A745" s="63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</row>
    <row r="746" ht="15.75" customHeight="1">
      <c r="A746" s="63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</row>
    <row r="747" ht="15.75" customHeight="1">
      <c r="A747" s="63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</row>
    <row r="748" ht="15.75" customHeight="1">
      <c r="A748" s="63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</row>
    <row r="749" ht="15.75" customHeight="1">
      <c r="A749" s="63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</row>
    <row r="750" ht="15.75" customHeight="1">
      <c r="A750" s="63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</row>
    <row r="751" ht="15.75" customHeight="1">
      <c r="A751" s="63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</row>
    <row r="752" ht="15.75" customHeight="1">
      <c r="A752" s="63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</row>
    <row r="753" ht="15.75" customHeight="1">
      <c r="A753" s="63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</row>
    <row r="754" ht="15.75" customHeight="1">
      <c r="A754" s="63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</row>
    <row r="755" ht="15.75" customHeight="1">
      <c r="A755" s="63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</row>
    <row r="756" ht="15.75" customHeight="1">
      <c r="A756" s="63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</row>
    <row r="757" ht="15.75" customHeight="1">
      <c r="A757" s="63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</row>
    <row r="758" ht="15.75" customHeight="1">
      <c r="A758" s="63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</row>
    <row r="759" ht="15.75" customHeight="1">
      <c r="A759" s="63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</row>
    <row r="760" ht="15.75" customHeight="1">
      <c r="A760" s="63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</row>
    <row r="761" ht="15.75" customHeight="1">
      <c r="A761" s="63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</row>
    <row r="762" ht="15.75" customHeight="1">
      <c r="A762" s="63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</row>
    <row r="763" ht="15.75" customHeight="1">
      <c r="A763" s="63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</row>
    <row r="764" ht="15.75" customHeight="1">
      <c r="A764" s="63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</row>
    <row r="765" ht="15.75" customHeight="1">
      <c r="A765" s="63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</row>
    <row r="766" ht="15.75" customHeight="1">
      <c r="A766" s="63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</row>
    <row r="767" ht="15.75" customHeight="1">
      <c r="A767" s="63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</row>
    <row r="768" ht="15.75" customHeight="1">
      <c r="A768" s="63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</row>
    <row r="769" ht="15.75" customHeight="1">
      <c r="A769" s="63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</row>
    <row r="770" ht="15.75" customHeight="1">
      <c r="A770" s="63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</row>
    <row r="771" ht="15.75" customHeight="1">
      <c r="A771" s="63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</row>
    <row r="772" ht="15.75" customHeight="1">
      <c r="A772" s="63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</row>
    <row r="773" ht="15.75" customHeight="1">
      <c r="A773" s="63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</row>
    <row r="774" ht="15.75" customHeight="1">
      <c r="A774" s="63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</row>
    <row r="775" ht="15.75" customHeight="1">
      <c r="A775" s="63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</row>
    <row r="776" ht="15.75" customHeight="1">
      <c r="A776" s="63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</row>
    <row r="777" ht="15.75" customHeight="1">
      <c r="A777" s="63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</row>
    <row r="778" ht="15.75" customHeight="1">
      <c r="A778" s="63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</row>
    <row r="779" ht="15.75" customHeight="1">
      <c r="A779" s="63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</row>
    <row r="780" ht="15.75" customHeight="1">
      <c r="A780" s="63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</row>
    <row r="781" ht="15.75" customHeight="1">
      <c r="A781" s="63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</row>
    <row r="782" ht="15.75" customHeight="1">
      <c r="A782" s="63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</row>
    <row r="783" ht="15.75" customHeight="1">
      <c r="A783" s="63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</row>
    <row r="784" ht="15.75" customHeight="1">
      <c r="A784" s="63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</row>
    <row r="785" ht="15.75" customHeight="1">
      <c r="A785" s="63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</row>
    <row r="786" ht="15.75" customHeight="1">
      <c r="A786" s="63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</row>
    <row r="787" ht="15.75" customHeight="1">
      <c r="A787" s="63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</row>
    <row r="788" ht="15.75" customHeight="1">
      <c r="A788" s="63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</row>
    <row r="789" ht="15.75" customHeight="1">
      <c r="A789" s="63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</row>
    <row r="790" ht="15.75" customHeight="1">
      <c r="A790" s="63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</row>
    <row r="791" ht="15.75" customHeight="1">
      <c r="A791" s="63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</row>
    <row r="792" ht="15.75" customHeight="1">
      <c r="A792" s="63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</row>
    <row r="793" ht="15.75" customHeight="1">
      <c r="A793" s="63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</row>
    <row r="794" ht="15.75" customHeight="1">
      <c r="A794" s="63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</row>
    <row r="795" ht="15.75" customHeight="1">
      <c r="A795" s="63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</row>
    <row r="796" ht="15.75" customHeight="1">
      <c r="A796" s="63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</row>
    <row r="797" ht="15.75" customHeight="1">
      <c r="A797" s="63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</row>
    <row r="798" ht="15.75" customHeight="1">
      <c r="A798" s="63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</row>
    <row r="799" ht="15.75" customHeight="1">
      <c r="A799" s="63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</row>
    <row r="800" ht="15.75" customHeight="1">
      <c r="A800" s="63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</row>
    <row r="801" ht="15.75" customHeight="1">
      <c r="A801" s="63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</row>
    <row r="802" ht="15.75" customHeight="1">
      <c r="A802" s="63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</row>
    <row r="803" ht="15.75" customHeight="1">
      <c r="A803" s="63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</row>
    <row r="804" ht="15.75" customHeight="1">
      <c r="A804" s="63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</row>
    <row r="805" ht="15.75" customHeight="1">
      <c r="A805" s="63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</row>
    <row r="806" ht="15.75" customHeight="1">
      <c r="A806" s="63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</row>
    <row r="807" ht="15.75" customHeight="1">
      <c r="A807" s="63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</row>
    <row r="808" ht="15.75" customHeight="1">
      <c r="A808" s="63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</row>
    <row r="809" ht="15.75" customHeight="1">
      <c r="A809" s="63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</row>
    <row r="810" ht="15.75" customHeight="1">
      <c r="A810" s="63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</row>
    <row r="811" ht="15.75" customHeight="1">
      <c r="A811" s="63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</row>
    <row r="812" ht="15.75" customHeight="1">
      <c r="A812" s="63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</row>
    <row r="813" ht="15.75" customHeight="1">
      <c r="A813" s="63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</row>
    <row r="814" ht="15.75" customHeight="1">
      <c r="A814" s="63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</row>
    <row r="815" ht="15.75" customHeight="1">
      <c r="A815" s="63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</row>
    <row r="816" ht="15.75" customHeight="1">
      <c r="A816" s="63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</row>
    <row r="817" ht="15.75" customHeight="1">
      <c r="A817" s="63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</row>
    <row r="818" ht="15.75" customHeight="1">
      <c r="A818" s="63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</row>
    <row r="819" ht="15.75" customHeight="1">
      <c r="A819" s="63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</row>
    <row r="820" ht="15.75" customHeight="1">
      <c r="A820" s="63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</row>
    <row r="821" ht="15.75" customHeight="1">
      <c r="A821" s="63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</row>
    <row r="822" ht="15.75" customHeight="1">
      <c r="A822" s="63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</row>
    <row r="823" ht="15.75" customHeight="1">
      <c r="A823" s="63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</row>
    <row r="824" ht="15.75" customHeight="1">
      <c r="A824" s="63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</row>
    <row r="825" ht="15.75" customHeight="1">
      <c r="A825" s="63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</row>
    <row r="826" ht="15.75" customHeight="1">
      <c r="A826" s="63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</row>
    <row r="827" ht="15.75" customHeight="1">
      <c r="A827" s="63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</row>
    <row r="828" ht="15.75" customHeight="1">
      <c r="A828" s="63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</row>
    <row r="829" ht="15.75" customHeight="1">
      <c r="A829" s="63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</row>
    <row r="830" ht="15.75" customHeight="1">
      <c r="A830" s="63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</row>
    <row r="831" ht="15.75" customHeight="1">
      <c r="A831" s="63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</row>
    <row r="832" ht="15.75" customHeight="1">
      <c r="A832" s="63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</row>
    <row r="833" ht="15.75" customHeight="1">
      <c r="A833" s="63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</row>
    <row r="834" ht="15.75" customHeight="1">
      <c r="A834" s="63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</row>
    <row r="835" ht="15.75" customHeight="1">
      <c r="A835" s="63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</row>
    <row r="836" ht="15.75" customHeight="1">
      <c r="A836" s="63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</row>
    <row r="837" ht="15.75" customHeight="1">
      <c r="A837" s="63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</row>
    <row r="838" ht="15.75" customHeight="1">
      <c r="A838" s="63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</row>
    <row r="839" ht="15.75" customHeight="1">
      <c r="A839" s="63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</row>
    <row r="840" ht="15.75" customHeight="1">
      <c r="A840" s="63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</row>
    <row r="841" ht="15.75" customHeight="1">
      <c r="A841" s="63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</row>
    <row r="842" ht="15.75" customHeight="1">
      <c r="A842" s="63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</row>
    <row r="843" ht="15.75" customHeight="1">
      <c r="A843" s="63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</row>
    <row r="844" ht="15.75" customHeight="1">
      <c r="A844" s="63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</row>
    <row r="845" ht="15.75" customHeight="1">
      <c r="A845" s="63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</row>
    <row r="846" ht="15.75" customHeight="1">
      <c r="A846" s="63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</row>
    <row r="847" ht="15.75" customHeight="1">
      <c r="A847" s="63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</row>
    <row r="848" ht="15.75" customHeight="1">
      <c r="A848" s="63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</row>
    <row r="849" ht="15.75" customHeight="1">
      <c r="A849" s="63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</row>
    <row r="850" ht="15.75" customHeight="1">
      <c r="A850" s="63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</row>
    <row r="851" ht="15.75" customHeight="1">
      <c r="A851" s="63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</row>
    <row r="852" ht="15.75" customHeight="1">
      <c r="A852" s="63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</row>
    <row r="853" ht="15.75" customHeight="1">
      <c r="A853" s="63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</row>
    <row r="854" ht="15.75" customHeight="1">
      <c r="A854" s="63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</row>
    <row r="855" ht="15.75" customHeight="1">
      <c r="A855" s="63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</row>
    <row r="856" ht="15.75" customHeight="1">
      <c r="A856" s="63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</row>
    <row r="857" ht="15.75" customHeight="1">
      <c r="A857" s="63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</row>
    <row r="858" ht="15.75" customHeight="1">
      <c r="A858" s="63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</row>
    <row r="859" ht="15.75" customHeight="1">
      <c r="A859" s="63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</row>
    <row r="860" ht="15.75" customHeight="1">
      <c r="A860" s="63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</row>
    <row r="861" ht="15.75" customHeight="1">
      <c r="A861" s="63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</row>
    <row r="862" ht="15.75" customHeight="1">
      <c r="A862" s="63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</row>
    <row r="863" ht="15.75" customHeight="1">
      <c r="A863" s="63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</row>
    <row r="864" ht="15.75" customHeight="1">
      <c r="A864" s="63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</row>
    <row r="865" ht="15.75" customHeight="1">
      <c r="A865" s="63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</row>
    <row r="866" ht="15.75" customHeight="1">
      <c r="A866" s="63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</row>
    <row r="867" ht="15.75" customHeight="1">
      <c r="A867" s="63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</row>
    <row r="868" ht="15.75" customHeight="1">
      <c r="A868" s="63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</row>
    <row r="869" ht="15.75" customHeight="1">
      <c r="A869" s="63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</row>
    <row r="870" ht="15.75" customHeight="1">
      <c r="A870" s="63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</row>
    <row r="871" ht="15.75" customHeight="1">
      <c r="A871" s="63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</row>
    <row r="872" ht="15.75" customHeight="1">
      <c r="A872" s="63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</row>
    <row r="873" ht="15.75" customHeight="1">
      <c r="A873" s="63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</row>
    <row r="874" ht="15.75" customHeight="1">
      <c r="A874" s="63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</row>
    <row r="875" ht="15.75" customHeight="1">
      <c r="A875" s="63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</row>
    <row r="876" ht="15.75" customHeight="1">
      <c r="A876" s="63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</row>
    <row r="877" ht="15.75" customHeight="1">
      <c r="A877" s="63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</row>
    <row r="878" ht="15.75" customHeight="1">
      <c r="A878" s="63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</row>
    <row r="879" ht="15.75" customHeight="1">
      <c r="A879" s="63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</row>
    <row r="880" ht="15.75" customHeight="1">
      <c r="A880" s="63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</row>
    <row r="881" ht="15.75" customHeight="1">
      <c r="A881" s="63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</row>
    <row r="882" ht="15.75" customHeight="1">
      <c r="A882" s="63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</row>
    <row r="883" ht="15.75" customHeight="1">
      <c r="A883" s="63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</row>
    <row r="884" ht="15.75" customHeight="1">
      <c r="A884" s="63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</row>
    <row r="885" ht="15.75" customHeight="1">
      <c r="A885" s="63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</row>
    <row r="886" ht="15.75" customHeight="1">
      <c r="A886" s="63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</row>
    <row r="887" ht="15.75" customHeight="1">
      <c r="A887" s="63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</row>
    <row r="888" ht="15.75" customHeight="1">
      <c r="A888" s="63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</row>
    <row r="889" ht="15.75" customHeight="1">
      <c r="A889" s="63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</row>
    <row r="890" ht="15.75" customHeight="1">
      <c r="A890" s="63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</row>
    <row r="891" ht="15.75" customHeight="1">
      <c r="A891" s="63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</row>
    <row r="892" ht="15.75" customHeight="1">
      <c r="A892" s="63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</row>
    <row r="893" ht="15.75" customHeight="1">
      <c r="A893" s="63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</row>
    <row r="894" ht="15.75" customHeight="1">
      <c r="A894" s="63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</row>
    <row r="895" ht="15.75" customHeight="1">
      <c r="A895" s="63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</row>
    <row r="896" ht="15.75" customHeight="1">
      <c r="A896" s="63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</row>
    <row r="897" ht="15.75" customHeight="1">
      <c r="A897" s="63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</row>
    <row r="898" ht="15.75" customHeight="1">
      <c r="A898" s="63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</row>
    <row r="899" ht="15.75" customHeight="1">
      <c r="A899" s="63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</row>
    <row r="900" ht="15.75" customHeight="1">
      <c r="A900" s="63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</row>
    <row r="901" ht="15.75" customHeight="1">
      <c r="A901" s="63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</row>
    <row r="902" ht="15.75" customHeight="1">
      <c r="A902" s="63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</row>
    <row r="903" ht="15.75" customHeight="1">
      <c r="A903" s="63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</row>
    <row r="904" ht="15.75" customHeight="1">
      <c r="A904" s="63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</row>
    <row r="905" ht="15.75" customHeight="1">
      <c r="A905" s="63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</row>
    <row r="906" ht="15.75" customHeight="1">
      <c r="A906" s="63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</row>
    <row r="907" ht="15.75" customHeight="1">
      <c r="A907" s="63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</row>
    <row r="908" ht="15.75" customHeight="1">
      <c r="A908" s="63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</row>
    <row r="909" ht="15.75" customHeight="1">
      <c r="A909" s="63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</row>
    <row r="910" ht="15.75" customHeight="1">
      <c r="A910" s="63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</row>
    <row r="911" ht="15.75" customHeight="1">
      <c r="A911" s="63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</row>
    <row r="912" ht="15.75" customHeight="1">
      <c r="A912" s="63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</row>
    <row r="913" ht="15.75" customHeight="1">
      <c r="A913" s="63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</row>
    <row r="914" ht="15.75" customHeight="1">
      <c r="A914" s="63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</row>
    <row r="915" ht="15.75" customHeight="1">
      <c r="A915" s="63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</row>
    <row r="916" ht="15.75" customHeight="1">
      <c r="A916" s="63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</row>
    <row r="917" ht="15.75" customHeight="1">
      <c r="A917" s="63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</row>
    <row r="918" ht="15.75" customHeight="1">
      <c r="A918" s="63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</row>
    <row r="919" ht="15.75" customHeight="1">
      <c r="A919" s="63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</row>
    <row r="920" ht="15.75" customHeight="1">
      <c r="A920" s="63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</row>
    <row r="921" ht="15.75" customHeight="1">
      <c r="A921" s="63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</row>
    <row r="922" ht="15.75" customHeight="1">
      <c r="A922" s="63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</row>
    <row r="923" ht="15.75" customHeight="1">
      <c r="A923" s="63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</row>
    <row r="924" ht="15.75" customHeight="1">
      <c r="A924" s="63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</row>
    <row r="925" ht="15.75" customHeight="1">
      <c r="A925" s="63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</row>
    <row r="926" ht="15.75" customHeight="1">
      <c r="A926" s="63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</row>
    <row r="927" ht="15.75" customHeight="1">
      <c r="A927" s="63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</row>
    <row r="928" ht="15.75" customHeight="1">
      <c r="A928" s="63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</row>
    <row r="929" ht="15.75" customHeight="1">
      <c r="A929" s="63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</row>
    <row r="930" ht="15.75" customHeight="1">
      <c r="A930" s="63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</row>
    <row r="931" ht="15.75" customHeight="1">
      <c r="A931" s="63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</row>
    <row r="932" ht="15.75" customHeight="1">
      <c r="A932" s="63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</row>
    <row r="933" ht="15.75" customHeight="1">
      <c r="A933" s="63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</row>
    <row r="934" ht="15.75" customHeight="1">
      <c r="A934" s="63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</row>
    <row r="935" ht="15.75" customHeight="1">
      <c r="A935" s="63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</row>
    <row r="936" ht="15.75" customHeight="1">
      <c r="A936" s="63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</row>
    <row r="937" ht="15.75" customHeight="1">
      <c r="A937" s="63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</row>
    <row r="938" ht="15.75" customHeight="1">
      <c r="A938" s="63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</row>
    <row r="939" ht="15.75" customHeight="1">
      <c r="A939" s="63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</row>
    <row r="940" ht="15.75" customHeight="1">
      <c r="A940" s="63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</row>
    <row r="941" ht="15.75" customHeight="1">
      <c r="A941" s="63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</row>
    <row r="942" ht="15.75" customHeight="1">
      <c r="A942" s="63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</row>
    <row r="943" ht="15.75" customHeight="1">
      <c r="A943" s="63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</row>
    <row r="944" ht="15.75" customHeight="1">
      <c r="A944" s="63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</row>
    <row r="945" ht="15.75" customHeight="1">
      <c r="A945" s="63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</row>
    <row r="946" ht="15.75" customHeight="1">
      <c r="A946" s="63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</row>
    <row r="947" ht="15.75" customHeight="1">
      <c r="A947" s="63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</row>
    <row r="948" ht="15.75" customHeight="1">
      <c r="A948" s="63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</row>
    <row r="949" ht="15.75" customHeight="1">
      <c r="A949" s="63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</row>
    <row r="950" ht="15.75" customHeight="1">
      <c r="A950" s="63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</row>
    <row r="951" ht="15.75" customHeight="1">
      <c r="A951" s="63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</row>
    <row r="952" ht="15.75" customHeight="1">
      <c r="A952" s="63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</row>
    <row r="953" ht="15.75" customHeight="1">
      <c r="A953" s="63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</row>
    <row r="954" ht="15.75" customHeight="1">
      <c r="A954" s="63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</row>
    <row r="955" ht="15.75" customHeight="1">
      <c r="A955" s="63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</row>
    <row r="956" ht="15.75" customHeight="1">
      <c r="A956" s="63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</row>
    <row r="957" ht="15.75" customHeight="1">
      <c r="A957" s="63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</row>
    <row r="958" ht="15.75" customHeight="1">
      <c r="A958" s="63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</row>
    <row r="959" ht="15.75" customHeight="1">
      <c r="A959" s="63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</row>
    <row r="960" ht="15.75" customHeight="1">
      <c r="A960" s="63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</row>
    <row r="961" ht="15.75" customHeight="1">
      <c r="A961" s="63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</row>
    <row r="962" ht="15.75" customHeight="1">
      <c r="A962" s="63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</row>
    <row r="963" ht="15.75" customHeight="1">
      <c r="A963" s="63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</row>
    <row r="964" ht="15.75" customHeight="1">
      <c r="A964" s="63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</row>
    <row r="965" ht="15.75" customHeight="1">
      <c r="A965" s="63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</row>
    <row r="966" ht="15.75" customHeight="1">
      <c r="A966" s="63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</row>
    <row r="967" ht="15.75" customHeight="1">
      <c r="A967" s="63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</row>
    <row r="968" ht="15.75" customHeight="1">
      <c r="A968" s="63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</row>
    <row r="969" ht="15.75" customHeight="1">
      <c r="A969" s="63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</row>
    <row r="970" ht="15.75" customHeight="1">
      <c r="A970" s="63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</row>
    <row r="971" ht="15.75" customHeight="1">
      <c r="A971" s="63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</row>
    <row r="972" ht="15.75" customHeight="1">
      <c r="A972" s="63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</row>
    <row r="973" ht="15.75" customHeight="1">
      <c r="A973" s="63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</row>
    <row r="974" ht="15.75" customHeight="1">
      <c r="A974" s="63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</row>
    <row r="975" ht="15.75" customHeight="1">
      <c r="A975" s="63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</row>
    <row r="976" ht="15.75" customHeight="1">
      <c r="A976" s="63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2">
      <c r="A2" s="3"/>
      <c r="B2" s="3" t="s">
        <v>113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11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18</v>
      </c>
      <c r="Q2" s="3" t="s">
        <v>19</v>
      </c>
      <c r="R2" s="3" t="s">
        <v>20</v>
      </c>
      <c r="S2" s="3" t="s">
        <v>21</v>
      </c>
      <c r="T2" s="3" t="s">
        <v>22</v>
      </c>
      <c r="U2" s="3" t="s">
        <v>23</v>
      </c>
      <c r="V2" s="3" t="s">
        <v>24</v>
      </c>
      <c r="W2" s="3" t="s">
        <v>25</v>
      </c>
      <c r="X2" s="3" t="s">
        <v>26</v>
      </c>
      <c r="Y2" s="3" t="s">
        <v>27</v>
      </c>
      <c r="Z2" s="3" t="s">
        <v>28</v>
      </c>
      <c r="AA2" s="3" t="s">
        <v>29</v>
      </c>
      <c r="AB2" s="3" t="s">
        <v>30</v>
      </c>
      <c r="AC2" s="3" t="s">
        <v>31</v>
      </c>
      <c r="AD2" s="3" t="s">
        <v>32</v>
      </c>
      <c r="AE2" s="3" t="s">
        <v>33</v>
      </c>
      <c r="AF2" s="3" t="s">
        <v>34</v>
      </c>
      <c r="AG2" s="3" t="s">
        <v>35</v>
      </c>
      <c r="AH2" s="3" t="s">
        <v>37</v>
      </c>
      <c r="AI2" s="3" t="s">
        <v>114</v>
      </c>
      <c r="AJ2" s="3" t="s">
        <v>38</v>
      </c>
      <c r="AK2" s="3" t="s">
        <v>40</v>
      </c>
      <c r="AL2" s="3" t="s">
        <v>115</v>
      </c>
      <c r="AM2" s="3" t="s">
        <v>42</v>
      </c>
      <c r="AN2" s="3" t="s">
        <v>43</v>
      </c>
      <c r="AO2" s="3" t="s">
        <v>45</v>
      </c>
      <c r="AP2" s="3" t="s">
        <v>46</v>
      </c>
      <c r="AQ2" s="3"/>
    </row>
    <row r="3">
      <c r="A3" t="s">
        <v>116</v>
      </c>
      <c r="B3">
        <v>0.0</v>
      </c>
      <c r="C3">
        <v>2.5</v>
      </c>
      <c r="D3">
        <v>3.0</v>
      </c>
      <c r="E3">
        <v>30.5</v>
      </c>
      <c r="F3">
        <v>0.0</v>
      </c>
      <c r="G3">
        <v>4.0</v>
      </c>
      <c r="H3">
        <v>6.0</v>
      </c>
      <c r="I3">
        <v>23.0</v>
      </c>
      <c r="J3">
        <v>0.0</v>
      </c>
      <c r="K3">
        <v>0.0</v>
      </c>
      <c r="L3">
        <v>3.0</v>
      </c>
      <c r="M3">
        <v>0.0</v>
      </c>
      <c r="N3">
        <v>0.0</v>
      </c>
      <c r="O3">
        <v>0.0</v>
      </c>
      <c r="P3">
        <v>0.0</v>
      </c>
      <c r="Q3">
        <v>11.0</v>
      </c>
      <c r="R3">
        <v>0.0</v>
      </c>
      <c r="S3">
        <v>3.0</v>
      </c>
      <c r="T3">
        <v>0.0</v>
      </c>
      <c r="U3">
        <v>0.0</v>
      </c>
      <c r="V3">
        <v>0.0</v>
      </c>
      <c r="W3">
        <v>0.0</v>
      </c>
      <c r="X3">
        <v>7.0</v>
      </c>
      <c r="Y3">
        <v>1.0</v>
      </c>
      <c r="Z3">
        <v>0.0</v>
      </c>
      <c r="AA3">
        <v>1.0</v>
      </c>
      <c r="AB3">
        <v>0.0</v>
      </c>
      <c r="AC3">
        <v>3.0</v>
      </c>
      <c r="AD3">
        <v>0.0</v>
      </c>
      <c r="AE3">
        <v>74.0</v>
      </c>
      <c r="AF3">
        <v>0.0</v>
      </c>
      <c r="AG3">
        <v>5.0</v>
      </c>
      <c r="AH3">
        <v>18.0</v>
      </c>
      <c r="AJ3">
        <v>0.0</v>
      </c>
      <c r="AK3">
        <v>0.0</v>
      </c>
      <c r="AL3">
        <v>0.0</v>
      </c>
      <c r="AM3">
        <v>0.0</v>
      </c>
      <c r="AN3">
        <v>0.0</v>
      </c>
      <c r="AO3">
        <v>0.0</v>
      </c>
      <c r="AP3">
        <v>0.0</v>
      </c>
    </row>
    <row r="4">
      <c r="A4" t="s">
        <v>117</v>
      </c>
      <c r="B4">
        <v>0.0</v>
      </c>
      <c r="C4">
        <v>3.0</v>
      </c>
      <c r="D4">
        <v>1.5</v>
      </c>
      <c r="E4">
        <v>1.0</v>
      </c>
      <c r="F4">
        <v>1.0</v>
      </c>
      <c r="G4">
        <v>0.0</v>
      </c>
      <c r="H4">
        <v>0.0</v>
      </c>
      <c r="I4">
        <v>10.0</v>
      </c>
      <c r="J4">
        <v>0.0</v>
      </c>
      <c r="K4">
        <v>0.0</v>
      </c>
      <c r="L4">
        <v>0.0</v>
      </c>
      <c r="M4">
        <v>0.0</v>
      </c>
      <c r="N4">
        <v>0.0</v>
      </c>
      <c r="O4">
        <v>0.0</v>
      </c>
      <c r="P4">
        <v>0.0</v>
      </c>
      <c r="Q4">
        <v>0.0</v>
      </c>
      <c r="R4">
        <v>0.0</v>
      </c>
      <c r="S4">
        <v>0.0</v>
      </c>
      <c r="T4">
        <v>0.0</v>
      </c>
      <c r="U4">
        <v>0.0</v>
      </c>
      <c r="V4">
        <v>2.0</v>
      </c>
      <c r="W4">
        <v>0.0</v>
      </c>
      <c r="X4">
        <v>1.0</v>
      </c>
      <c r="Y4">
        <v>0.0</v>
      </c>
      <c r="Z4">
        <v>0.0</v>
      </c>
      <c r="AA4">
        <v>0.0</v>
      </c>
      <c r="AB4">
        <v>0.0</v>
      </c>
      <c r="AC4">
        <v>2.0</v>
      </c>
      <c r="AD4">
        <v>0.0</v>
      </c>
      <c r="AE4">
        <v>1.0</v>
      </c>
      <c r="AF4">
        <v>0.5</v>
      </c>
      <c r="AG4">
        <v>0.0</v>
      </c>
      <c r="AH4">
        <v>0.5</v>
      </c>
      <c r="AJ4">
        <v>0.0</v>
      </c>
      <c r="AK4">
        <v>0.0</v>
      </c>
      <c r="AL4">
        <v>0.0</v>
      </c>
      <c r="AM4">
        <v>0.0</v>
      </c>
      <c r="AN4">
        <v>0.0</v>
      </c>
      <c r="AO4">
        <v>0.0</v>
      </c>
      <c r="AP4">
        <v>2.5</v>
      </c>
    </row>
    <row r="5">
      <c r="A5" t="s">
        <v>118</v>
      </c>
      <c r="B5">
        <v>0.0</v>
      </c>
      <c r="C5">
        <v>1.5</v>
      </c>
      <c r="D5">
        <v>11.5</v>
      </c>
      <c r="E5">
        <v>1.0</v>
      </c>
      <c r="F5">
        <v>0.0</v>
      </c>
      <c r="G5">
        <v>1.0</v>
      </c>
      <c r="H5">
        <v>0.0</v>
      </c>
      <c r="I5">
        <v>7.0</v>
      </c>
      <c r="J5">
        <v>0.0</v>
      </c>
      <c r="K5">
        <v>0.0</v>
      </c>
      <c r="L5">
        <v>0.5</v>
      </c>
      <c r="M5">
        <v>0.0</v>
      </c>
      <c r="N5">
        <v>0.0</v>
      </c>
      <c r="O5">
        <v>0.0</v>
      </c>
      <c r="P5">
        <v>0.0</v>
      </c>
      <c r="Q5">
        <v>2.0</v>
      </c>
      <c r="R5">
        <v>0.0</v>
      </c>
      <c r="S5">
        <v>0.0</v>
      </c>
      <c r="T5">
        <v>0.0</v>
      </c>
      <c r="U5">
        <v>0.0</v>
      </c>
      <c r="V5">
        <v>2.0</v>
      </c>
      <c r="W5">
        <v>0.0</v>
      </c>
      <c r="X5">
        <v>0.0</v>
      </c>
      <c r="Y5">
        <v>1.0</v>
      </c>
      <c r="Z5">
        <v>0.0</v>
      </c>
      <c r="AA5">
        <v>0.0</v>
      </c>
      <c r="AB5">
        <v>0.0</v>
      </c>
      <c r="AC5">
        <v>1.0</v>
      </c>
      <c r="AD5">
        <v>0.0</v>
      </c>
      <c r="AE5">
        <v>4.0</v>
      </c>
      <c r="AF5">
        <v>1.5</v>
      </c>
      <c r="AG5">
        <v>6.0</v>
      </c>
      <c r="AH5">
        <v>4.0</v>
      </c>
      <c r="AJ5">
        <v>0.0</v>
      </c>
      <c r="AK5">
        <v>2.0</v>
      </c>
      <c r="AL5">
        <v>5.0</v>
      </c>
      <c r="AM5">
        <v>0.0</v>
      </c>
      <c r="AN5">
        <v>0.0</v>
      </c>
      <c r="AO5">
        <v>0.0</v>
      </c>
      <c r="AP5">
        <v>1.0</v>
      </c>
    </row>
    <row r="6">
      <c r="A6" t="s">
        <v>119</v>
      </c>
      <c r="B6">
        <v>0.0</v>
      </c>
      <c r="C6">
        <v>7.5</v>
      </c>
      <c r="D6">
        <v>9.0</v>
      </c>
      <c r="E6">
        <v>0.0</v>
      </c>
      <c r="F6">
        <v>0.0</v>
      </c>
      <c r="G6">
        <v>0.0</v>
      </c>
      <c r="H6">
        <v>1.0</v>
      </c>
      <c r="I6">
        <v>1.0</v>
      </c>
      <c r="J6">
        <v>0.0</v>
      </c>
      <c r="K6">
        <v>0.0</v>
      </c>
      <c r="L6">
        <v>3.0</v>
      </c>
      <c r="M6">
        <v>0.0</v>
      </c>
      <c r="N6">
        <v>0.0</v>
      </c>
      <c r="O6">
        <v>0.0</v>
      </c>
      <c r="P6">
        <v>0.0</v>
      </c>
      <c r="Q6">
        <v>10.0</v>
      </c>
      <c r="R6">
        <v>5.0</v>
      </c>
      <c r="S6">
        <v>0.0</v>
      </c>
      <c r="T6">
        <v>0.0</v>
      </c>
      <c r="U6">
        <v>2.0</v>
      </c>
      <c r="V6">
        <v>8.5</v>
      </c>
      <c r="W6">
        <v>0.0</v>
      </c>
      <c r="X6">
        <v>11.0</v>
      </c>
      <c r="Y6">
        <v>1.0</v>
      </c>
      <c r="Z6">
        <v>0.0</v>
      </c>
      <c r="AA6">
        <v>1.0</v>
      </c>
      <c r="AB6">
        <v>0.0</v>
      </c>
      <c r="AC6">
        <v>7.0</v>
      </c>
      <c r="AD6">
        <v>0.0</v>
      </c>
      <c r="AE6">
        <v>68.0</v>
      </c>
      <c r="AF6">
        <v>0.5</v>
      </c>
      <c r="AG6">
        <v>8.0</v>
      </c>
      <c r="AH6">
        <v>9.5</v>
      </c>
      <c r="AJ6">
        <v>0.0</v>
      </c>
      <c r="AK6">
        <v>0.0</v>
      </c>
      <c r="AL6">
        <v>0.0</v>
      </c>
      <c r="AM6">
        <v>0.0</v>
      </c>
      <c r="AN6">
        <v>0.0</v>
      </c>
      <c r="AO6">
        <v>0.0</v>
      </c>
      <c r="AP6">
        <v>0.5</v>
      </c>
    </row>
    <row r="7">
      <c r="A7" t="s">
        <v>120</v>
      </c>
      <c r="B7">
        <v>0.0</v>
      </c>
      <c r="C7">
        <v>1.0</v>
      </c>
      <c r="D7">
        <v>1.0</v>
      </c>
      <c r="E7">
        <v>4.0</v>
      </c>
      <c r="F7">
        <v>0.0</v>
      </c>
      <c r="G7">
        <v>2.0</v>
      </c>
      <c r="H7">
        <v>0.0</v>
      </c>
      <c r="I7">
        <v>4.5</v>
      </c>
      <c r="J7">
        <v>0.0</v>
      </c>
      <c r="K7">
        <v>0.0</v>
      </c>
      <c r="L7">
        <v>1.0</v>
      </c>
      <c r="M7">
        <v>0.0</v>
      </c>
      <c r="N7">
        <v>0.0</v>
      </c>
      <c r="O7">
        <v>0.0</v>
      </c>
      <c r="P7">
        <v>0.0</v>
      </c>
      <c r="Q7">
        <v>2.0</v>
      </c>
      <c r="R7">
        <v>0.0</v>
      </c>
      <c r="S7">
        <v>0.0</v>
      </c>
      <c r="T7">
        <v>0.0</v>
      </c>
      <c r="U7">
        <v>0.0</v>
      </c>
      <c r="V7">
        <v>2.5</v>
      </c>
      <c r="W7">
        <v>0.0</v>
      </c>
      <c r="X7">
        <v>0.0</v>
      </c>
      <c r="Y7">
        <v>0.5</v>
      </c>
      <c r="Z7">
        <v>0.0</v>
      </c>
      <c r="AA7">
        <v>0.0</v>
      </c>
      <c r="AB7">
        <v>0.0</v>
      </c>
      <c r="AC7">
        <v>2.0</v>
      </c>
      <c r="AD7">
        <v>0.0</v>
      </c>
      <c r="AE7">
        <v>11.5</v>
      </c>
      <c r="AF7">
        <v>0.0</v>
      </c>
      <c r="AG7">
        <v>4.5</v>
      </c>
      <c r="AH7">
        <v>4.5</v>
      </c>
      <c r="AJ7">
        <v>0.0</v>
      </c>
      <c r="AK7">
        <v>0.0</v>
      </c>
      <c r="AL7">
        <v>0.0</v>
      </c>
      <c r="AM7">
        <v>0.0</v>
      </c>
      <c r="AN7">
        <v>0.0</v>
      </c>
      <c r="AO7">
        <v>0.0</v>
      </c>
      <c r="AP7">
        <v>0.5</v>
      </c>
    </row>
    <row r="8">
      <c r="A8" t="s">
        <v>121</v>
      </c>
      <c r="B8">
        <v>0.0</v>
      </c>
      <c r="C8">
        <v>0.5</v>
      </c>
      <c r="D8">
        <v>3.0</v>
      </c>
      <c r="E8">
        <v>0.5</v>
      </c>
      <c r="F8">
        <v>0.0</v>
      </c>
      <c r="G8">
        <v>4.0</v>
      </c>
      <c r="H8">
        <v>0.0</v>
      </c>
      <c r="I8">
        <v>0.0</v>
      </c>
      <c r="J8">
        <v>0.0</v>
      </c>
      <c r="K8">
        <v>0.0</v>
      </c>
      <c r="L8">
        <v>0.5</v>
      </c>
      <c r="M8">
        <v>0.0</v>
      </c>
      <c r="N8">
        <v>0.0</v>
      </c>
      <c r="O8">
        <v>0.0</v>
      </c>
      <c r="P8">
        <v>0.0</v>
      </c>
      <c r="Q8">
        <v>2.0</v>
      </c>
      <c r="R8">
        <v>0.0</v>
      </c>
      <c r="S8">
        <v>0.0</v>
      </c>
      <c r="T8">
        <v>0.0</v>
      </c>
      <c r="U8">
        <v>0.0</v>
      </c>
      <c r="V8">
        <v>1.0</v>
      </c>
      <c r="W8">
        <v>0.0</v>
      </c>
      <c r="X8">
        <v>0.0</v>
      </c>
      <c r="Y8">
        <v>0.5</v>
      </c>
      <c r="Z8">
        <v>0.0</v>
      </c>
      <c r="AA8">
        <v>0.0</v>
      </c>
      <c r="AB8">
        <v>0.0</v>
      </c>
      <c r="AC8">
        <v>0.0</v>
      </c>
      <c r="AD8">
        <v>0.0</v>
      </c>
      <c r="AE8">
        <v>2.0</v>
      </c>
      <c r="AF8">
        <v>0.0</v>
      </c>
      <c r="AG8">
        <v>0.0</v>
      </c>
      <c r="AH8">
        <v>0.0</v>
      </c>
      <c r="AJ8">
        <v>0.0</v>
      </c>
      <c r="AK8">
        <v>0.0</v>
      </c>
      <c r="AL8">
        <v>0.0</v>
      </c>
      <c r="AM8">
        <v>0.0</v>
      </c>
      <c r="AN8">
        <v>0.0</v>
      </c>
      <c r="AO8">
        <v>0.0</v>
      </c>
      <c r="AP8">
        <v>0.5</v>
      </c>
    </row>
    <row r="9">
      <c r="A9" t="s">
        <v>122</v>
      </c>
      <c r="B9">
        <v>0.0</v>
      </c>
      <c r="C9">
        <v>16.0</v>
      </c>
      <c r="D9">
        <v>29.0</v>
      </c>
      <c r="E9">
        <v>37.0</v>
      </c>
      <c r="F9">
        <v>1.0</v>
      </c>
      <c r="G9">
        <v>11.0</v>
      </c>
      <c r="H9">
        <v>7.0</v>
      </c>
      <c r="I9">
        <v>45.5</v>
      </c>
      <c r="J9">
        <v>0.0</v>
      </c>
      <c r="K9">
        <v>0.0</v>
      </c>
      <c r="L9">
        <v>8.0</v>
      </c>
      <c r="M9">
        <v>0.0</v>
      </c>
      <c r="N9">
        <v>0.0</v>
      </c>
      <c r="O9">
        <v>0.0</v>
      </c>
      <c r="P9">
        <v>0.0</v>
      </c>
      <c r="Q9">
        <v>27.0</v>
      </c>
      <c r="R9">
        <v>5.0</v>
      </c>
      <c r="S9">
        <v>3.0</v>
      </c>
      <c r="T9">
        <v>0.0</v>
      </c>
      <c r="U9">
        <v>2.0</v>
      </c>
      <c r="V9">
        <v>16.0</v>
      </c>
      <c r="W9">
        <v>0.0</v>
      </c>
      <c r="X9">
        <v>19.0</v>
      </c>
      <c r="Y9">
        <v>4.0</v>
      </c>
      <c r="Z9">
        <v>0.0</v>
      </c>
      <c r="AA9">
        <v>2.0</v>
      </c>
      <c r="AB9">
        <v>0.0</v>
      </c>
      <c r="AC9">
        <v>15.0</v>
      </c>
      <c r="AD9">
        <v>0.0</v>
      </c>
      <c r="AE9">
        <v>160.5</v>
      </c>
      <c r="AF9">
        <v>2.5</v>
      </c>
      <c r="AG9">
        <v>23.5</v>
      </c>
      <c r="AH9">
        <v>36.5</v>
      </c>
      <c r="AJ9">
        <v>0.0</v>
      </c>
      <c r="AK9">
        <v>2.0</v>
      </c>
      <c r="AL9">
        <v>5.0</v>
      </c>
      <c r="AM9">
        <v>0.0</v>
      </c>
      <c r="AN9">
        <v>0.0</v>
      </c>
      <c r="AO9">
        <v>0.0</v>
      </c>
      <c r="AP9">
        <v>5.0</v>
      </c>
    </row>
    <row r="10">
      <c r="A10" t="s">
        <v>116</v>
      </c>
      <c r="B10">
        <v>0.0</v>
      </c>
      <c r="C10">
        <v>2.5</v>
      </c>
      <c r="D10">
        <v>3.0</v>
      </c>
      <c r="E10">
        <v>30.5</v>
      </c>
      <c r="F10">
        <v>0.0</v>
      </c>
      <c r="G10">
        <v>4.0</v>
      </c>
      <c r="H10">
        <v>6.0</v>
      </c>
      <c r="I10">
        <v>23.0</v>
      </c>
      <c r="J10">
        <v>0.0</v>
      </c>
      <c r="K10">
        <v>0.0</v>
      </c>
      <c r="L10">
        <v>3.0</v>
      </c>
      <c r="M10">
        <v>0.0</v>
      </c>
      <c r="N10">
        <v>0.0</v>
      </c>
      <c r="O10">
        <v>0.0</v>
      </c>
      <c r="P10">
        <v>0.0</v>
      </c>
      <c r="Q10">
        <v>11.0</v>
      </c>
      <c r="R10">
        <v>0.0</v>
      </c>
      <c r="S10">
        <v>3.0</v>
      </c>
      <c r="T10">
        <v>0.0</v>
      </c>
      <c r="U10">
        <v>0.0</v>
      </c>
      <c r="V10">
        <v>0.0</v>
      </c>
      <c r="W10">
        <v>0.0</v>
      </c>
      <c r="X10">
        <v>7.0</v>
      </c>
      <c r="Y10">
        <v>1.0</v>
      </c>
      <c r="Z10">
        <v>0.0</v>
      </c>
      <c r="AA10">
        <v>1.0</v>
      </c>
      <c r="AB10">
        <v>0.0</v>
      </c>
      <c r="AC10">
        <v>3.0</v>
      </c>
      <c r="AD10">
        <v>0.0</v>
      </c>
      <c r="AE10">
        <v>74.0</v>
      </c>
      <c r="AF10">
        <v>0.0</v>
      </c>
      <c r="AG10">
        <v>5.0</v>
      </c>
      <c r="AH10">
        <v>18.0</v>
      </c>
      <c r="AJ10">
        <v>0.0</v>
      </c>
      <c r="AK10">
        <v>0.0</v>
      </c>
      <c r="AL10">
        <v>0.0</v>
      </c>
      <c r="AM10">
        <v>0.0</v>
      </c>
      <c r="AN10">
        <v>0.0</v>
      </c>
      <c r="AO10">
        <v>0.0</v>
      </c>
      <c r="AP10">
        <v>0.0</v>
      </c>
    </row>
    <row r="11">
      <c r="A11" t="s">
        <v>117</v>
      </c>
      <c r="B11">
        <v>0.0</v>
      </c>
      <c r="C11">
        <v>3.0</v>
      </c>
      <c r="D11">
        <v>1.5</v>
      </c>
      <c r="E11">
        <v>1.0</v>
      </c>
      <c r="F11">
        <v>1.0</v>
      </c>
      <c r="G11">
        <v>0.0</v>
      </c>
      <c r="H11">
        <v>0.0</v>
      </c>
      <c r="I11">
        <v>10.0</v>
      </c>
      <c r="J11">
        <v>0.0</v>
      </c>
      <c r="K11">
        <v>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0.0</v>
      </c>
      <c r="T11">
        <v>0.0</v>
      </c>
      <c r="U11">
        <v>0.0</v>
      </c>
      <c r="V11">
        <v>2.0</v>
      </c>
      <c r="W11">
        <v>0.0</v>
      </c>
      <c r="X11">
        <v>1.0</v>
      </c>
      <c r="Y11">
        <v>0.0</v>
      </c>
      <c r="Z11">
        <v>0.0</v>
      </c>
      <c r="AA11">
        <v>0.0</v>
      </c>
      <c r="AB11">
        <v>0.0</v>
      </c>
      <c r="AC11">
        <v>2.0</v>
      </c>
      <c r="AD11">
        <v>0.0</v>
      </c>
      <c r="AE11">
        <v>1.0</v>
      </c>
      <c r="AF11">
        <v>0.5</v>
      </c>
      <c r="AG11">
        <v>0.0</v>
      </c>
      <c r="AH11">
        <v>0.5</v>
      </c>
      <c r="AJ11">
        <v>0.0</v>
      </c>
      <c r="AK11">
        <v>0.0</v>
      </c>
      <c r="AL11">
        <v>0.0</v>
      </c>
      <c r="AM11">
        <v>0.0</v>
      </c>
      <c r="AN11">
        <v>0.0</v>
      </c>
      <c r="AO11">
        <v>0.0</v>
      </c>
      <c r="AP11">
        <v>2.5</v>
      </c>
    </row>
    <row r="12">
      <c r="A12" t="s">
        <v>118</v>
      </c>
      <c r="B12">
        <v>0.0</v>
      </c>
      <c r="C12">
        <v>1.5</v>
      </c>
      <c r="D12">
        <v>11.5</v>
      </c>
      <c r="E12">
        <v>1.0</v>
      </c>
      <c r="F12">
        <v>0.0</v>
      </c>
      <c r="G12">
        <v>1.0</v>
      </c>
      <c r="H12">
        <v>0.0</v>
      </c>
      <c r="I12">
        <v>7.0</v>
      </c>
      <c r="J12">
        <v>0.0</v>
      </c>
      <c r="K12">
        <v>0.0</v>
      </c>
      <c r="L12">
        <v>0.5</v>
      </c>
      <c r="M12">
        <v>0.0</v>
      </c>
      <c r="N12">
        <v>0.0</v>
      </c>
      <c r="O12">
        <v>0.0</v>
      </c>
      <c r="P12">
        <v>0.0</v>
      </c>
      <c r="Q12">
        <v>2.0</v>
      </c>
      <c r="R12">
        <v>0.0</v>
      </c>
      <c r="S12">
        <v>0.0</v>
      </c>
      <c r="T12">
        <v>0.0</v>
      </c>
      <c r="U12">
        <v>0.0</v>
      </c>
      <c r="V12">
        <v>2.0</v>
      </c>
      <c r="W12">
        <v>0.0</v>
      </c>
      <c r="X12">
        <v>0.0</v>
      </c>
      <c r="Y12">
        <v>1.0</v>
      </c>
      <c r="Z12">
        <v>0.0</v>
      </c>
      <c r="AA12">
        <v>0.0</v>
      </c>
      <c r="AB12">
        <v>0.0</v>
      </c>
      <c r="AC12">
        <v>1.0</v>
      </c>
      <c r="AD12">
        <v>0.0</v>
      </c>
      <c r="AE12">
        <v>4.0</v>
      </c>
      <c r="AF12">
        <v>1.5</v>
      </c>
      <c r="AG12">
        <v>6.0</v>
      </c>
      <c r="AH12">
        <v>4.0</v>
      </c>
      <c r="AJ12">
        <v>0.0</v>
      </c>
      <c r="AK12">
        <v>2.0</v>
      </c>
      <c r="AL12">
        <v>5.0</v>
      </c>
      <c r="AM12">
        <v>0.0</v>
      </c>
      <c r="AN12">
        <v>0.0</v>
      </c>
      <c r="AO12">
        <v>0.0</v>
      </c>
      <c r="AP12">
        <v>1.0</v>
      </c>
    </row>
    <row r="13">
      <c r="A13" t="s">
        <v>119</v>
      </c>
      <c r="B13">
        <v>0.0</v>
      </c>
      <c r="C13">
        <v>7.5</v>
      </c>
      <c r="D13">
        <v>9.0</v>
      </c>
      <c r="E13">
        <v>0.0</v>
      </c>
      <c r="F13">
        <v>0.0</v>
      </c>
      <c r="G13">
        <v>0.0</v>
      </c>
      <c r="H13">
        <v>1.0</v>
      </c>
      <c r="I13">
        <v>1.0</v>
      </c>
      <c r="J13">
        <v>0.0</v>
      </c>
      <c r="K13">
        <v>0.0</v>
      </c>
      <c r="L13">
        <v>3.0</v>
      </c>
      <c r="M13">
        <v>0.0</v>
      </c>
      <c r="N13">
        <v>0.0</v>
      </c>
      <c r="O13">
        <v>0.0</v>
      </c>
      <c r="P13">
        <v>0.0</v>
      </c>
      <c r="Q13">
        <v>10.0</v>
      </c>
      <c r="R13">
        <v>5.0</v>
      </c>
      <c r="S13">
        <v>0.0</v>
      </c>
      <c r="T13">
        <v>0.0</v>
      </c>
      <c r="U13">
        <v>2.0</v>
      </c>
      <c r="V13">
        <v>8.5</v>
      </c>
      <c r="W13">
        <v>0.0</v>
      </c>
      <c r="X13">
        <v>11.0</v>
      </c>
      <c r="Y13">
        <v>1.0</v>
      </c>
      <c r="Z13">
        <v>0.0</v>
      </c>
      <c r="AA13">
        <v>1.0</v>
      </c>
      <c r="AB13">
        <v>0.0</v>
      </c>
      <c r="AC13">
        <v>7.0</v>
      </c>
      <c r="AD13">
        <v>0.0</v>
      </c>
      <c r="AE13">
        <v>68.0</v>
      </c>
      <c r="AF13">
        <v>0.5</v>
      </c>
      <c r="AG13">
        <v>8.0</v>
      </c>
      <c r="AH13">
        <v>9.5</v>
      </c>
      <c r="AJ13">
        <v>0.0</v>
      </c>
      <c r="AK13">
        <v>0.0</v>
      </c>
      <c r="AL13">
        <v>0.0</v>
      </c>
      <c r="AM13">
        <v>0.0</v>
      </c>
      <c r="AN13">
        <v>0.0</v>
      </c>
      <c r="AO13">
        <v>0.0</v>
      </c>
      <c r="AP13">
        <v>0.5</v>
      </c>
    </row>
    <row r="14">
      <c r="A14" t="s">
        <v>120</v>
      </c>
      <c r="B14">
        <v>0.0</v>
      </c>
      <c r="C14">
        <v>1.0</v>
      </c>
      <c r="D14">
        <v>1.0</v>
      </c>
      <c r="E14">
        <v>4.0</v>
      </c>
      <c r="F14">
        <v>0.0</v>
      </c>
      <c r="G14">
        <v>2.0</v>
      </c>
      <c r="H14">
        <v>0.0</v>
      </c>
      <c r="I14">
        <v>4.5</v>
      </c>
      <c r="J14">
        <v>0.0</v>
      </c>
      <c r="K14">
        <v>0.0</v>
      </c>
      <c r="L14">
        <v>1.0</v>
      </c>
      <c r="M14">
        <v>0.0</v>
      </c>
      <c r="N14">
        <v>0.0</v>
      </c>
      <c r="O14">
        <v>0.0</v>
      </c>
      <c r="P14">
        <v>0.0</v>
      </c>
      <c r="Q14">
        <v>2.0</v>
      </c>
      <c r="R14">
        <v>0.0</v>
      </c>
      <c r="S14">
        <v>0.0</v>
      </c>
      <c r="T14">
        <v>0.0</v>
      </c>
      <c r="U14">
        <v>0.0</v>
      </c>
      <c r="V14">
        <v>2.5</v>
      </c>
      <c r="W14">
        <v>0.0</v>
      </c>
      <c r="X14">
        <v>0.0</v>
      </c>
      <c r="Y14">
        <v>0.5</v>
      </c>
      <c r="Z14">
        <v>0.0</v>
      </c>
      <c r="AA14">
        <v>0.0</v>
      </c>
      <c r="AB14">
        <v>0.0</v>
      </c>
      <c r="AC14">
        <v>2.0</v>
      </c>
      <c r="AD14">
        <v>0.0</v>
      </c>
      <c r="AE14">
        <v>11.5</v>
      </c>
      <c r="AF14">
        <v>0.0</v>
      </c>
      <c r="AG14">
        <v>4.5</v>
      </c>
      <c r="AH14">
        <v>4.5</v>
      </c>
      <c r="AJ14">
        <v>0.0</v>
      </c>
      <c r="AK14">
        <v>0.0</v>
      </c>
      <c r="AL14">
        <v>0.0</v>
      </c>
      <c r="AM14">
        <v>0.0</v>
      </c>
      <c r="AN14">
        <v>0.0</v>
      </c>
      <c r="AO14">
        <v>0.0</v>
      </c>
      <c r="AP14">
        <v>0.5</v>
      </c>
    </row>
    <row r="15">
      <c r="A15" t="s">
        <v>121</v>
      </c>
      <c r="B15">
        <v>0.0</v>
      </c>
      <c r="C15">
        <v>0.5</v>
      </c>
      <c r="D15">
        <v>3.0</v>
      </c>
      <c r="E15">
        <v>0.5</v>
      </c>
      <c r="F15">
        <v>0.0</v>
      </c>
      <c r="G15">
        <v>4.0</v>
      </c>
      <c r="H15">
        <v>0.0</v>
      </c>
      <c r="I15">
        <v>0.0</v>
      </c>
      <c r="J15">
        <v>0.0</v>
      </c>
      <c r="K15">
        <v>0.0</v>
      </c>
      <c r="L15">
        <v>0.5</v>
      </c>
      <c r="M15">
        <v>0.0</v>
      </c>
      <c r="N15">
        <v>0.0</v>
      </c>
      <c r="O15">
        <v>0.0</v>
      </c>
      <c r="P15">
        <v>0.0</v>
      </c>
      <c r="Q15">
        <v>2.0</v>
      </c>
      <c r="R15">
        <v>0.0</v>
      </c>
      <c r="S15">
        <v>0.0</v>
      </c>
      <c r="T15">
        <v>0.0</v>
      </c>
      <c r="U15">
        <v>0.0</v>
      </c>
      <c r="V15">
        <v>1.0</v>
      </c>
      <c r="W15">
        <v>0.0</v>
      </c>
      <c r="X15">
        <v>0.0</v>
      </c>
      <c r="Y15">
        <v>0.5</v>
      </c>
      <c r="Z15">
        <v>0.0</v>
      </c>
      <c r="AA15">
        <v>0.0</v>
      </c>
      <c r="AB15">
        <v>0.0</v>
      </c>
      <c r="AC15">
        <v>0.0</v>
      </c>
      <c r="AD15">
        <v>0.0</v>
      </c>
      <c r="AE15">
        <v>2.0</v>
      </c>
      <c r="AF15">
        <v>0.0</v>
      </c>
      <c r="AG15">
        <v>0.0</v>
      </c>
      <c r="AH15">
        <v>0.0</v>
      </c>
      <c r="AJ15">
        <v>0.0</v>
      </c>
      <c r="AK15">
        <v>0.0</v>
      </c>
      <c r="AL15">
        <v>0.0</v>
      </c>
      <c r="AM15">
        <v>0.0</v>
      </c>
      <c r="AN15">
        <v>0.0</v>
      </c>
      <c r="AO15">
        <v>0.0</v>
      </c>
      <c r="AP15">
        <v>0.5</v>
      </c>
    </row>
    <row r="16">
      <c r="A16" t="s">
        <v>122</v>
      </c>
      <c r="B16">
        <v>0.0</v>
      </c>
      <c r="C16">
        <v>16.0</v>
      </c>
      <c r="D16">
        <v>29.0</v>
      </c>
      <c r="E16">
        <v>37.0</v>
      </c>
      <c r="F16">
        <v>1.0</v>
      </c>
      <c r="G16">
        <v>11.0</v>
      </c>
      <c r="H16">
        <v>7.0</v>
      </c>
      <c r="I16">
        <v>45.5</v>
      </c>
      <c r="J16">
        <v>0.0</v>
      </c>
      <c r="K16">
        <v>0.0</v>
      </c>
      <c r="L16">
        <v>8.0</v>
      </c>
      <c r="M16">
        <v>0.0</v>
      </c>
      <c r="N16">
        <v>0.0</v>
      </c>
      <c r="O16">
        <v>0.0</v>
      </c>
      <c r="P16">
        <v>0.0</v>
      </c>
      <c r="Q16">
        <v>27.0</v>
      </c>
      <c r="R16">
        <v>5.0</v>
      </c>
      <c r="S16">
        <v>3.0</v>
      </c>
      <c r="T16">
        <v>0.0</v>
      </c>
      <c r="U16">
        <v>2.0</v>
      </c>
      <c r="V16">
        <v>16.0</v>
      </c>
      <c r="W16">
        <v>0.0</v>
      </c>
      <c r="X16">
        <v>19.0</v>
      </c>
      <c r="Y16">
        <v>4.0</v>
      </c>
      <c r="Z16">
        <v>0.0</v>
      </c>
      <c r="AA16">
        <v>2.0</v>
      </c>
      <c r="AB16">
        <v>0.0</v>
      </c>
      <c r="AC16">
        <v>15.0</v>
      </c>
      <c r="AD16">
        <v>0.0</v>
      </c>
      <c r="AE16">
        <v>160.5</v>
      </c>
      <c r="AF16">
        <v>2.5</v>
      </c>
      <c r="AG16">
        <v>23.5</v>
      </c>
      <c r="AH16">
        <v>36.5</v>
      </c>
      <c r="AJ16">
        <v>0.0</v>
      </c>
      <c r="AK16">
        <v>2.0</v>
      </c>
      <c r="AL16">
        <v>5.0</v>
      </c>
      <c r="AM16">
        <v>0.0</v>
      </c>
      <c r="AN16">
        <v>0.0</v>
      </c>
      <c r="AO16">
        <v>0.0</v>
      </c>
      <c r="AP16">
        <v>5.0</v>
      </c>
    </row>
    <row r="17">
      <c r="A17" t="s">
        <v>116</v>
      </c>
      <c r="B17">
        <v>0.0</v>
      </c>
      <c r="C17">
        <v>2.5</v>
      </c>
      <c r="D17">
        <v>3.0</v>
      </c>
      <c r="E17">
        <v>30.5</v>
      </c>
      <c r="F17">
        <v>0.0</v>
      </c>
      <c r="G17">
        <v>4.0</v>
      </c>
      <c r="H17">
        <v>6.0</v>
      </c>
      <c r="I17">
        <v>23.0</v>
      </c>
      <c r="J17">
        <v>0.0</v>
      </c>
      <c r="K17">
        <v>0.0</v>
      </c>
      <c r="L17">
        <v>3.0</v>
      </c>
      <c r="M17">
        <v>0.0</v>
      </c>
      <c r="N17">
        <v>0.0</v>
      </c>
      <c r="O17">
        <v>0.0</v>
      </c>
      <c r="P17">
        <v>0.0</v>
      </c>
      <c r="Q17">
        <v>11.0</v>
      </c>
      <c r="R17">
        <v>0.0</v>
      </c>
      <c r="S17">
        <v>3.0</v>
      </c>
      <c r="T17">
        <v>0.0</v>
      </c>
      <c r="U17">
        <v>0.0</v>
      </c>
      <c r="V17">
        <v>0.0</v>
      </c>
      <c r="W17">
        <v>0.0</v>
      </c>
      <c r="X17">
        <v>7.0</v>
      </c>
      <c r="Y17">
        <v>1.0</v>
      </c>
      <c r="Z17">
        <v>0.0</v>
      </c>
      <c r="AA17">
        <v>1.0</v>
      </c>
      <c r="AB17">
        <v>0.0</v>
      </c>
      <c r="AC17">
        <v>3.0</v>
      </c>
      <c r="AD17">
        <v>0.0</v>
      </c>
      <c r="AE17">
        <v>74.0</v>
      </c>
      <c r="AF17">
        <v>0.0</v>
      </c>
      <c r="AG17">
        <v>5.0</v>
      </c>
      <c r="AH17">
        <v>18.0</v>
      </c>
      <c r="AJ17">
        <v>0.0</v>
      </c>
      <c r="AK17">
        <v>0.0</v>
      </c>
      <c r="AL17">
        <v>0.0</v>
      </c>
      <c r="AM17">
        <v>0.0</v>
      </c>
      <c r="AN17">
        <v>0.0</v>
      </c>
      <c r="AO17">
        <v>0.0</v>
      </c>
      <c r="AP17">
        <v>0.0</v>
      </c>
    </row>
    <row r="18">
      <c r="A18" t="s">
        <v>117</v>
      </c>
      <c r="B18">
        <v>0.0</v>
      </c>
      <c r="C18">
        <v>3.0</v>
      </c>
      <c r="D18">
        <v>1.5</v>
      </c>
      <c r="E18">
        <v>1.0</v>
      </c>
      <c r="F18">
        <v>1.0</v>
      </c>
      <c r="G18">
        <v>0.0</v>
      </c>
      <c r="H18">
        <v>0.0</v>
      </c>
      <c r="I18">
        <v>10.0</v>
      </c>
      <c r="J18">
        <v>0.0</v>
      </c>
      <c r="K18">
        <v>0.0</v>
      </c>
      <c r="L18">
        <v>0.0</v>
      </c>
      <c r="M18">
        <v>0.0</v>
      </c>
      <c r="N18">
        <v>0.0</v>
      </c>
      <c r="O18">
        <v>0.0</v>
      </c>
      <c r="P18">
        <v>0.0</v>
      </c>
      <c r="Q18">
        <v>0.0</v>
      </c>
      <c r="R18">
        <v>0.0</v>
      </c>
      <c r="S18">
        <v>0.0</v>
      </c>
      <c r="T18">
        <v>0.0</v>
      </c>
      <c r="U18">
        <v>0.0</v>
      </c>
      <c r="V18">
        <v>2.0</v>
      </c>
      <c r="W18">
        <v>0.0</v>
      </c>
      <c r="X18">
        <v>1.0</v>
      </c>
      <c r="Y18">
        <v>0.0</v>
      </c>
      <c r="Z18">
        <v>0.0</v>
      </c>
      <c r="AA18">
        <v>0.0</v>
      </c>
      <c r="AB18">
        <v>0.0</v>
      </c>
      <c r="AC18">
        <v>2.0</v>
      </c>
      <c r="AD18">
        <v>0.0</v>
      </c>
      <c r="AE18">
        <v>1.0</v>
      </c>
      <c r="AF18">
        <v>0.5</v>
      </c>
      <c r="AG18">
        <v>0.0</v>
      </c>
      <c r="AH18">
        <v>0.5</v>
      </c>
      <c r="AJ18">
        <v>0.0</v>
      </c>
      <c r="AK18">
        <v>0.0</v>
      </c>
      <c r="AL18">
        <v>0.0</v>
      </c>
      <c r="AM18">
        <v>0.0</v>
      </c>
      <c r="AN18">
        <v>0.0</v>
      </c>
      <c r="AO18">
        <v>0.0</v>
      </c>
      <c r="AP18">
        <v>2.5</v>
      </c>
    </row>
    <row r="19">
      <c r="A19" t="s">
        <v>118</v>
      </c>
      <c r="B19">
        <v>0.0</v>
      </c>
      <c r="C19">
        <v>1.5</v>
      </c>
      <c r="D19">
        <v>11.5</v>
      </c>
      <c r="E19">
        <v>1.0</v>
      </c>
      <c r="F19">
        <v>0.0</v>
      </c>
      <c r="G19">
        <v>1.0</v>
      </c>
      <c r="H19">
        <v>0.0</v>
      </c>
      <c r="I19">
        <v>7.0</v>
      </c>
      <c r="J19">
        <v>0.0</v>
      </c>
      <c r="K19">
        <v>0.0</v>
      </c>
      <c r="L19">
        <v>0.5</v>
      </c>
      <c r="M19">
        <v>0.0</v>
      </c>
      <c r="N19">
        <v>0.0</v>
      </c>
      <c r="O19">
        <v>0.0</v>
      </c>
      <c r="P19">
        <v>0.0</v>
      </c>
      <c r="Q19">
        <v>2.0</v>
      </c>
      <c r="R19">
        <v>0.0</v>
      </c>
      <c r="S19">
        <v>0.0</v>
      </c>
      <c r="T19">
        <v>0.0</v>
      </c>
      <c r="U19">
        <v>0.0</v>
      </c>
      <c r="V19">
        <v>2.0</v>
      </c>
      <c r="W19">
        <v>0.0</v>
      </c>
      <c r="X19">
        <v>0.0</v>
      </c>
      <c r="Y19">
        <v>1.0</v>
      </c>
      <c r="Z19">
        <v>0.0</v>
      </c>
      <c r="AA19">
        <v>0.0</v>
      </c>
      <c r="AB19">
        <v>0.0</v>
      </c>
      <c r="AC19">
        <v>1.0</v>
      </c>
      <c r="AD19">
        <v>0.0</v>
      </c>
      <c r="AE19">
        <v>4.0</v>
      </c>
      <c r="AF19">
        <v>1.5</v>
      </c>
      <c r="AG19">
        <v>6.0</v>
      </c>
      <c r="AH19">
        <v>4.0</v>
      </c>
      <c r="AJ19">
        <v>0.0</v>
      </c>
      <c r="AK19">
        <v>2.0</v>
      </c>
      <c r="AL19">
        <v>5.0</v>
      </c>
      <c r="AM19">
        <v>0.0</v>
      </c>
      <c r="AN19">
        <v>0.0</v>
      </c>
      <c r="AO19">
        <v>0.0</v>
      </c>
      <c r="AP19">
        <v>1.0</v>
      </c>
    </row>
    <row r="20">
      <c r="A20" t="s">
        <v>119</v>
      </c>
      <c r="B20">
        <v>0.0</v>
      </c>
      <c r="C20">
        <v>7.5</v>
      </c>
      <c r="D20">
        <v>9.0</v>
      </c>
      <c r="E20">
        <v>0.0</v>
      </c>
      <c r="F20">
        <v>0.0</v>
      </c>
      <c r="G20">
        <v>0.0</v>
      </c>
      <c r="H20">
        <v>1.0</v>
      </c>
      <c r="I20">
        <v>1.0</v>
      </c>
      <c r="J20">
        <v>0.0</v>
      </c>
      <c r="K20">
        <v>0.0</v>
      </c>
      <c r="L20">
        <v>3.0</v>
      </c>
      <c r="M20">
        <v>0.0</v>
      </c>
      <c r="N20">
        <v>0.0</v>
      </c>
      <c r="O20">
        <v>0.0</v>
      </c>
      <c r="P20">
        <v>0.0</v>
      </c>
      <c r="Q20">
        <v>10.0</v>
      </c>
      <c r="R20">
        <v>5.0</v>
      </c>
      <c r="S20">
        <v>0.0</v>
      </c>
      <c r="T20">
        <v>0.0</v>
      </c>
      <c r="U20">
        <v>2.0</v>
      </c>
      <c r="V20">
        <v>8.5</v>
      </c>
      <c r="W20">
        <v>0.0</v>
      </c>
      <c r="X20">
        <v>11.0</v>
      </c>
      <c r="Y20">
        <v>1.0</v>
      </c>
      <c r="Z20">
        <v>0.0</v>
      </c>
      <c r="AA20">
        <v>1.0</v>
      </c>
      <c r="AB20">
        <v>0.0</v>
      </c>
      <c r="AC20">
        <v>7.0</v>
      </c>
      <c r="AD20">
        <v>0.0</v>
      </c>
      <c r="AE20">
        <v>68.0</v>
      </c>
      <c r="AF20">
        <v>0.5</v>
      </c>
      <c r="AG20">
        <v>8.0</v>
      </c>
      <c r="AH20">
        <v>9.5</v>
      </c>
      <c r="AJ20">
        <v>0.0</v>
      </c>
      <c r="AK20">
        <v>0.0</v>
      </c>
      <c r="AL20">
        <v>0.0</v>
      </c>
      <c r="AM20">
        <v>0.0</v>
      </c>
      <c r="AN20">
        <v>0.0</v>
      </c>
      <c r="AO20">
        <v>0.0</v>
      </c>
      <c r="AP20">
        <v>0.5</v>
      </c>
    </row>
    <row r="21">
      <c r="A21" t="s">
        <v>120</v>
      </c>
      <c r="B21">
        <v>0.0</v>
      </c>
      <c r="C21">
        <v>1.0</v>
      </c>
      <c r="D21">
        <v>1.0</v>
      </c>
      <c r="E21">
        <v>4.0</v>
      </c>
      <c r="F21">
        <v>0.0</v>
      </c>
      <c r="G21">
        <v>2.0</v>
      </c>
      <c r="H21">
        <v>0.0</v>
      </c>
      <c r="I21">
        <v>4.5</v>
      </c>
      <c r="J21">
        <v>0.0</v>
      </c>
      <c r="K21">
        <v>0.0</v>
      </c>
      <c r="L21">
        <v>1.0</v>
      </c>
      <c r="M21">
        <v>0.0</v>
      </c>
      <c r="N21">
        <v>0.0</v>
      </c>
      <c r="O21">
        <v>0.0</v>
      </c>
      <c r="P21">
        <v>0.0</v>
      </c>
      <c r="Q21">
        <v>2.0</v>
      </c>
      <c r="R21">
        <v>0.0</v>
      </c>
      <c r="S21">
        <v>0.0</v>
      </c>
      <c r="T21">
        <v>0.0</v>
      </c>
      <c r="U21">
        <v>0.0</v>
      </c>
      <c r="V21">
        <v>2.5</v>
      </c>
      <c r="W21">
        <v>0.0</v>
      </c>
      <c r="X21">
        <v>0.0</v>
      </c>
      <c r="Y21">
        <v>0.5</v>
      </c>
      <c r="Z21">
        <v>0.0</v>
      </c>
      <c r="AA21">
        <v>0.0</v>
      </c>
      <c r="AB21">
        <v>0.0</v>
      </c>
      <c r="AC21">
        <v>2.0</v>
      </c>
      <c r="AD21">
        <v>0.0</v>
      </c>
      <c r="AE21">
        <v>11.5</v>
      </c>
      <c r="AF21">
        <v>0.0</v>
      </c>
      <c r="AG21">
        <v>4.5</v>
      </c>
      <c r="AH21">
        <v>4.5</v>
      </c>
      <c r="AJ21">
        <v>0.0</v>
      </c>
      <c r="AK21">
        <v>0.0</v>
      </c>
      <c r="AL21">
        <v>0.0</v>
      </c>
      <c r="AM21">
        <v>0.0</v>
      </c>
      <c r="AN21">
        <v>0.0</v>
      </c>
      <c r="AO21">
        <v>0.0</v>
      </c>
      <c r="AP21">
        <v>0.5</v>
      </c>
    </row>
    <row r="22">
      <c r="A22" t="s">
        <v>121</v>
      </c>
      <c r="B22">
        <v>0.0</v>
      </c>
      <c r="C22">
        <v>0.5</v>
      </c>
      <c r="D22">
        <v>3.0</v>
      </c>
      <c r="E22">
        <v>0.5</v>
      </c>
      <c r="F22">
        <v>0.0</v>
      </c>
      <c r="G22">
        <v>4.0</v>
      </c>
      <c r="H22">
        <v>0.0</v>
      </c>
      <c r="I22">
        <v>0.0</v>
      </c>
      <c r="J22">
        <v>0.0</v>
      </c>
      <c r="K22">
        <v>0.0</v>
      </c>
      <c r="L22">
        <v>0.5</v>
      </c>
      <c r="M22">
        <v>0.0</v>
      </c>
      <c r="N22">
        <v>0.0</v>
      </c>
      <c r="O22">
        <v>0.0</v>
      </c>
      <c r="P22">
        <v>0.0</v>
      </c>
      <c r="Q22">
        <v>2.0</v>
      </c>
      <c r="R22">
        <v>0.0</v>
      </c>
      <c r="S22">
        <v>0.0</v>
      </c>
      <c r="T22">
        <v>0.0</v>
      </c>
      <c r="U22">
        <v>0.0</v>
      </c>
      <c r="V22">
        <v>1.0</v>
      </c>
      <c r="W22">
        <v>0.0</v>
      </c>
      <c r="X22">
        <v>0.0</v>
      </c>
      <c r="Y22">
        <v>0.5</v>
      </c>
      <c r="Z22">
        <v>0.0</v>
      </c>
      <c r="AA22">
        <v>0.0</v>
      </c>
      <c r="AB22">
        <v>0.0</v>
      </c>
      <c r="AC22">
        <v>0.0</v>
      </c>
      <c r="AD22">
        <v>0.0</v>
      </c>
      <c r="AE22">
        <v>2.0</v>
      </c>
      <c r="AF22">
        <v>0.0</v>
      </c>
      <c r="AG22">
        <v>0.0</v>
      </c>
      <c r="AH22">
        <v>0.0</v>
      </c>
      <c r="AJ22">
        <v>0.0</v>
      </c>
      <c r="AK22">
        <v>0.0</v>
      </c>
      <c r="AL22">
        <v>0.0</v>
      </c>
      <c r="AM22">
        <v>0.0</v>
      </c>
      <c r="AN22">
        <v>0.0</v>
      </c>
      <c r="AO22">
        <v>0.0</v>
      </c>
      <c r="AP22">
        <v>0.5</v>
      </c>
    </row>
    <row r="23">
      <c r="A23" t="s">
        <v>122</v>
      </c>
      <c r="B23">
        <v>0.0</v>
      </c>
      <c r="C23">
        <v>16.0</v>
      </c>
      <c r="D23">
        <v>29.0</v>
      </c>
      <c r="E23">
        <v>37.0</v>
      </c>
      <c r="F23">
        <v>1.0</v>
      </c>
      <c r="G23">
        <v>11.0</v>
      </c>
      <c r="H23">
        <v>7.0</v>
      </c>
      <c r="I23">
        <v>45.5</v>
      </c>
      <c r="J23">
        <v>0.0</v>
      </c>
      <c r="K23">
        <v>0.0</v>
      </c>
      <c r="L23">
        <v>8.0</v>
      </c>
      <c r="M23">
        <v>0.0</v>
      </c>
      <c r="N23">
        <v>0.0</v>
      </c>
      <c r="O23">
        <v>0.0</v>
      </c>
      <c r="P23">
        <v>0.0</v>
      </c>
      <c r="Q23">
        <v>27.0</v>
      </c>
      <c r="R23">
        <v>5.0</v>
      </c>
      <c r="S23">
        <v>3.0</v>
      </c>
      <c r="T23">
        <v>0.0</v>
      </c>
      <c r="U23">
        <v>2.0</v>
      </c>
      <c r="V23">
        <v>16.0</v>
      </c>
      <c r="W23">
        <v>0.0</v>
      </c>
      <c r="X23">
        <v>19.0</v>
      </c>
      <c r="Y23">
        <v>4.0</v>
      </c>
      <c r="Z23">
        <v>0.0</v>
      </c>
      <c r="AA23">
        <v>2.0</v>
      </c>
      <c r="AB23">
        <v>0.0</v>
      </c>
      <c r="AC23">
        <v>15.0</v>
      </c>
      <c r="AD23">
        <v>0.0</v>
      </c>
      <c r="AE23">
        <v>160.5</v>
      </c>
      <c r="AF23">
        <v>2.5</v>
      </c>
      <c r="AG23">
        <v>23.5</v>
      </c>
      <c r="AH23">
        <v>36.5</v>
      </c>
      <c r="AJ23">
        <v>0.0</v>
      </c>
      <c r="AK23">
        <v>2.0</v>
      </c>
      <c r="AL23">
        <v>5.0</v>
      </c>
      <c r="AM23">
        <v>0.0</v>
      </c>
      <c r="AN23">
        <v>0.0</v>
      </c>
      <c r="AO23">
        <v>0.0</v>
      </c>
      <c r="AP23">
        <v>5.0</v>
      </c>
    </row>
    <row r="24">
      <c r="A24" t="s">
        <v>116</v>
      </c>
      <c r="B24">
        <v>0.0</v>
      </c>
      <c r="C24">
        <v>2.5</v>
      </c>
      <c r="D24">
        <v>3.0</v>
      </c>
      <c r="E24">
        <v>30.5</v>
      </c>
      <c r="F24">
        <v>0.0</v>
      </c>
      <c r="G24">
        <v>4.0</v>
      </c>
      <c r="H24">
        <v>6.0</v>
      </c>
      <c r="I24">
        <v>23.0</v>
      </c>
      <c r="J24">
        <v>0.0</v>
      </c>
      <c r="K24">
        <v>0.0</v>
      </c>
      <c r="L24">
        <v>3.0</v>
      </c>
      <c r="M24">
        <v>0.0</v>
      </c>
      <c r="N24">
        <v>0.0</v>
      </c>
      <c r="O24">
        <v>0.0</v>
      </c>
      <c r="P24">
        <v>0.0</v>
      </c>
      <c r="Q24">
        <v>11.0</v>
      </c>
      <c r="R24">
        <v>0.0</v>
      </c>
      <c r="S24">
        <v>3.0</v>
      </c>
      <c r="T24">
        <v>0.0</v>
      </c>
      <c r="U24">
        <v>0.0</v>
      </c>
      <c r="V24">
        <v>0.0</v>
      </c>
      <c r="W24">
        <v>0.0</v>
      </c>
      <c r="X24">
        <v>7.0</v>
      </c>
      <c r="Y24">
        <v>1.0</v>
      </c>
      <c r="Z24">
        <v>0.0</v>
      </c>
      <c r="AA24">
        <v>1.0</v>
      </c>
      <c r="AB24">
        <v>0.0</v>
      </c>
      <c r="AC24">
        <v>3.0</v>
      </c>
      <c r="AD24">
        <v>0.0</v>
      </c>
      <c r="AE24">
        <v>74.0</v>
      </c>
      <c r="AF24">
        <v>0.0</v>
      </c>
      <c r="AG24">
        <v>5.0</v>
      </c>
      <c r="AH24">
        <v>18.0</v>
      </c>
      <c r="AJ24">
        <v>0.0</v>
      </c>
      <c r="AK24">
        <v>0.0</v>
      </c>
      <c r="AL24">
        <v>0.0</v>
      </c>
      <c r="AM24">
        <v>0.0</v>
      </c>
      <c r="AN24">
        <v>0.0</v>
      </c>
      <c r="AO24">
        <v>0.0</v>
      </c>
      <c r="AP24">
        <v>0.0</v>
      </c>
    </row>
    <row r="25">
      <c r="A25" t="s">
        <v>117</v>
      </c>
      <c r="B25">
        <v>0.0</v>
      </c>
      <c r="C25">
        <v>3.0</v>
      </c>
      <c r="D25">
        <v>1.5</v>
      </c>
      <c r="E25">
        <v>1.0</v>
      </c>
      <c r="F25">
        <v>1.0</v>
      </c>
      <c r="G25">
        <v>0.0</v>
      </c>
      <c r="H25">
        <v>0.0</v>
      </c>
      <c r="I25">
        <v>10.0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0.0</v>
      </c>
      <c r="R25">
        <v>0.0</v>
      </c>
      <c r="S25">
        <v>0.0</v>
      </c>
      <c r="T25">
        <v>0.0</v>
      </c>
      <c r="U25">
        <v>0.0</v>
      </c>
      <c r="V25">
        <v>2.0</v>
      </c>
      <c r="W25">
        <v>0.0</v>
      </c>
      <c r="X25">
        <v>1.0</v>
      </c>
      <c r="Y25">
        <v>0.0</v>
      </c>
      <c r="Z25">
        <v>0.0</v>
      </c>
      <c r="AA25">
        <v>0.0</v>
      </c>
      <c r="AB25">
        <v>0.0</v>
      </c>
      <c r="AC25">
        <v>2.0</v>
      </c>
      <c r="AD25">
        <v>0.0</v>
      </c>
      <c r="AE25">
        <v>1.0</v>
      </c>
      <c r="AF25">
        <v>0.5</v>
      </c>
      <c r="AG25">
        <v>0.0</v>
      </c>
      <c r="AH25">
        <v>0.5</v>
      </c>
      <c r="AJ25">
        <v>0.0</v>
      </c>
      <c r="AK25">
        <v>0.0</v>
      </c>
      <c r="AL25">
        <v>0.0</v>
      </c>
      <c r="AM25">
        <v>0.0</v>
      </c>
      <c r="AN25">
        <v>0.0</v>
      </c>
      <c r="AO25">
        <v>0.0</v>
      </c>
      <c r="AP25">
        <v>2.5</v>
      </c>
    </row>
    <row r="26">
      <c r="A26" t="s">
        <v>118</v>
      </c>
      <c r="B26">
        <v>0.0</v>
      </c>
      <c r="C26">
        <v>1.5</v>
      </c>
      <c r="D26">
        <v>11.5</v>
      </c>
      <c r="E26">
        <v>1.0</v>
      </c>
      <c r="F26">
        <v>0.0</v>
      </c>
      <c r="G26">
        <v>1.0</v>
      </c>
      <c r="H26">
        <v>0.0</v>
      </c>
      <c r="I26">
        <v>7.0</v>
      </c>
      <c r="J26">
        <v>0.0</v>
      </c>
      <c r="K26">
        <v>0.0</v>
      </c>
      <c r="L26">
        <v>0.5</v>
      </c>
      <c r="M26">
        <v>0.0</v>
      </c>
      <c r="N26">
        <v>0.0</v>
      </c>
      <c r="O26">
        <v>0.0</v>
      </c>
      <c r="P26">
        <v>0.0</v>
      </c>
      <c r="Q26">
        <v>2.0</v>
      </c>
      <c r="R26">
        <v>0.0</v>
      </c>
      <c r="S26">
        <v>0.0</v>
      </c>
      <c r="T26">
        <v>0.0</v>
      </c>
      <c r="U26">
        <v>0.0</v>
      </c>
      <c r="V26">
        <v>2.0</v>
      </c>
      <c r="W26">
        <v>0.0</v>
      </c>
      <c r="X26">
        <v>0.0</v>
      </c>
      <c r="Y26">
        <v>1.0</v>
      </c>
      <c r="Z26">
        <v>0.0</v>
      </c>
      <c r="AA26">
        <v>0.0</v>
      </c>
      <c r="AB26">
        <v>0.0</v>
      </c>
      <c r="AC26">
        <v>1.0</v>
      </c>
      <c r="AD26">
        <v>0.0</v>
      </c>
      <c r="AE26">
        <v>4.0</v>
      </c>
      <c r="AF26">
        <v>1.5</v>
      </c>
      <c r="AG26">
        <v>6.0</v>
      </c>
      <c r="AH26">
        <v>4.0</v>
      </c>
      <c r="AJ26">
        <v>0.0</v>
      </c>
      <c r="AK26">
        <v>2.0</v>
      </c>
      <c r="AL26">
        <v>5.0</v>
      </c>
      <c r="AM26">
        <v>0.0</v>
      </c>
      <c r="AN26">
        <v>0.0</v>
      </c>
      <c r="AO26">
        <v>0.0</v>
      </c>
      <c r="AP26">
        <v>1.0</v>
      </c>
    </row>
    <row r="27">
      <c r="A27" t="s">
        <v>119</v>
      </c>
      <c r="B27">
        <v>0.0</v>
      </c>
      <c r="C27">
        <v>7.5</v>
      </c>
      <c r="D27">
        <v>9.0</v>
      </c>
      <c r="E27">
        <v>0.0</v>
      </c>
      <c r="F27">
        <v>0.0</v>
      </c>
      <c r="G27">
        <v>0.0</v>
      </c>
      <c r="H27">
        <v>1.0</v>
      </c>
      <c r="I27">
        <v>1.0</v>
      </c>
      <c r="J27">
        <v>0.0</v>
      </c>
      <c r="K27">
        <v>0.0</v>
      </c>
      <c r="L27">
        <v>3.0</v>
      </c>
      <c r="M27">
        <v>0.0</v>
      </c>
      <c r="N27">
        <v>0.0</v>
      </c>
      <c r="O27">
        <v>0.0</v>
      </c>
      <c r="P27">
        <v>0.0</v>
      </c>
      <c r="Q27">
        <v>10.0</v>
      </c>
      <c r="R27">
        <v>5.0</v>
      </c>
      <c r="S27">
        <v>0.0</v>
      </c>
      <c r="T27">
        <v>0.0</v>
      </c>
      <c r="U27">
        <v>2.0</v>
      </c>
      <c r="V27">
        <v>8.5</v>
      </c>
      <c r="W27">
        <v>0.0</v>
      </c>
      <c r="X27">
        <v>11.0</v>
      </c>
      <c r="Y27">
        <v>1.0</v>
      </c>
      <c r="Z27">
        <v>0.0</v>
      </c>
      <c r="AA27">
        <v>1.0</v>
      </c>
      <c r="AB27">
        <v>0.0</v>
      </c>
      <c r="AC27">
        <v>7.0</v>
      </c>
      <c r="AD27">
        <v>0.0</v>
      </c>
      <c r="AE27">
        <v>68.0</v>
      </c>
      <c r="AF27">
        <v>0.5</v>
      </c>
      <c r="AG27">
        <v>8.0</v>
      </c>
      <c r="AH27">
        <v>9.5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0.5</v>
      </c>
    </row>
    <row r="28">
      <c r="A28" t="s">
        <v>120</v>
      </c>
      <c r="B28">
        <v>0.0</v>
      </c>
      <c r="C28">
        <v>1.0</v>
      </c>
      <c r="D28">
        <v>1.0</v>
      </c>
      <c r="E28">
        <v>4.0</v>
      </c>
      <c r="F28">
        <v>0.0</v>
      </c>
      <c r="G28">
        <v>2.0</v>
      </c>
      <c r="H28">
        <v>0.0</v>
      </c>
      <c r="I28">
        <v>4.5</v>
      </c>
      <c r="J28">
        <v>0.0</v>
      </c>
      <c r="K28">
        <v>0.0</v>
      </c>
      <c r="L28">
        <v>1.0</v>
      </c>
      <c r="M28">
        <v>0.0</v>
      </c>
      <c r="N28">
        <v>0.0</v>
      </c>
      <c r="O28">
        <v>0.0</v>
      </c>
      <c r="P28">
        <v>0.0</v>
      </c>
      <c r="Q28">
        <v>2.0</v>
      </c>
      <c r="R28">
        <v>0.0</v>
      </c>
      <c r="S28">
        <v>0.0</v>
      </c>
      <c r="T28">
        <v>0.0</v>
      </c>
      <c r="U28">
        <v>0.0</v>
      </c>
      <c r="V28">
        <v>2.5</v>
      </c>
      <c r="W28">
        <v>0.0</v>
      </c>
      <c r="X28">
        <v>0.0</v>
      </c>
      <c r="Y28">
        <v>0.5</v>
      </c>
      <c r="Z28">
        <v>0.0</v>
      </c>
      <c r="AA28">
        <v>0.0</v>
      </c>
      <c r="AB28">
        <v>0.0</v>
      </c>
      <c r="AC28">
        <v>2.0</v>
      </c>
      <c r="AD28">
        <v>0.0</v>
      </c>
      <c r="AE28">
        <v>11.5</v>
      </c>
      <c r="AF28">
        <v>0.0</v>
      </c>
      <c r="AG28">
        <v>4.5</v>
      </c>
      <c r="AH28">
        <v>4.5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0.5</v>
      </c>
    </row>
    <row r="29">
      <c r="A29" t="s">
        <v>121</v>
      </c>
      <c r="B29">
        <v>0.0</v>
      </c>
      <c r="C29">
        <v>0.5</v>
      </c>
      <c r="D29">
        <v>3.0</v>
      </c>
      <c r="E29">
        <v>0.5</v>
      </c>
      <c r="F29">
        <v>0.0</v>
      </c>
      <c r="G29">
        <v>4.0</v>
      </c>
      <c r="H29">
        <v>0.0</v>
      </c>
      <c r="I29">
        <v>0.0</v>
      </c>
      <c r="J29">
        <v>0.0</v>
      </c>
      <c r="K29">
        <v>0.0</v>
      </c>
      <c r="L29">
        <v>0.5</v>
      </c>
      <c r="M29">
        <v>0.0</v>
      </c>
      <c r="N29">
        <v>0.0</v>
      </c>
      <c r="O29">
        <v>0.0</v>
      </c>
      <c r="P29">
        <v>0.0</v>
      </c>
      <c r="Q29">
        <v>2.0</v>
      </c>
      <c r="R29">
        <v>0.0</v>
      </c>
      <c r="S29">
        <v>0.0</v>
      </c>
      <c r="T29">
        <v>0.0</v>
      </c>
      <c r="U29">
        <v>0.0</v>
      </c>
      <c r="V29">
        <v>1.0</v>
      </c>
      <c r="W29">
        <v>0.0</v>
      </c>
      <c r="X29">
        <v>0.0</v>
      </c>
      <c r="Y29">
        <v>0.5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2.0</v>
      </c>
      <c r="AF29">
        <v>0.0</v>
      </c>
      <c r="AG29">
        <v>0.0</v>
      </c>
      <c r="AH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0.5</v>
      </c>
    </row>
    <row r="30">
      <c r="A30" t="s">
        <v>122</v>
      </c>
      <c r="B30">
        <v>0.0</v>
      </c>
      <c r="C30">
        <v>16.0</v>
      </c>
      <c r="D30">
        <v>29.0</v>
      </c>
      <c r="E30">
        <v>37.0</v>
      </c>
      <c r="F30">
        <v>1.0</v>
      </c>
      <c r="G30">
        <v>11.0</v>
      </c>
      <c r="H30">
        <v>7.0</v>
      </c>
      <c r="I30">
        <v>45.5</v>
      </c>
      <c r="J30">
        <v>0.0</v>
      </c>
      <c r="K30">
        <v>0.0</v>
      </c>
      <c r="L30">
        <v>8.0</v>
      </c>
      <c r="M30">
        <v>0.0</v>
      </c>
      <c r="N30">
        <v>0.0</v>
      </c>
      <c r="O30">
        <v>0.0</v>
      </c>
      <c r="P30">
        <v>0.0</v>
      </c>
      <c r="Q30">
        <v>27.0</v>
      </c>
      <c r="R30">
        <v>5.0</v>
      </c>
      <c r="S30">
        <v>3.0</v>
      </c>
      <c r="T30">
        <v>0.0</v>
      </c>
      <c r="U30">
        <v>2.0</v>
      </c>
      <c r="V30">
        <v>16.0</v>
      </c>
      <c r="W30">
        <v>0.0</v>
      </c>
      <c r="X30">
        <v>19.0</v>
      </c>
      <c r="Y30">
        <v>4.0</v>
      </c>
      <c r="Z30">
        <v>0.0</v>
      </c>
      <c r="AA30">
        <v>2.0</v>
      </c>
      <c r="AB30">
        <v>0.0</v>
      </c>
      <c r="AC30">
        <v>15.0</v>
      </c>
      <c r="AD30">
        <v>0.0</v>
      </c>
      <c r="AE30">
        <v>160.5</v>
      </c>
      <c r="AF30">
        <v>2.5</v>
      </c>
      <c r="AG30">
        <v>23.5</v>
      </c>
      <c r="AH30">
        <v>36.5</v>
      </c>
      <c r="AJ30">
        <v>0.0</v>
      </c>
      <c r="AK30">
        <v>2.0</v>
      </c>
      <c r="AL30">
        <v>5.0</v>
      </c>
      <c r="AM30">
        <v>0.0</v>
      </c>
      <c r="AN30">
        <v>0.0</v>
      </c>
      <c r="AO30">
        <v>0.0</v>
      </c>
      <c r="AP30">
        <v>5.0</v>
      </c>
    </row>
    <row r="31">
      <c r="A31" t="s">
        <v>116</v>
      </c>
      <c r="B31">
        <v>0.0</v>
      </c>
      <c r="C31">
        <v>2.5</v>
      </c>
      <c r="D31">
        <v>3.0</v>
      </c>
      <c r="E31">
        <v>30.5</v>
      </c>
      <c r="F31">
        <v>0.0</v>
      </c>
      <c r="G31">
        <v>4.0</v>
      </c>
      <c r="H31">
        <v>6.0</v>
      </c>
      <c r="I31">
        <v>23.0</v>
      </c>
      <c r="J31">
        <v>0.0</v>
      </c>
      <c r="K31">
        <v>0.0</v>
      </c>
      <c r="L31">
        <v>3.0</v>
      </c>
      <c r="M31">
        <v>0.0</v>
      </c>
      <c r="N31">
        <v>0.0</v>
      </c>
      <c r="O31">
        <v>0.0</v>
      </c>
      <c r="P31">
        <v>0.0</v>
      </c>
      <c r="Q31">
        <v>11.0</v>
      </c>
      <c r="R31">
        <v>0.0</v>
      </c>
      <c r="S31">
        <v>3.0</v>
      </c>
      <c r="T31">
        <v>0.0</v>
      </c>
      <c r="U31">
        <v>0.0</v>
      </c>
      <c r="V31">
        <v>0.0</v>
      </c>
      <c r="W31">
        <v>0.0</v>
      </c>
      <c r="X31">
        <v>7.0</v>
      </c>
      <c r="Y31">
        <v>1.0</v>
      </c>
      <c r="Z31">
        <v>0.0</v>
      </c>
      <c r="AA31">
        <v>1.0</v>
      </c>
      <c r="AB31">
        <v>0.0</v>
      </c>
      <c r="AC31">
        <v>3.0</v>
      </c>
      <c r="AD31">
        <v>0.0</v>
      </c>
      <c r="AE31">
        <v>74.0</v>
      </c>
      <c r="AF31">
        <v>0.0</v>
      </c>
      <c r="AG31">
        <v>5.0</v>
      </c>
      <c r="AH31">
        <v>18.0</v>
      </c>
      <c r="AJ31">
        <v>0.0</v>
      </c>
      <c r="AK31">
        <v>0.0</v>
      </c>
      <c r="AL31">
        <v>0.0</v>
      </c>
      <c r="AM31">
        <v>0.0</v>
      </c>
      <c r="AN31">
        <v>0.0</v>
      </c>
      <c r="AO31">
        <v>0.0</v>
      </c>
      <c r="AP31">
        <v>0.0</v>
      </c>
    </row>
    <row r="32">
      <c r="A32" t="s">
        <v>117</v>
      </c>
      <c r="B32">
        <v>0.0</v>
      </c>
      <c r="C32">
        <v>3.0</v>
      </c>
      <c r="D32">
        <v>1.5</v>
      </c>
      <c r="E32">
        <v>1.0</v>
      </c>
      <c r="F32">
        <v>1.0</v>
      </c>
      <c r="G32">
        <v>0.0</v>
      </c>
      <c r="H32">
        <v>0.0</v>
      </c>
      <c r="I32">
        <v>10.0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2.0</v>
      </c>
      <c r="W32">
        <v>0.0</v>
      </c>
      <c r="X32">
        <v>1.0</v>
      </c>
      <c r="Y32">
        <v>0.0</v>
      </c>
      <c r="Z32">
        <v>0.0</v>
      </c>
      <c r="AA32">
        <v>0.0</v>
      </c>
      <c r="AB32">
        <v>0.0</v>
      </c>
      <c r="AC32">
        <v>2.0</v>
      </c>
      <c r="AD32">
        <v>0.0</v>
      </c>
      <c r="AE32">
        <v>1.0</v>
      </c>
      <c r="AF32">
        <v>0.5</v>
      </c>
      <c r="AG32">
        <v>0.0</v>
      </c>
      <c r="AH32">
        <v>0.5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2.5</v>
      </c>
    </row>
    <row r="33">
      <c r="A33" t="s">
        <v>118</v>
      </c>
      <c r="B33">
        <v>0.0</v>
      </c>
      <c r="C33">
        <v>1.5</v>
      </c>
      <c r="D33">
        <v>11.5</v>
      </c>
      <c r="E33">
        <v>1.0</v>
      </c>
      <c r="F33">
        <v>0.0</v>
      </c>
      <c r="G33">
        <v>1.0</v>
      </c>
      <c r="H33">
        <v>0.0</v>
      </c>
      <c r="I33">
        <v>7.0</v>
      </c>
      <c r="J33">
        <v>0.0</v>
      </c>
      <c r="K33">
        <v>0.0</v>
      </c>
      <c r="L33">
        <v>0.5</v>
      </c>
      <c r="M33">
        <v>0.0</v>
      </c>
      <c r="N33">
        <v>0.0</v>
      </c>
      <c r="O33">
        <v>0.0</v>
      </c>
      <c r="P33">
        <v>0.0</v>
      </c>
      <c r="Q33">
        <v>2.0</v>
      </c>
      <c r="R33">
        <v>0.0</v>
      </c>
      <c r="S33">
        <v>0.0</v>
      </c>
      <c r="T33">
        <v>0.0</v>
      </c>
      <c r="U33">
        <v>0.0</v>
      </c>
      <c r="V33">
        <v>2.0</v>
      </c>
      <c r="W33">
        <v>0.0</v>
      </c>
      <c r="X33">
        <v>0.0</v>
      </c>
      <c r="Y33">
        <v>1.0</v>
      </c>
      <c r="Z33">
        <v>0.0</v>
      </c>
      <c r="AA33">
        <v>0.0</v>
      </c>
      <c r="AB33">
        <v>0.0</v>
      </c>
      <c r="AC33">
        <v>1.0</v>
      </c>
      <c r="AD33">
        <v>0.0</v>
      </c>
      <c r="AE33">
        <v>4.0</v>
      </c>
      <c r="AF33">
        <v>1.5</v>
      </c>
      <c r="AG33">
        <v>6.0</v>
      </c>
      <c r="AH33">
        <v>4.0</v>
      </c>
      <c r="AJ33">
        <v>0.0</v>
      </c>
      <c r="AK33">
        <v>2.0</v>
      </c>
      <c r="AL33">
        <v>5.0</v>
      </c>
      <c r="AM33">
        <v>0.0</v>
      </c>
      <c r="AN33">
        <v>0.0</v>
      </c>
      <c r="AO33">
        <v>0.0</v>
      </c>
      <c r="AP33">
        <v>1.0</v>
      </c>
    </row>
    <row r="34">
      <c r="A34" t="s">
        <v>119</v>
      </c>
      <c r="B34">
        <v>0.0</v>
      </c>
      <c r="C34">
        <v>7.5</v>
      </c>
      <c r="D34">
        <v>9.0</v>
      </c>
      <c r="E34">
        <v>0.0</v>
      </c>
      <c r="F34">
        <v>0.0</v>
      </c>
      <c r="G34">
        <v>0.0</v>
      </c>
      <c r="H34">
        <v>1.0</v>
      </c>
      <c r="I34">
        <v>1.0</v>
      </c>
      <c r="J34">
        <v>0.0</v>
      </c>
      <c r="K34">
        <v>0.0</v>
      </c>
      <c r="L34">
        <v>3.0</v>
      </c>
      <c r="M34">
        <v>0.0</v>
      </c>
      <c r="N34">
        <v>0.0</v>
      </c>
      <c r="O34">
        <v>0.0</v>
      </c>
      <c r="P34">
        <v>0.0</v>
      </c>
      <c r="Q34">
        <v>10.0</v>
      </c>
      <c r="R34">
        <v>5.0</v>
      </c>
      <c r="S34">
        <v>0.0</v>
      </c>
      <c r="T34">
        <v>0.0</v>
      </c>
      <c r="U34">
        <v>2.0</v>
      </c>
      <c r="V34">
        <v>8.5</v>
      </c>
      <c r="W34">
        <v>0.0</v>
      </c>
      <c r="X34">
        <v>11.0</v>
      </c>
      <c r="Y34">
        <v>1.0</v>
      </c>
      <c r="Z34">
        <v>0.0</v>
      </c>
      <c r="AA34">
        <v>1.0</v>
      </c>
      <c r="AB34">
        <v>0.0</v>
      </c>
      <c r="AC34">
        <v>7.0</v>
      </c>
      <c r="AD34">
        <v>0.0</v>
      </c>
      <c r="AE34">
        <v>68.0</v>
      </c>
      <c r="AF34">
        <v>0.5</v>
      </c>
      <c r="AG34">
        <v>8.0</v>
      </c>
      <c r="AH34">
        <v>9.5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0.5</v>
      </c>
    </row>
    <row r="35">
      <c r="A35" t="s">
        <v>120</v>
      </c>
      <c r="B35">
        <v>0.0</v>
      </c>
      <c r="C35">
        <v>1.0</v>
      </c>
      <c r="D35">
        <v>1.0</v>
      </c>
      <c r="E35">
        <v>4.0</v>
      </c>
      <c r="F35">
        <v>0.0</v>
      </c>
      <c r="G35">
        <v>2.0</v>
      </c>
      <c r="H35">
        <v>0.0</v>
      </c>
      <c r="I35">
        <v>4.5</v>
      </c>
      <c r="J35">
        <v>0.0</v>
      </c>
      <c r="K35">
        <v>0.0</v>
      </c>
      <c r="L35">
        <v>1.0</v>
      </c>
      <c r="M35">
        <v>0.0</v>
      </c>
      <c r="N35">
        <v>0.0</v>
      </c>
      <c r="O35">
        <v>0.0</v>
      </c>
      <c r="P35">
        <v>0.0</v>
      </c>
      <c r="Q35">
        <v>2.0</v>
      </c>
      <c r="R35">
        <v>0.0</v>
      </c>
      <c r="S35">
        <v>0.0</v>
      </c>
      <c r="T35">
        <v>0.0</v>
      </c>
      <c r="U35">
        <v>0.0</v>
      </c>
      <c r="V35">
        <v>2.5</v>
      </c>
      <c r="W35">
        <v>0.0</v>
      </c>
      <c r="X35">
        <v>0.0</v>
      </c>
      <c r="Y35">
        <v>0.5</v>
      </c>
      <c r="Z35">
        <v>0.0</v>
      </c>
      <c r="AA35">
        <v>0.0</v>
      </c>
      <c r="AB35">
        <v>0.0</v>
      </c>
      <c r="AC35">
        <v>2.0</v>
      </c>
      <c r="AD35">
        <v>0.0</v>
      </c>
      <c r="AE35">
        <v>11.5</v>
      </c>
      <c r="AF35">
        <v>0.0</v>
      </c>
      <c r="AG35">
        <v>4.5</v>
      </c>
      <c r="AH35">
        <v>4.5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0.5</v>
      </c>
    </row>
    <row r="36">
      <c r="A36" t="s">
        <v>121</v>
      </c>
      <c r="B36">
        <v>0.0</v>
      </c>
      <c r="C36">
        <v>0.5</v>
      </c>
      <c r="D36">
        <v>3.0</v>
      </c>
      <c r="E36">
        <v>0.5</v>
      </c>
      <c r="F36">
        <v>0.0</v>
      </c>
      <c r="G36">
        <v>4.0</v>
      </c>
      <c r="H36">
        <v>0.0</v>
      </c>
      <c r="I36">
        <v>0.0</v>
      </c>
      <c r="J36">
        <v>0.0</v>
      </c>
      <c r="K36">
        <v>0.0</v>
      </c>
      <c r="L36">
        <v>0.5</v>
      </c>
      <c r="M36">
        <v>0.0</v>
      </c>
      <c r="N36">
        <v>0.0</v>
      </c>
      <c r="O36">
        <v>0.0</v>
      </c>
      <c r="P36">
        <v>0.0</v>
      </c>
      <c r="Q36">
        <v>2.0</v>
      </c>
      <c r="R36">
        <v>0.0</v>
      </c>
      <c r="S36">
        <v>0.0</v>
      </c>
      <c r="T36">
        <v>0.0</v>
      </c>
      <c r="U36">
        <v>0.0</v>
      </c>
      <c r="V36">
        <v>1.0</v>
      </c>
      <c r="W36">
        <v>0.0</v>
      </c>
      <c r="X36">
        <v>0.0</v>
      </c>
      <c r="Y36">
        <v>0.5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2.0</v>
      </c>
      <c r="AF36">
        <v>0.0</v>
      </c>
      <c r="AG36">
        <v>0.0</v>
      </c>
      <c r="AH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0.5</v>
      </c>
    </row>
    <row r="37">
      <c r="A37" t="s">
        <v>122</v>
      </c>
      <c r="B37">
        <v>0.0</v>
      </c>
      <c r="C37">
        <v>16.0</v>
      </c>
      <c r="D37">
        <v>29.0</v>
      </c>
      <c r="E37">
        <v>37.0</v>
      </c>
      <c r="F37">
        <v>1.0</v>
      </c>
      <c r="G37">
        <v>11.0</v>
      </c>
      <c r="H37">
        <v>7.0</v>
      </c>
      <c r="I37">
        <v>45.5</v>
      </c>
      <c r="J37">
        <v>0.0</v>
      </c>
      <c r="K37">
        <v>0.0</v>
      </c>
      <c r="L37">
        <v>8.0</v>
      </c>
      <c r="M37">
        <v>0.0</v>
      </c>
      <c r="N37">
        <v>0.0</v>
      </c>
      <c r="O37">
        <v>0.0</v>
      </c>
      <c r="P37">
        <v>0.0</v>
      </c>
      <c r="Q37">
        <v>27.0</v>
      </c>
      <c r="R37">
        <v>5.0</v>
      </c>
      <c r="S37">
        <v>3.0</v>
      </c>
      <c r="T37">
        <v>0.0</v>
      </c>
      <c r="U37">
        <v>2.0</v>
      </c>
      <c r="V37">
        <v>16.0</v>
      </c>
      <c r="W37">
        <v>0.0</v>
      </c>
      <c r="X37">
        <v>19.0</v>
      </c>
      <c r="Y37">
        <v>4.0</v>
      </c>
      <c r="Z37">
        <v>0.0</v>
      </c>
      <c r="AA37">
        <v>2.0</v>
      </c>
      <c r="AB37">
        <v>0.0</v>
      </c>
      <c r="AC37">
        <v>15.0</v>
      </c>
      <c r="AD37">
        <v>0.0</v>
      </c>
      <c r="AE37">
        <v>160.5</v>
      </c>
      <c r="AF37">
        <v>2.5</v>
      </c>
      <c r="AG37">
        <v>23.5</v>
      </c>
      <c r="AH37">
        <v>36.5</v>
      </c>
      <c r="AJ37">
        <v>0.0</v>
      </c>
      <c r="AK37">
        <v>2.0</v>
      </c>
      <c r="AL37">
        <v>5.0</v>
      </c>
      <c r="AM37">
        <v>0.0</v>
      </c>
      <c r="AN37">
        <v>0.0</v>
      </c>
      <c r="AO37">
        <v>0.0</v>
      </c>
      <c r="AP37">
        <v>5.0</v>
      </c>
    </row>
    <row r="38">
      <c r="A38" t="s">
        <v>116</v>
      </c>
      <c r="B38">
        <v>0.0</v>
      </c>
      <c r="C38">
        <v>2.5</v>
      </c>
      <c r="D38">
        <v>3.0</v>
      </c>
      <c r="E38">
        <v>30.5</v>
      </c>
      <c r="F38">
        <v>0.0</v>
      </c>
      <c r="G38">
        <v>4.0</v>
      </c>
      <c r="H38">
        <v>6.0</v>
      </c>
      <c r="I38">
        <v>23.0</v>
      </c>
      <c r="J38">
        <v>0.0</v>
      </c>
      <c r="K38">
        <v>0.0</v>
      </c>
      <c r="L38">
        <v>3.0</v>
      </c>
      <c r="M38">
        <v>0.0</v>
      </c>
      <c r="N38">
        <v>0.0</v>
      </c>
      <c r="O38">
        <v>0.0</v>
      </c>
      <c r="P38">
        <v>0.0</v>
      </c>
      <c r="Q38">
        <v>11.0</v>
      </c>
      <c r="R38">
        <v>0.0</v>
      </c>
      <c r="S38">
        <v>3.0</v>
      </c>
      <c r="T38">
        <v>0.0</v>
      </c>
      <c r="U38">
        <v>0.0</v>
      </c>
      <c r="V38">
        <v>0.0</v>
      </c>
      <c r="W38">
        <v>0.0</v>
      </c>
      <c r="X38">
        <v>7.0</v>
      </c>
      <c r="Y38">
        <v>1.0</v>
      </c>
      <c r="Z38">
        <v>0.0</v>
      </c>
      <c r="AA38">
        <v>1.0</v>
      </c>
      <c r="AB38">
        <v>0.0</v>
      </c>
      <c r="AC38">
        <v>3.0</v>
      </c>
      <c r="AD38">
        <v>0.0</v>
      </c>
      <c r="AE38">
        <v>74.0</v>
      </c>
      <c r="AF38">
        <v>0.0</v>
      </c>
      <c r="AG38">
        <v>5.0</v>
      </c>
      <c r="AH38">
        <v>18.0</v>
      </c>
      <c r="AJ38">
        <v>0.0</v>
      </c>
      <c r="AK38">
        <v>0.0</v>
      </c>
      <c r="AL38">
        <v>0.0</v>
      </c>
      <c r="AM38">
        <v>0.0</v>
      </c>
      <c r="AN38">
        <v>0.0</v>
      </c>
      <c r="AO38">
        <v>0.0</v>
      </c>
      <c r="AP38">
        <v>0.0</v>
      </c>
    </row>
    <row r="39">
      <c r="A39" t="s">
        <v>117</v>
      </c>
      <c r="B39">
        <v>0.0</v>
      </c>
      <c r="C39">
        <v>3.0</v>
      </c>
      <c r="D39">
        <v>1.5</v>
      </c>
      <c r="E39">
        <v>1.0</v>
      </c>
      <c r="F39">
        <v>1.0</v>
      </c>
      <c r="G39">
        <v>0.0</v>
      </c>
      <c r="H39">
        <v>0.0</v>
      </c>
      <c r="I39">
        <v>10.0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2.0</v>
      </c>
      <c r="W39">
        <v>0.0</v>
      </c>
      <c r="X39">
        <v>1.0</v>
      </c>
      <c r="Y39">
        <v>0.0</v>
      </c>
      <c r="Z39">
        <v>0.0</v>
      </c>
      <c r="AA39">
        <v>0.0</v>
      </c>
      <c r="AB39">
        <v>0.0</v>
      </c>
      <c r="AC39">
        <v>2.0</v>
      </c>
      <c r="AD39">
        <v>0.0</v>
      </c>
      <c r="AE39">
        <v>1.0</v>
      </c>
      <c r="AF39">
        <v>0.5</v>
      </c>
      <c r="AG39">
        <v>0.0</v>
      </c>
      <c r="AH39">
        <v>0.5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2.5</v>
      </c>
    </row>
    <row r="40">
      <c r="A40" t="s">
        <v>118</v>
      </c>
      <c r="B40">
        <v>0.0</v>
      </c>
      <c r="C40">
        <v>1.5</v>
      </c>
      <c r="D40">
        <v>11.5</v>
      </c>
      <c r="E40">
        <v>1.0</v>
      </c>
      <c r="F40">
        <v>0.0</v>
      </c>
      <c r="G40">
        <v>1.0</v>
      </c>
      <c r="H40">
        <v>0.0</v>
      </c>
      <c r="I40">
        <v>7.0</v>
      </c>
      <c r="J40">
        <v>0.0</v>
      </c>
      <c r="K40">
        <v>0.0</v>
      </c>
      <c r="L40">
        <v>0.5</v>
      </c>
      <c r="M40">
        <v>0.0</v>
      </c>
      <c r="N40">
        <v>0.0</v>
      </c>
      <c r="O40">
        <v>0.0</v>
      </c>
      <c r="P40">
        <v>0.0</v>
      </c>
      <c r="Q40">
        <v>2.0</v>
      </c>
      <c r="R40">
        <v>0.0</v>
      </c>
      <c r="S40">
        <v>0.0</v>
      </c>
      <c r="T40">
        <v>0.0</v>
      </c>
      <c r="U40">
        <v>0.0</v>
      </c>
      <c r="V40">
        <v>2.0</v>
      </c>
      <c r="W40">
        <v>0.0</v>
      </c>
      <c r="X40">
        <v>0.0</v>
      </c>
      <c r="Y40">
        <v>1.0</v>
      </c>
      <c r="Z40">
        <v>0.0</v>
      </c>
      <c r="AA40">
        <v>0.0</v>
      </c>
      <c r="AB40">
        <v>0.0</v>
      </c>
      <c r="AC40">
        <v>1.0</v>
      </c>
      <c r="AD40">
        <v>0.0</v>
      </c>
      <c r="AE40">
        <v>4.0</v>
      </c>
      <c r="AF40">
        <v>1.5</v>
      </c>
      <c r="AG40">
        <v>6.0</v>
      </c>
      <c r="AH40">
        <v>4.0</v>
      </c>
      <c r="AJ40">
        <v>0.0</v>
      </c>
      <c r="AK40">
        <v>2.0</v>
      </c>
      <c r="AL40">
        <v>5.0</v>
      </c>
      <c r="AM40">
        <v>0.0</v>
      </c>
      <c r="AN40">
        <v>0.0</v>
      </c>
      <c r="AO40">
        <v>0.0</v>
      </c>
      <c r="AP40">
        <v>1.0</v>
      </c>
    </row>
    <row r="41">
      <c r="A41" t="s">
        <v>119</v>
      </c>
      <c r="B41">
        <v>0.0</v>
      </c>
      <c r="C41">
        <v>7.5</v>
      </c>
      <c r="D41">
        <v>9.0</v>
      </c>
      <c r="E41">
        <v>0.0</v>
      </c>
      <c r="F41">
        <v>0.0</v>
      </c>
      <c r="G41">
        <v>0.0</v>
      </c>
      <c r="H41">
        <v>1.0</v>
      </c>
      <c r="I41">
        <v>1.0</v>
      </c>
      <c r="J41">
        <v>0.0</v>
      </c>
      <c r="K41">
        <v>0.0</v>
      </c>
      <c r="L41">
        <v>3.0</v>
      </c>
      <c r="M41">
        <v>0.0</v>
      </c>
      <c r="N41">
        <v>0.0</v>
      </c>
      <c r="O41">
        <v>0.0</v>
      </c>
      <c r="P41">
        <v>0.0</v>
      </c>
      <c r="Q41">
        <v>10.0</v>
      </c>
      <c r="R41">
        <v>5.0</v>
      </c>
      <c r="S41">
        <v>0.0</v>
      </c>
      <c r="T41">
        <v>0.0</v>
      </c>
      <c r="U41">
        <v>2.0</v>
      </c>
      <c r="V41">
        <v>8.5</v>
      </c>
      <c r="W41">
        <v>0.0</v>
      </c>
      <c r="X41">
        <v>11.0</v>
      </c>
      <c r="Y41">
        <v>1.0</v>
      </c>
      <c r="Z41">
        <v>0.0</v>
      </c>
      <c r="AA41">
        <v>1.0</v>
      </c>
      <c r="AB41">
        <v>0.0</v>
      </c>
      <c r="AC41">
        <v>7.0</v>
      </c>
      <c r="AD41">
        <v>0.0</v>
      </c>
      <c r="AE41">
        <v>68.0</v>
      </c>
      <c r="AF41">
        <v>0.5</v>
      </c>
      <c r="AG41">
        <v>8.0</v>
      </c>
      <c r="AH41">
        <v>9.5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0.5</v>
      </c>
    </row>
    <row r="42">
      <c r="A42" t="s">
        <v>120</v>
      </c>
      <c r="B42">
        <v>0.0</v>
      </c>
      <c r="C42">
        <v>1.0</v>
      </c>
      <c r="D42">
        <v>1.0</v>
      </c>
      <c r="E42">
        <v>4.0</v>
      </c>
      <c r="F42">
        <v>0.0</v>
      </c>
      <c r="G42">
        <v>2.0</v>
      </c>
      <c r="H42">
        <v>0.0</v>
      </c>
      <c r="I42">
        <v>4.5</v>
      </c>
      <c r="J42">
        <v>0.0</v>
      </c>
      <c r="K42">
        <v>0.0</v>
      </c>
      <c r="L42">
        <v>1.0</v>
      </c>
      <c r="M42">
        <v>0.0</v>
      </c>
      <c r="N42">
        <v>0.0</v>
      </c>
      <c r="O42">
        <v>0.0</v>
      </c>
      <c r="P42">
        <v>0.0</v>
      </c>
      <c r="Q42">
        <v>2.0</v>
      </c>
      <c r="R42">
        <v>0.0</v>
      </c>
      <c r="S42">
        <v>0.0</v>
      </c>
      <c r="T42">
        <v>0.0</v>
      </c>
      <c r="U42">
        <v>0.0</v>
      </c>
      <c r="V42">
        <v>2.5</v>
      </c>
      <c r="W42">
        <v>0.0</v>
      </c>
      <c r="X42">
        <v>0.0</v>
      </c>
      <c r="Y42">
        <v>0.5</v>
      </c>
      <c r="Z42">
        <v>0.0</v>
      </c>
      <c r="AA42">
        <v>0.0</v>
      </c>
      <c r="AB42">
        <v>0.0</v>
      </c>
      <c r="AC42">
        <v>2.0</v>
      </c>
      <c r="AD42">
        <v>0.0</v>
      </c>
      <c r="AE42">
        <v>11.5</v>
      </c>
      <c r="AF42">
        <v>0.0</v>
      </c>
      <c r="AG42">
        <v>4.5</v>
      </c>
      <c r="AH42">
        <v>4.5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0.5</v>
      </c>
    </row>
    <row r="43">
      <c r="A43" t="s">
        <v>121</v>
      </c>
      <c r="B43">
        <v>0.0</v>
      </c>
      <c r="C43">
        <v>0.5</v>
      </c>
      <c r="D43">
        <v>3.0</v>
      </c>
      <c r="E43">
        <v>0.5</v>
      </c>
      <c r="F43">
        <v>0.0</v>
      </c>
      <c r="G43">
        <v>4.0</v>
      </c>
      <c r="H43">
        <v>0.0</v>
      </c>
      <c r="I43">
        <v>0.0</v>
      </c>
      <c r="J43">
        <v>0.0</v>
      </c>
      <c r="K43">
        <v>0.0</v>
      </c>
      <c r="L43">
        <v>0.5</v>
      </c>
      <c r="M43">
        <v>0.0</v>
      </c>
      <c r="N43">
        <v>0.0</v>
      </c>
      <c r="O43">
        <v>0.0</v>
      </c>
      <c r="P43">
        <v>0.0</v>
      </c>
      <c r="Q43">
        <v>2.0</v>
      </c>
      <c r="R43">
        <v>0.0</v>
      </c>
      <c r="S43">
        <v>0.0</v>
      </c>
      <c r="T43">
        <v>0.0</v>
      </c>
      <c r="U43">
        <v>0.0</v>
      </c>
      <c r="V43">
        <v>1.0</v>
      </c>
      <c r="W43">
        <v>0.0</v>
      </c>
      <c r="X43">
        <v>0.0</v>
      </c>
      <c r="Y43">
        <v>0.5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2.0</v>
      </c>
      <c r="AF43">
        <v>0.0</v>
      </c>
      <c r="AG43">
        <v>0.0</v>
      </c>
      <c r="AH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0.5</v>
      </c>
    </row>
    <row r="44">
      <c r="A44" t="s">
        <v>122</v>
      </c>
      <c r="B44">
        <v>0.0</v>
      </c>
      <c r="C44">
        <v>16.0</v>
      </c>
      <c r="D44">
        <v>29.0</v>
      </c>
      <c r="E44">
        <v>37.0</v>
      </c>
      <c r="F44">
        <v>1.0</v>
      </c>
      <c r="G44">
        <v>11.0</v>
      </c>
      <c r="H44">
        <v>7.0</v>
      </c>
      <c r="I44">
        <v>45.5</v>
      </c>
      <c r="J44">
        <v>0.0</v>
      </c>
      <c r="K44">
        <v>0.0</v>
      </c>
      <c r="L44">
        <v>8.0</v>
      </c>
      <c r="M44">
        <v>0.0</v>
      </c>
      <c r="N44">
        <v>0.0</v>
      </c>
      <c r="O44">
        <v>0.0</v>
      </c>
      <c r="P44">
        <v>0.0</v>
      </c>
      <c r="Q44">
        <v>27.0</v>
      </c>
      <c r="R44">
        <v>5.0</v>
      </c>
      <c r="S44">
        <v>3.0</v>
      </c>
      <c r="T44">
        <v>0.0</v>
      </c>
      <c r="U44">
        <v>2.0</v>
      </c>
      <c r="V44">
        <v>16.0</v>
      </c>
      <c r="W44">
        <v>0.0</v>
      </c>
      <c r="X44">
        <v>19.0</v>
      </c>
      <c r="Y44">
        <v>4.0</v>
      </c>
      <c r="Z44">
        <v>0.0</v>
      </c>
      <c r="AA44">
        <v>2.0</v>
      </c>
      <c r="AB44">
        <v>0.0</v>
      </c>
      <c r="AC44">
        <v>15.0</v>
      </c>
      <c r="AD44">
        <v>0.0</v>
      </c>
      <c r="AE44">
        <v>160.5</v>
      </c>
      <c r="AF44">
        <v>2.5</v>
      </c>
      <c r="AG44">
        <v>23.5</v>
      </c>
      <c r="AH44">
        <v>36.5</v>
      </c>
      <c r="AJ44">
        <v>0.0</v>
      </c>
      <c r="AK44">
        <v>2.0</v>
      </c>
      <c r="AL44">
        <v>5.0</v>
      </c>
      <c r="AM44">
        <v>0.0</v>
      </c>
      <c r="AN44">
        <v>0.0</v>
      </c>
      <c r="AO44">
        <v>0.0</v>
      </c>
      <c r="AP44">
        <v>5.0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64"/>
      <c r="B1" s="65"/>
      <c r="C1" s="65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</row>
    <row r="2">
      <c r="A2" s="64"/>
      <c r="B2" s="65" t="s">
        <v>123</v>
      </c>
      <c r="C2" s="65" t="s">
        <v>124</v>
      </c>
      <c r="D2" s="65" t="s">
        <v>125</v>
      </c>
      <c r="E2" s="65" t="s">
        <v>126</v>
      </c>
      <c r="F2" s="65" t="s">
        <v>127</v>
      </c>
      <c r="G2" s="65" t="s">
        <v>128</v>
      </c>
      <c r="H2" s="65" t="s">
        <v>129</v>
      </c>
      <c r="I2" s="65" t="s">
        <v>130</v>
      </c>
      <c r="J2" s="65" t="s">
        <v>131</v>
      </c>
      <c r="K2" s="65" t="s">
        <v>132</v>
      </c>
      <c r="L2" s="65" t="s">
        <v>133</v>
      </c>
      <c r="M2" s="65" t="s">
        <v>134</v>
      </c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</row>
    <row r="3">
      <c r="A3" s="38" t="s">
        <v>107</v>
      </c>
      <c r="B3" s="66">
        <v>21.5</v>
      </c>
      <c r="C3" s="67">
        <f t="shared" ref="C3:C9" si="1">B3+(B3/7)</f>
        <v>24.57142857</v>
      </c>
      <c r="D3">
        <v>22.0</v>
      </c>
      <c r="E3" s="68">
        <f t="shared" ref="E3:E9" si="2">D3+(D3/3)</f>
        <v>29.33333333</v>
      </c>
      <c r="F3">
        <v>16.0</v>
      </c>
      <c r="G3">
        <f t="shared" ref="G3:G9" si="3">F3*2</f>
        <v>32</v>
      </c>
      <c r="H3">
        <v>22.5</v>
      </c>
      <c r="I3" s="68">
        <f t="shared" ref="I3:I9" si="4">H3+(H3/3)</f>
        <v>30</v>
      </c>
      <c r="J3">
        <v>16.5</v>
      </c>
      <c r="K3" s="68">
        <f t="shared" ref="K3:K9" si="5">J3+(J3/3)</f>
        <v>22</v>
      </c>
      <c r="L3">
        <v>43.0</v>
      </c>
      <c r="M3">
        <f t="shared" ref="M3:M9" si="6">L3+((L3/5)*3)</f>
        <v>68.8</v>
      </c>
    </row>
    <row r="4">
      <c r="A4" s="40" t="s">
        <v>108</v>
      </c>
      <c r="B4" s="66">
        <v>1.0</v>
      </c>
      <c r="C4" s="67">
        <f t="shared" si="1"/>
        <v>1.142857143</v>
      </c>
      <c r="D4">
        <v>3.0</v>
      </c>
      <c r="E4" s="68">
        <f t="shared" si="2"/>
        <v>4</v>
      </c>
      <c r="F4">
        <v>1.0</v>
      </c>
      <c r="G4">
        <f t="shared" si="3"/>
        <v>2</v>
      </c>
      <c r="H4">
        <v>4.0</v>
      </c>
      <c r="I4" s="68">
        <f t="shared" si="4"/>
        <v>5.333333333</v>
      </c>
      <c r="J4">
        <v>0.0</v>
      </c>
      <c r="K4" s="68">
        <f t="shared" si="5"/>
        <v>0</v>
      </c>
      <c r="L4">
        <v>2.0</v>
      </c>
      <c r="M4">
        <f t="shared" si="6"/>
        <v>3.2</v>
      </c>
    </row>
    <row r="5">
      <c r="A5" s="40" t="s">
        <v>109</v>
      </c>
      <c r="B5" s="66">
        <v>0.0</v>
      </c>
      <c r="C5" s="67">
        <f t="shared" si="1"/>
        <v>0</v>
      </c>
      <c r="D5">
        <v>1.0</v>
      </c>
      <c r="E5" s="68">
        <f t="shared" si="2"/>
        <v>1.333333333</v>
      </c>
      <c r="F5">
        <v>1.0</v>
      </c>
      <c r="G5">
        <f t="shared" si="3"/>
        <v>2</v>
      </c>
      <c r="H5">
        <v>1.0</v>
      </c>
      <c r="I5" s="68">
        <f t="shared" si="4"/>
        <v>1.333333333</v>
      </c>
      <c r="J5">
        <v>2.5</v>
      </c>
      <c r="K5" s="68">
        <f t="shared" si="5"/>
        <v>3.333333333</v>
      </c>
      <c r="L5">
        <v>0.0</v>
      </c>
      <c r="M5">
        <f t="shared" si="6"/>
        <v>0</v>
      </c>
    </row>
    <row r="6">
      <c r="A6" s="40" t="s">
        <v>110</v>
      </c>
      <c r="B6" s="66">
        <v>27.0</v>
      </c>
      <c r="C6" s="67">
        <f t="shared" si="1"/>
        <v>30.85714286</v>
      </c>
      <c r="D6">
        <v>35.5</v>
      </c>
      <c r="E6" s="68">
        <f t="shared" si="2"/>
        <v>47.33333333</v>
      </c>
      <c r="F6">
        <v>12.5</v>
      </c>
      <c r="G6">
        <f t="shared" si="3"/>
        <v>25</v>
      </c>
      <c r="H6">
        <v>19.5</v>
      </c>
      <c r="I6" s="68">
        <f t="shared" si="4"/>
        <v>26</v>
      </c>
      <c r="J6">
        <v>16.0</v>
      </c>
      <c r="K6" s="68">
        <f t="shared" si="5"/>
        <v>21.33333333</v>
      </c>
      <c r="L6">
        <v>4.0</v>
      </c>
      <c r="M6">
        <f t="shared" si="6"/>
        <v>6.4</v>
      </c>
    </row>
    <row r="7">
      <c r="A7" s="40" t="s">
        <v>111</v>
      </c>
      <c r="B7" s="66">
        <v>0.0</v>
      </c>
      <c r="C7" s="67">
        <f t="shared" si="1"/>
        <v>0</v>
      </c>
      <c r="D7">
        <v>6.0</v>
      </c>
      <c r="E7" s="68">
        <f t="shared" si="2"/>
        <v>8</v>
      </c>
      <c r="F7">
        <v>5.5</v>
      </c>
      <c r="G7">
        <f t="shared" si="3"/>
        <v>11</v>
      </c>
      <c r="H7">
        <v>4.0</v>
      </c>
      <c r="I7" s="68">
        <f t="shared" si="4"/>
        <v>5.333333333</v>
      </c>
      <c r="J7">
        <v>0.5</v>
      </c>
      <c r="K7" s="68">
        <f t="shared" si="5"/>
        <v>0.6666666667</v>
      </c>
      <c r="L7">
        <v>0.0</v>
      </c>
      <c r="M7">
        <f t="shared" si="6"/>
        <v>0</v>
      </c>
    </row>
    <row r="8">
      <c r="A8" s="40" t="s">
        <v>112</v>
      </c>
      <c r="B8" s="66">
        <v>4.0</v>
      </c>
      <c r="C8" s="67">
        <f t="shared" si="1"/>
        <v>4.571428571</v>
      </c>
      <c r="D8">
        <v>0.0</v>
      </c>
      <c r="E8" s="68">
        <f t="shared" si="2"/>
        <v>0</v>
      </c>
      <c r="F8">
        <v>0.0</v>
      </c>
      <c r="G8">
        <f t="shared" si="3"/>
        <v>0</v>
      </c>
      <c r="H8">
        <v>0.0</v>
      </c>
      <c r="I8" s="68">
        <f t="shared" si="4"/>
        <v>0</v>
      </c>
      <c r="J8">
        <v>0.0</v>
      </c>
      <c r="K8" s="68">
        <f t="shared" si="5"/>
        <v>0</v>
      </c>
      <c r="L8">
        <v>0.0</v>
      </c>
      <c r="M8">
        <f t="shared" si="6"/>
        <v>0</v>
      </c>
    </row>
    <row r="9">
      <c r="A9" s="40" t="s">
        <v>55</v>
      </c>
      <c r="B9">
        <f>SUM(B3:B8)</f>
        <v>53.5</v>
      </c>
      <c r="C9" s="67">
        <f t="shared" si="1"/>
        <v>61.14285714</v>
      </c>
      <c r="D9">
        <f>SUM(D3:D8)</f>
        <v>67.5</v>
      </c>
      <c r="E9" s="68">
        <f t="shared" si="2"/>
        <v>90</v>
      </c>
      <c r="F9">
        <v>36.0</v>
      </c>
      <c r="G9">
        <f t="shared" si="3"/>
        <v>72</v>
      </c>
      <c r="H9">
        <v>51.0</v>
      </c>
      <c r="I9" s="68">
        <f t="shared" si="4"/>
        <v>68</v>
      </c>
      <c r="J9">
        <v>35.5</v>
      </c>
      <c r="K9" s="68">
        <f t="shared" si="5"/>
        <v>47.33333333</v>
      </c>
      <c r="L9">
        <v>49.0</v>
      </c>
      <c r="M9">
        <f t="shared" si="6"/>
        <v>78.4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B1" t="s">
        <v>135</v>
      </c>
    </row>
    <row r="2">
      <c r="A2" t="s">
        <v>136</v>
      </c>
      <c r="B2" t="s">
        <v>137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4.86"/>
    <col customWidth="1" min="2" max="2" width="19.0"/>
    <col customWidth="1" min="3" max="3" width="6.29"/>
    <col customWidth="1" min="4" max="6" width="14.43"/>
  </cols>
  <sheetData>
    <row r="1">
      <c r="A1" s="1"/>
      <c r="C1" s="2"/>
      <c r="D1" s="3"/>
      <c r="E1" s="3"/>
      <c r="F1" s="3"/>
      <c r="G1" s="3"/>
      <c r="H1" s="3"/>
      <c r="I1" s="3"/>
      <c r="J1" s="3"/>
      <c r="K1" s="3"/>
      <c r="L1" s="2"/>
      <c r="M1" s="3"/>
      <c r="N1" s="4"/>
      <c r="O1" s="3"/>
      <c r="P1" s="3"/>
      <c r="Q1" s="3"/>
      <c r="R1" s="3"/>
      <c r="S1" s="4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4"/>
      <c r="AM1" s="3"/>
      <c r="AN1" s="3"/>
      <c r="AO1" s="3"/>
      <c r="AP1" s="3"/>
      <c r="AQ1" s="3"/>
      <c r="AR1" s="3"/>
      <c r="AS1" s="3"/>
      <c r="AT1" s="4"/>
      <c r="AU1" s="3"/>
      <c r="AV1" s="3"/>
      <c r="AW1" s="5"/>
      <c r="AX1" s="5"/>
      <c r="AY1" s="3"/>
      <c r="AZ1" s="5"/>
      <c r="BA1" s="5"/>
      <c r="BB1" s="5"/>
      <c r="BC1" s="5"/>
      <c r="BD1" s="5"/>
      <c r="BE1" s="6"/>
      <c r="BF1" s="7"/>
    </row>
    <row r="2">
      <c r="A2" s="3" t="s">
        <v>0</v>
      </c>
      <c r="C2" s="2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2" t="s">
        <v>10</v>
      </c>
      <c r="M2" s="3" t="s">
        <v>11</v>
      </c>
      <c r="N2" s="4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4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2" t="s">
        <v>138</v>
      </c>
      <c r="AH2" s="3" t="s">
        <v>32</v>
      </c>
      <c r="AI2" s="3" t="s">
        <v>33</v>
      </c>
      <c r="AJ2" s="3" t="s">
        <v>34</v>
      </c>
      <c r="AK2" s="3" t="s">
        <v>35</v>
      </c>
      <c r="AL2" s="4" t="s">
        <v>36</v>
      </c>
      <c r="AM2" s="3" t="s">
        <v>37</v>
      </c>
      <c r="AN2" s="3" t="s">
        <v>38</v>
      </c>
      <c r="AO2" s="2" t="s">
        <v>39</v>
      </c>
      <c r="AP2" s="3" t="s">
        <v>40</v>
      </c>
      <c r="AQ2" s="2" t="s">
        <v>41</v>
      </c>
      <c r="AR2" s="3" t="s">
        <v>42</v>
      </c>
      <c r="AS2" s="3" t="s">
        <v>43</v>
      </c>
      <c r="AT2" s="4" t="s">
        <v>44</v>
      </c>
      <c r="AU2" s="3" t="s">
        <v>45</v>
      </c>
      <c r="AV2" s="3" t="s">
        <v>46</v>
      </c>
      <c r="AW2" s="2" t="s">
        <v>47</v>
      </c>
      <c r="AX2" s="4" t="s">
        <v>48</v>
      </c>
      <c r="AY2" s="2" t="s">
        <v>139</v>
      </c>
      <c r="AZ2" s="2" t="s">
        <v>49</v>
      </c>
      <c r="BA2" s="4" t="s">
        <v>140</v>
      </c>
      <c r="BB2" s="5" t="s">
        <v>53</v>
      </c>
      <c r="BC2" s="5" t="s">
        <v>54</v>
      </c>
      <c r="BD2" s="5" t="s">
        <v>53</v>
      </c>
      <c r="BE2" s="6" t="s">
        <v>54</v>
      </c>
      <c r="BF2" s="7" t="s">
        <v>55</v>
      </c>
    </row>
    <row r="3">
      <c r="A3" s="3" t="s">
        <v>56</v>
      </c>
      <c r="C3" s="3"/>
      <c r="D3" s="3" t="s">
        <v>57</v>
      </c>
      <c r="E3" s="2" t="s">
        <v>58</v>
      </c>
      <c r="F3" s="3" t="s">
        <v>59</v>
      </c>
      <c r="G3" s="3" t="s">
        <v>60</v>
      </c>
      <c r="H3" s="3" t="s">
        <v>61</v>
      </c>
      <c r="I3" s="3" t="s">
        <v>62</v>
      </c>
      <c r="J3" s="3" t="s">
        <v>63</v>
      </c>
      <c r="K3" s="2" t="s">
        <v>64</v>
      </c>
      <c r="L3" s="2" t="s">
        <v>65</v>
      </c>
      <c r="M3" s="2" t="s">
        <v>66</v>
      </c>
      <c r="N3" s="4" t="s">
        <v>67</v>
      </c>
      <c r="O3" s="3" t="s">
        <v>68</v>
      </c>
      <c r="P3" s="3" t="s">
        <v>69</v>
      </c>
      <c r="Q3" s="3" t="s">
        <v>70</v>
      </c>
      <c r="R3" s="3" t="s">
        <v>71</v>
      </c>
      <c r="S3" s="4" t="s">
        <v>72</v>
      </c>
      <c r="T3" s="3" t="s">
        <v>73</v>
      </c>
      <c r="U3" s="3" t="s">
        <v>74</v>
      </c>
      <c r="V3" s="3" t="s">
        <v>75</v>
      </c>
      <c r="W3" s="3" t="s">
        <v>76</v>
      </c>
      <c r="X3" s="3" t="s">
        <v>77</v>
      </c>
      <c r="Y3" s="3" t="s">
        <v>78</v>
      </c>
      <c r="Z3" s="3" t="s">
        <v>79</v>
      </c>
      <c r="AA3" s="3" t="s">
        <v>80</v>
      </c>
      <c r="AB3" s="3" t="s">
        <v>81</v>
      </c>
      <c r="AC3" s="3" t="s">
        <v>82</v>
      </c>
      <c r="AD3" s="3" t="s">
        <v>83</v>
      </c>
      <c r="AE3" s="3" t="s">
        <v>84</v>
      </c>
      <c r="AF3" s="3" t="s">
        <v>85</v>
      </c>
      <c r="AG3" s="3" t="s">
        <v>86</v>
      </c>
      <c r="AH3" s="3" t="s">
        <v>87</v>
      </c>
      <c r="AI3" s="3" t="s">
        <v>88</v>
      </c>
      <c r="AJ3" s="3" t="s">
        <v>89</v>
      </c>
      <c r="AK3" s="3" t="s">
        <v>90</v>
      </c>
      <c r="AL3" s="4" t="s">
        <v>36</v>
      </c>
      <c r="AM3" s="3" t="s">
        <v>91</v>
      </c>
      <c r="AN3" s="3" t="s">
        <v>92</v>
      </c>
      <c r="AO3" s="2" t="s">
        <v>93</v>
      </c>
      <c r="AP3" s="3" t="s">
        <v>94</v>
      </c>
      <c r="AQ3" s="3" t="s">
        <v>95</v>
      </c>
      <c r="AR3" s="3" t="s">
        <v>96</v>
      </c>
      <c r="AS3" s="3" t="s">
        <v>97</v>
      </c>
      <c r="AT3" s="4" t="s">
        <v>98</v>
      </c>
      <c r="AU3" s="3" t="s">
        <v>99</v>
      </c>
      <c r="AV3" s="3" t="s">
        <v>100</v>
      </c>
      <c r="AW3" s="2" t="s">
        <v>101</v>
      </c>
      <c r="AX3" s="4" t="s">
        <v>102</v>
      </c>
      <c r="AY3" s="3"/>
      <c r="AZ3" s="4" t="s">
        <v>103</v>
      </c>
      <c r="BA3" s="5"/>
      <c r="BB3" s="5"/>
      <c r="BC3" s="6"/>
      <c r="BD3" s="6"/>
      <c r="BE3" s="6"/>
      <c r="BF3" s="6"/>
    </row>
    <row r="4" ht="15.75" customHeight="1">
      <c r="A4" s="8">
        <v>1.0</v>
      </c>
      <c r="B4" s="9" t="s">
        <v>107</v>
      </c>
      <c r="C4" s="10"/>
      <c r="D4" s="11"/>
      <c r="E4" s="12">
        <v>6.5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2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3"/>
      <c r="AH4" s="11"/>
      <c r="AI4" s="11"/>
      <c r="AJ4" s="11"/>
      <c r="AK4" s="12">
        <v>1.0</v>
      </c>
      <c r="AL4" s="11"/>
      <c r="AM4" s="12">
        <v>5.0</v>
      </c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69"/>
      <c r="AZ4" s="11"/>
      <c r="BA4" s="11"/>
      <c r="BB4" s="11"/>
      <c r="BC4" s="11"/>
      <c r="BD4" s="11"/>
      <c r="BE4" s="11"/>
      <c r="BF4" s="14">
        <f t="shared" ref="BF4:BF10" si="1">SUM(C4:BE4)</f>
        <v>12.5</v>
      </c>
    </row>
    <row r="5" ht="15.75" customHeight="1">
      <c r="A5" s="15"/>
      <c r="B5" s="16" t="s">
        <v>108</v>
      </c>
      <c r="C5" s="17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20">
        <v>0.5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20">
        <v>2.0</v>
      </c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70"/>
      <c r="AZ5" s="18"/>
      <c r="BA5" s="18"/>
      <c r="BB5" s="18"/>
      <c r="BC5" s="18"/>
      <c r="BD5" s="18"/>
      <c r="BE5" s="18"/>
      <c r="BF5" s="19">
        <f t="shared" si="1"/>
        <v>2.5</v>
      </c>
    </row>
    <row r="6" ht="15.75" customHeight="1">
      <c r="A6" s="15"/>
      <c r="B6" s="16" t="s">
        <v>109</v>
      </c>
      <c r="C6" s="17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20">
        <v>3.0</v>
      </c>
      <c r="P6" s="18"/>
      <c r="Q6" s="18"/>
      <c r="R6" s="20">
        <v>1.0</v>
      </c>
      <c r="S6" s="18"/>
      <c r="T6" s="18"/>
      <c r="U6" s="20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20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70"/>
      <c r="AZ6" s="18"/>
      <c r="BA6" s="18"/>
      <c r="BB6" s="18"/>
      <c r="BC6" s="18"/>
      <c r="BD6" s="18"/>
      <c r="BE6" s="18"/>
      <c r="BF6" s="19">
        <f t="shared" si="1"/>
        <v>4</v>
      </c>
    </row>
    <row r="7" ht="15.75" customHeight="1">
      <c r="A7" s="15"/>
      <c r="B7" s="16" t="s">
        <v>110</v>
      </c>
      <c r="C7" s="17"/>
      <c r="D7" s="18"/>
      <c r="E7" s="20">
        <v>1.0</v>
      </c>
      <c r="F7" s="18"/>
      <c r="G7" s="18"/>
      <c r="H7" s="18"/>
      <c r="I7" s="18"/>
      <c r="J7" s="18"/>
      <c r="K7" s="18"/>
      <c r="L7" s="18"/>
      <c r="M7" s="18"/>
      <c r="N7" s="18"/>
      <c r="O7" s="20">
        <v>6.0</v>
      </c>
      <c r="P7" s="18"/>
      <c r="Q7" s="18"/>
      <c r="R7" s="20">
        <v>3.0</v>
      </c>
      <c r="S7" s="18"/>
      <c r="T7" s="18"/>
      <c r="U7" s="20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21"/>
      <c r="AH7" s="18"/>
      <c r="AI7" s="18"/>
      <c r="AJ7" s="18"/>
      <c r="AK7" s="20">
        <v>8.5</v>
      </c>
      <c r="AL7" s="18"/>
      <c r="AM7" s="20">
        <v>3.0</v>
      </c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70"/>
      <c r="AZ7" s="18"/>
      <c r="BA7" s="18"/>
      <c r="BB7" s="18"/>
      <c r="BC7" s="18"/>
      <c r="BD7" s="18"/>
      <c r="BE7" s="18"/>
      <c r="BF7" s="19">
        <f t="shared" si="1"/>
        <v>21.5</v>
      </c>
    </row>
    <row r="8" ht="15.75" customHeight="1">
      <c r="A8" s="15"/>
      <c r="B8" s="16" t="s">
        <v>111</v>
      </c>
      <c r="C8" s="17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21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70"/>
      <c r="AZ8" s="18"/>
      <c r="BA8" s="18"/>
      <c r="BB8" s="18"/>
      <c r="BC8" s="18"/>
      <c r="BD8" s="18"/>
      <c r="BE8" s="18"/>
      <c r="BF8" s="19">
        <f t="shared" si="1"/>
        <v>0</v>
      </c>
    </row>
    <row r="9" ht="15.75" customHeight="1">
      <c r="A9" s="15"/>
      <c r="B9" s="16" t="s">
        <v>112</v>
      </c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20">
        <v>1.5</v>
      </c>
      <c r="P9" s="18"/>
      <c r="Q9" s="18"/>
      <c r="R9" s="20">
        <v>0.5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20">
        <v>1.5</v>
      </c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70"/>
      <c r="AZ9" s="18"/>
      <c r="BA9" s="18"/>
      <c r="BB9" s="18"/>
      <c r="BC9" s="18"/>
      <c r="BD9" s="18"/>
      <c r="BE9" s="18"/>
      <c r="BF9" s="19">
        <f t="shared" si="1"/>
        <v>3.5</v>
      </c>
    </row>
    <row r="10" ht="15.75" customHeight="1">
      <c r="A10" s="15"/>
      <c r="B10" s="16" t="s">
        <v>55</v>
      </c>
      <c r="C10" s="22"/>
      <c r="D10" s="22">
        <f t="shared" ref="D10:BE10" si="2">SUM(D4:D9)</f>
        <v>0</v>
      </c>
      <c r="E10" s="22">
        <f t="shared" si="2"/>
        <v>7.5</v>
      </c>
      <c r="F10" s="22">
        <f t="shared" si="2"/>
        <v>0</v>
      </c>
      <c r="G10" s="22">
        <f t="shared" si="2"/>
        <v>0</v>
      </c>
      <c r="H10" s="22">
        <f t="shared" si="2"/>
        <v>0</v>
      </c>
      <c r="I10" s="22">
        <f t="shared" si="2"/>
        <v>0</v>
      </c>
      <c r="J10" s="22">
        <f t="shared" si="2"/>
        <v>0</v>
      </c>
      <c r="K10" s="22">
        <f t="shared" si="2"/>
        <v>0</v>
      </c>
      <c r="L10" s="22">
        <f t="shared" si="2"/>
        <v>0</v>
      </c>
      <c r="M10" s="22">
        <f t="shared" si="2"/>
        <v>0</v>
      </c>
      <c r="N10" s="22">
        <f t="shared" si="2"/>
        <v>0</v>
      </c>
      <c r="O10" s="22">
        <f t="shared" si="2"/>
        <v>11</v>
      </c>
      <c r="P10" s="22">
        <f t="shared" si="2"/>
        <v>0</v>
      </c>
      <c r="Q10" s="22">
        <f t="shared" si="2"/>
        <v>0</v>
      </c>
      <c r="R10" s="22">
        <f t="shared" si="2"/>
        <v>4.5</v>
      </c>
      <c r="S10" s="22">
        <f t="shared" si="2"/>
        <v>0</v>
      </c>
      <c r="T10" s="22">
        <f t="shared" si="2"/>
        <v>0</v>
      </c>
      <c r="U10" s="22">
        <f t="shared" si="2"/>
        <v>0</v>
      </c>
      <c r="V10" s="22">
        <f t="shared" si="2"/>
        <v>0</v>
      </c>
      <c r="W10" s="22">
        <f t="shared" si="2"/>
        <v>0</v>
      </c>
      <c r="X10" s="22">
        <f t="shared" si="2"/>
        <v>0</v>
      </c>
      <c r="Y10" s="22">
        <f t="shared" si="2"/>
        <v>0</v>
      </c>
      <c r="Z10" s="22">
        <f t="shared" si="2"/>
        <v>0</v>
      </c>
      <c r="AA10" s="22">
        <f t="shared" si="2"/>
        <v>0</v>
      </c>
      <c r="AB10" s="22">
        <f t="shared" si="2"/>
        <v>0</v>
      </c>
      <c r="AC10" s="22">
        <f t="shared" si="2"/>
        <v>0</v>
      </c>
      <c r="AD10" s="22">
        <f t="shared" si="2"/>
        <v>0</v>
      </c>
      <c r="AE10" s="22">
        <f t="shared" si="2"/>
        <v>0</v>
      </c>
      <c r="AF10" s="22">
        <f t="shared" si="2"/>
        <v>0</v>
      </c>
      <c r="AG10" s="22">
        <f t="shared" si="2"/>
        <v>0</v>
      </c>
      <c r="AH10" s="22">
        <f t="shared" si="2"/>
        <v>0</v>
      </c>
      <c r="AI10" s="22">
        <f t="shared" si="2"/>
        <v>0</v>
      </c>
      <c r="AJ10" s="22">
        <f t="shared" si="2"/>
        <v>0</v>
      </c>
      <c r="AK10" s="22">
        <f t="shared" si="2"/>
        <v>13</v>
      </c>
      <c r="AL10" s="22">
        <f t="shared" si="2"/>
        <v>0</v>
      </c>
      <c r="AM10" s="22">
        <f t="shared" si="2"/>
        <v>8</v>
      </c>
      <c r="AN10" s="22">
        <f t="shared" si="2"/>
        <v>0</v>
      </c>
      <c r="AO10" s="22">
        <f t="shared" si="2"/>
        <v>0</v>
      </c>
      <c r="AP10" s="22">
        <f t="shared" si="2"/>
        <v>0</v>
      </c>
      <c r="AQ10" s="22">
        <f t="shared" si="2"/>
        <v>0</v>
      </c>
      <c r="AR10" s="22">
        <f t="shared" si="2"/>
        <v>0</v>
      </c>
      <c r="AS10" s="22">
        <f t="shared" si="2"/>
        <v>0</v>
      </c>
      <c r="AT10" s="22">
        <f t="shared" si="2"/>
        <v>0</v>
      </c>
      <c r="AU10" s="22">
        <f t="shared" si="2"/>
        <v>0</v>
      </c>
      <c r="AV10" s="22">
        <f t="shared" si="2"/>
        <v>0</v>
      </c>
      <c r="AW10" s="22">
        <f t="shared" si="2"/>
        <v>0</v>
      </c>
      <c r="AX10" s="22">
        <f t="shared" si="2"/>
        <v>0</v>
      </c>
      <c r="AY10" s="71">
        <f t="shared" si="2"/>
        <v>0</v>
      </c>
      <c r="AZ10" s="22">
        <f t="shared" si="2"/>
        <v>0</v>
      </c>
      <c r="BA10" s="22">
        <f t="shared" si="2"/>
        <v>0</v>
      </c>
      <c r="BB10" s="22">
        <f t="shared" si="2"/>
        <v>0</v>
      </c>
      <c r="BC10" s="22">
        <f t="shared" si="2"/>
        <v>0</v>
      </c>
      <c r="BD10" s="22">
        <f t="shared" si="2"/>
        <v>0</v>
      </c>
      <c r="BE10" s="22">
        <f t="shared" si="2"/>
        <v>0</v>
      </c>
      <c r="BF10" s="23">
        <f t="shared" si="1"/>
        <v>44</v>
      </c>
    </row>
    <row r="11" ht="15.75" customHeight="1">
      <c r="A11" s="15"/>
      <c r="B11" s="16"/>
      <c r="C11" s="24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72"/>
      <c r="AZ11" s="25"/>
      <c r="BA11" s="25"/>
      <c r="BB11" s="25"/>
      <c r="BC11" s="25"/>
      <c r="BD11" s="25"/>
      <c r="BE11" s="25"/>
      <c r="BF11" s="26"/>
    </row>
    <row r="12" ht="15.75" customHeight="1">
      <c r="A12" s="27"/>
      <c r="B12" s="28" t="s">
        <v>1</v>
      </c>
      <c r="C12" s="29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73"/>
      <c r="AZ12" s="30"/>
      <c r="BA12" s="31"/>
      <c r="BB12" s="31"/>
      <c r="BC12" s="31"/>
      <c r="BD12" s="31"/>
      <c r="BE12" s="31"/>
      <c r="BF12" s="32">
        <f t="shared" ref="BF12:BF19" si="3">SUM(C12:BE12)</f>
        <v>0</v>
      </c>
    </row>
    <row r="13" ht="15.75" customHeight="1">
      <c r="A13" s="8">
        <v>2.0</v>
      </c>
      <c r="B13" s="9" t="s">
        <v>107</v>
      </c>
      <c r="C13" s="10"/>
      <c r="D13" s="12">
        <v>1.0</v>
      </c>
      <c r="E13" s="11"/>
      <c r="F13" s="12">
        <v>3.0</v>
      </c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2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3"/>
      <c r="AH13" s="11"/>
      <c r="AI13" s="11"/>
      <c r="AJ13" s="11"/>
      <c r="AK13" s="12">
        <v>1.5</v>
      </c>
      <c r="AL13" s="11"/>
      <c r="AM13" s="12">
        <v>3.0</v>
      </c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69"/>
      <c r="AZ13" s="11"/>
      <c r="BA13" s="11"/>
      <c r="BB13" s="11"/>
      <c r="BC13" s="11"/>
      <c r="BD13" s="11"/>
      <c r="BE13" s="11"/>
      <c r="BF13" s="14">
        <f t="shared" si="3"/>
        <v>8.5</v>
      </c>
    </row>
    <row r="14" ht="15.75" customHeight="1">
      <c r="A14" s="15"/>
      <c r="B14" s="16" t="s">
        <v>108</v>
      </c>
      <c r="C14" s="17"/>
      <c r="D14" s="20">
        <v>1.5</v>
      </c>
      <c r="E14" s="20">
        <v>4.0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70"/>
      <c r="AZ14" s="18"/>
      <c r="BA14" s="18"/>
      <c r="BB14" s="18"/>
      <c r="BC14" s="18"/>
      <c r="BD14" s="18"/>
      <c r="BE14" s="18"/>
      <c r="BF14" s="19">
        <f t="shared" si="3"/>
        <v>5.5</v>
      </c>
    </row>
    <row r="15" ht="15.75" customHeight="1">
      <c r="A15" s="15"/>
      <c r="B15" s="16" t="s">
        <v>109</v>
      </c>
      <c r="C15" s="17"/>
      <c r="D15" s="20">
        <v>1.0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20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20">
        <v>1.5</v>
      </c>
      <c r="AL15" s="18"/>
      <c r="AM15" s="20">
        <v>0.5</v>
      </c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70"/>
      <c r="AZ15" s="18"/>
      <c r="BA15" s="18"/>
      <c r="BB15" s="18"/>
      <c r="BC15" s="18"/>
      <c r="BD15" s="18"/>
      <c r="BE15" s="18"/>
      <c r="BF15" s="19">
        <f t="shared" si="3"/>
        <v>3</v>
      </c>
    </row>
    <row r="16" ht="15.75" customHeight="1">
      <c r="A16" s="15"/>
      <c r="B16" s="16" t="s">
        <v>110</v>
      </c>
      <c r="C16" s="17"/>
      <c r="D16" s="20">
        <v>3.0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20"/>
      <c r="V16" s="18"/>
      <c r="W16" s="18"/>
      <c r="X16" s="18"/>
      <c r="Y16" s="18"/>
      <c r="Z16" s="18"/>
      <c r="AA16" s="18"/>
      <c r="AB16" s="18"/>
      <c r="AC16" s="18"/>
      <c r="AD16" s="18"/>
      <c r="AE16" s="20">
        <v>1.0</v>
      </c>
      <c r="AF16" s="18"/>
      <c r="AG16" s="21"/>
      <c r="AH16" s="18"/>
      <c r="AI16" s="18"/>
      <c r="AJ16" s="18"/>
      <c r="AK16" s="20">
        <v>6.5</v>
      </c>
      <c r="AL16" s="18"/>
      <c r="AM16" s="20">
        <v>4.0</v>
      </c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70"/>
      <c r="AZ16" s="18"/>
      <c r="BA16" s="18"/>
      <c r="BB16" s="18"/>
      <c r="BC16" s="18"/>
      <c r="BD16" s="18"/>
      <c r="BE16" s="18"/>
      <c r="BF16" s="19">
        <f t="shared" si="3"/>
        <v>14.5</v>
      </c>
    </row>
    <row r="17" ht="15.75" customHeight="1">
      <c r="A17" s="15"/>
      <c r="B17" s="16" t="s">
        <v>111</v>
      </c>
      <c r="C17" s="17"/>
      <c r="D17" s="20">
        <v>0.5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21"/>
      <c r="AH17" s="18"/>
      <c r="AI17" s="18"/>
      <c r="AJ17" s="18"/>
      <c r="AK17" s="20">
        <v>0.5</v>
      </c>
      <c r="AL17" s="18"/>
      <c r="AM17" s="20">
        <v>0.5</v>
      </c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70"/>
      <c r="AZ17" s="18"/>
      <c r="BA17" s="18"/>
      <c r="BB17" s="18"/>
      <c r="BC17" s="18"/>
      <c r="BD17" s="18"/>
      <c r="BE17" s="18"/>
      <c r="BF17" s="19">
        <f t="shared" si="3"/>
        <v>1.5</v>
      </c>
    </row>
    <row r="18" ht="15.75" customHeight="1">
      <c r="A18" s="15"/>
      <c r="B18" s="16" t="s">
        <v>112</v>
      </c>
      <c r="C18" s="17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20">
        <v>0.5</v>
      </c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70"/>
      <c r="AZ18" s="18"/>
      <c r="BA18" s="18"/>
      <c r="BB18" s="18"/>
      <c r="BC18" s="18"/>
      <c r="BD18" s="18"/>
      <c r="BE18" s="18"/>
      <c r="BF18" s="19">
        <f t="shared" si="3"/>
        <v>0.5</v>
      </c>
    </row>
    <row r="19" ht="15.75" customHeight="1">
      <c r="A19" s="15"/>
      <c r="B19" s="16" t="s">
        <v>55</v>
      </c>
      <c r="C19" s="22"/>
      <c r="D19" s="22">
        <f t="shared" ref="D19:BE19" si="4">SUM(D13:D18)</f>
        <v>7</v>
      </c>
      <c r="E19" s="22">
        <f t="shared" si="4"/>
        <v>4</v>
      </c>
      <c r="F19" s="22">
        <f t="shared" si="4"/>
        <v>3</v>
      </c>
      <c r="G19" s="22">
        <f t="shared" si="4"/>
        <v>0</v>
      </c>
      <c r="H19" s="22">
        <f t="shared" si="4"/>
        <v>0</v>
      </c>
      <c r="I19" s="22">
        <f t="shared" si="4"/>
        <v>0</v>
      </c>
      <c r="J19" s="22">
        <f t="shared" si="4"/>
        <v>0</v>
      </c>
      <c r="K19" s="22">
        <f t="shared" si="4"/>
        <v>0</v>
      </c>
      <c r="L19" s="22">
        <f t="shared" si="4"/>
        <v>0</v>
      </c>
      <c r="M19" s="22">
        <f t="shared" si="4"/>
        <v>0</v>
      </c>
      <c r="N19" s="22">
        <f t="shared" si="4"/>
        <v>0</v>
      </c>
      <c r="O19" s="22">
        <f t="shared" si="4"/>
        <v>0</v>
      </c>
      <c r="P19" s="22">
        <f t="shared" si="4"/>
        <v>0</v>
      </c>
      <c r="Q19" s="22">
        <f t="shared" si="4"/>
        <v>0</v>
      </c>
      <c r="R19" s="22">
        <f t="shared" si="4"/>
        <v>0</v>
      </c>
      <c r="S19" s="22">
        <f t="shared" si="4"/>
        <v>0</v>
      </c>
      <c r="T19" s="22">
        <f t="shared" si="4"/>
        <v>0</v>
      </c>
      <c r="U19" s="22">
        <f t="shared" si="4"/>
        <v>0</v>
      </c>
      <c r="V19" s="22">
        <f t="shared" si="4"/>
        <v>0</v>
      </c>
      <c r="W19" s="22">
        <f t="shared" si="4"/>
        <v>0</v>
      </c>
      <c r="X19" s="22">
        <f t="shared" si="4"/>
        <v>0</v>
      </c>
      <c r="Y19" s="22">
        <f t="shared" si="4"/>
        <v>0</v>
      </c>
      <c r="Z19" s="22">
        <f t="shared" si="4"/>
        <v>0</v>
      </c>
      <c r="AA19" s="22">
        <f t="shared" si="4"/>
        <v>0</v>
      </c>
      <c r="AB19" s="22">
        <f t="shared" si="4"/>
        <v>0</v>
      </c>
      <c r="AC19" s="22">
        <f t="shared" si="4"/>
        <v>0</v>
      </c>
      <c r="AD19" s="22">
        <f t="shared" si="4"/>
        <v>0</v>
      </c>
      <c r="AE19" s="22">
        <f t="shared" si="4"/>
        <v>1</v>
      </c>
      <c r="AF19" s="22">
        <f t="shared" si="4"/>
        <v>0</v>
      </c>
      <c r="AG19" s="22">
        <f t="shared" si="4"/>
        <v>0</v>
      </c>
      <c r="AH19" s="22">
        <f t="shared" si="4"/>
        <v>0</v>
      </c>
      <c r="AI19" s="22">
        <f t="shared" si="4"/>
        <v>0</v>
      </c>
      <c r="AJ19" s="22">
        <f t="shared" si="4"/>
        <v>0</v>
      </c>
      <c r="AK19" s="22">
        <f t="shared" si="4"/>
        <v>10.5</v>
      </c>
      <c r="AL19" s="22">
        <f t="shared" si="4"/>
        <v>0</v>
      </c>
      <c r="AM19" s="22">
        <f t="shared" si="4"/>
        <v>8</v>
      </c>
      <c r="AN19" s="22">
        <f t="shared" si="4"/>
        <v>0</v>
      </c>
      <c r="AO19" s="22">
        <f t="shared" si="4"/>
        <v>0</v>
      </c>
      <c r="AP19" s="22">
        <f t="shared" si="4"/>
        <v>0</v>
      </c>
      <c r="AQ19" s="22">
        <f t="shared" si="4"/>
        <v>0</v>
      </c>
      <c r="AR19" s="22">
        <f t="shared" si="4"/>
        <v>0</v>
      </c>
      <c r="AS19" s="22">
        <f t="shared" si="4"/>
        <v>0</v>
      </c>
      <c r="AT19" s="22">
        <f t="shared" si="4"/>
        <v>0</v>
      </c>
      <c r="AU19" s="22">
        <f t="shared" si="4"/>
        <v>0</v>
      </c>
      <c r="AV19" s="22">
        <f t="shared" si="4"/>
        <v>0</v>
      </c>
      <c r="AW19" s="22">
        <f t="shared" si="4"/>
        <v>0</v>
      </c>
      <c r="AX19" s="22">
        <f t="shared" si="4"/>
        <v>0</v>
      </c>
      <c r="AY19" s="71">
        <f t="shared" si="4"/>
        <v>0</v>
      </c>
      <c r="AZ19" s="22">
        <f t="shared" si="4"/>
        <v>0</v>
      </c>
      <c r="BA19" s="22">
        <f t="shared" si="4"/>
        <v>0</v>
      </c>
      <c r="BB19" s="22">
        <f t="shared" si="4"/>
        <v>0</v>
      </c>
      <c r="BC19" s="22">
        <f t="shared" si="4"/>
        <v>0</v>
      </c>
      <c r="BD19" s="22">
        <f t="shared" si="4"/>
        <v>0</v>
      </c>
      <c r="BE19" s="22">
        <f t="shared" si="4"/>
        <v>0</v>
      </c>
      <c r="BF19" s="23">
        <f t="shared" si="3"/>
        <v>33.5</v>
      </c>
    </row>
    <row r="20" ht="15.75" customHeight="1">
      <c r="A20" s="15"/>
      <c r="B20" s="16"/>
      <c r="C20" s="24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72"/>
      <c r="AZ20" s="25"/>
      <c r="BA20" s="25"/>
      <c r="BB20" s="25"/>
      <c r="BC20" s="25"/>
      <c r="BD20" s="25"/>
      <c r="BE20" s="25"/>
      <c r="BF20" s="26"/>
    </row>
    <row r="21" ht="15.75" customHeight="1">
      <c r="A21" s="27"/>
      <c r="B21" s="33" t="s">
        <v>1</v>
      </c>
      <c r="C21" s="34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74"/>
      <c r="AZ21" s="35"/>
      <c r="BA21" s="36"/>
      <c r="BB21" s="36"/>
      <c r="BC21" s="36"/>
      <c r="BD21" s="36"/>
      <c r="BE21" s="36"/>
      <c r="BF21" s="37">
        <f t="shared" ref="BF21:BF28" si="5">SUM(C21:BE21)</f>
        <v>0</v>
      </c>
    </row>
    <row r="22" ht="15.75" customHeight="1">
      <c r="A22" s="8">
        <v>3.0</v>
      </c>
      <c r="B22" s="38" t="s">
        <v>107</v>
      </c>
      <c r="C22" s="10"/>
      <c r="D22" s="12">
        <v>1.0</v>
      </c>
      <c r="E22" s="11"/>
      <c r="F22" s="12">
        <v>1.0</v>
      </c>
      <c r="G22" s="11"/>
      <c r="H22" s="11"/>
      <c r="I22" s="11"/>
      <c r="J22" s="12">
        <v>1.0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2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39"/>
      <c r="AH22" s="11"/>
      <c r="AI22" s="12">
        <v>18.0</v>
      </c>
      <c r="AJ22" s="11"/>
      <c r="AK22" s="11"/>
      <c r="AL22" s="11"/>
      <c r="AM22" s="12">
        <v>1.0</v>
      </c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69"/>
      <c r="AZ22" s="11"/>
      <c r="BA22" s="11"/>
      <c r="BB22" s="11"/>
      <c r="BC22" s="11"/>
      <c r="BD22" s="11"/>
      <c r="BE22" s="11"/>
      <c r="BF22" s="14">
        <f t="shared" si="5"/>
        <v>22</v>
      </c>
    </row>
    <row r="23" ht="15.75" customHeight="1">
      <c r="A23" s="15"/>
      <c r="B23" s="40" t="s">
        <v>108</v>
      </c>
      <c r="C23" s="17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20">
        <v>9.0</v>
      </c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70"/>
      <c r="AZ23" s="18"/>
      <c r="BA23" s="18"/>
      <c r="BB23" s="18"/>
      <c r="BC23" s="18"/>
      <c r="BD23" s="18"/>
      <c r="BE23" s="18"/>
      <c r="BF23" s="19">
        <f t="shared" si="5"/>
        <v>9</v>
      </c>
    </row>
    <row r="24" ht="15.75" customHeight="1">
      <c r="A24" s="15"/>
      <c r="B24" s="40" t="s">
        <v>109</v>
      </c>
      <c r="C24" s="17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20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20"/>
      <c r="AH24" s="18"/>
      <c r="AI24" s="20">
        <v>1.5</v>
      </c>
      <c r="AJ24" s="18"/>
      <c r="AK24" s="20">
        <v>6.0</v>
      </c>
      <c r="AL24" s="18"/>
      <c r="AM24" s="18"/>
      <c r="AN24" s="18"/>
      <c r="AO24" s="18"/>
      <c r="AP24" s="18"/>
      <c r="AQ24" s="20">
        <v>0.5</v>
      </c>
      <c r="AR24" s="18"/>
      <c r="AS24" s="18"/>
      <c r="AT24" s="18"/>
      <c r="AU24" s="18"/>
      <c r="AV24" s="18"/>
      <c r="AW24" s="18"/>
      <c r="AX24" s="18"/>
      <c r="AY24" s="70"/>
      <c r="AZ24" s="18"/>
      <c r="BA24" s="18"/>
      <c r="BB24" s="18"/>
      <c r="BC24" s="18"/>
      <c r="BD24" s="18"/>
      <c r="BE24" s="18"/>
      <c r="BF24" s="19">
        <f t="shared" si="5"/>
        <v>8</v>
      </c>
    </row>
    <row r="25" ht="15.75" customHeight="1">
      <c r="A25" s="15"/>
      <c r="B25" s="40" t="s">
        <v>110</v>
      </c>
      <c r="C25" s="17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20"/>
      <c r="V25" s="18"/>
      <c r="W25" s="18"/>
      <c r="X25" s="18"/>
      <c r="Y25" s="18"/>
      <c r="Z25" s="18"/>
      <c r="AA25" s="20"/>
      <c r="AB25" s="18"/>
      <c r="AC25" s="18"/>
      <c r="AD25" s="18"/>
      <c r="AE25" s="18"/>
      <c r="AF25" s="18"/>
      <c r="AG25" s="41"/>
      <c r="AH25" s="18"/>
      <c r="AI25" s="20">
        <v>10.0</v>
      </c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75">
        <v>1.0</v>
      </c>
      <c r="AZ25" s="18"/>
      <c r="BA25" s="18"/>
      <c r="BB25" s="18"/>
      <c r="BC25" s="18"/>
      <c r="BD25" s="18"/>
      <c r="BE25" s="18"/>
      <c r="BF25" s="19">
        <f t="shared" si="5"/>
        <v>11</v>
      </c>
    </row>
    <row r="26" ht="15.75" customHeight="1">
      <c r="A26" s="15"/>
      <c r="B26" s="40" t="s">
        <v>111</v>
      </c>
      <c r="C26" s="17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21"/>
      <c r="AH26" s="18"/>
      <c r="AI26" s="20">
        <v>0.25</v>
      </c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70"/>
      <c r="AZ26" s="18"/>
      <c r="BA26" s="18"/>
      <c r="BB26" s="18"/>
      <c r="BC26" s="18"/>
      <c r="BD26" s="18"/>
      <c r="BE26" s="18"/>
      <c r="BF26" s="19">
        <f t="shared" si="5"/>
        <v>0.25</v>
      </c>
    </row>
    <row r="27" ht="15.75" customHeight="1">
      <c r="A27" s="15"/>
      <c r="B27" s="40" t="s">
        <v>112</v>
      </c>
      <c r="C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20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70"/>
      <c r="AZ27" s="18"/>
      <c r="BA27" s="18"/>
      <c r="BB27" s="18"/>
      <c r="BC27" s="18"/>
      <c r="BD27" s="18"/>
      <c r="BE27" s="18"/>
      <c r="BF27" s="19">
        <f t="shared" si="5"/>
        <v>0</v>
      </c>
    </row>
    <row r="28" ht="15.75" customHeight="1">
      <c r="A28" s="15"/>
      <c r="B28" s="40" t="s">
        <v>55</v>
      </c>
      <c r="C28" s="42"/>
      <c r="D28" s="42">
        <f t="shared" ref="D28:BE28" si="6">SUM(D22:D27)</f>
        <v>1</v>
      </c>
      <c r="E28" s="42">
        <f t="shared" si="6"/>
        <v>0</v>
      </c>
      <c r="F28" s="42">
        <f t="shared" si="6"/>
        <v>1</v>
      </c>
      <c r="G28" s="42">
        <f t="shared" si="6"/>
        <v>0</v>
      </c>
      <c r="H28" s="42">
        <f t="shared" si="6"/>
        <v>0</v>
      </c>
      <c r="I28" s="42">
        <f t="shared" si="6"/>
        <v>0</v>
      </c>
      <c r="J28" s="42">
        <f t="shared" si="6"/>
        <v>1</v>
      </c>
      <c r="K28" s="42">
        <f t="shared" si="6"/>
        <v>0</v>
      </c>
      <c r="L28" s="42">
        <f t="shared" si="6"/>
        <v>0</v>
      </c>
      <c r="M28" s="42">
        <f t="shared" si="6"/>
        <v>0</v>
      </c>
      <c r="N28" s="42">
        <f t="shared" si="6"/>
        <v>0</v>
      </c>
      <c r="O28" s="42">
        <f t="shared" si="6"/>
        <v>0</v>
      </c>
      <c r="P28" s="42">
        <f t="shared" si="6"/>
        <v>0</v>
      </c>
      <c r="Q28" s="42">
        <f t="shared" si="6"/>
        <v>0</v>
      </c>
      <c r="R28" s="42">
        <f t="shared" si="6"/>
        <v>0</v>
      </c>
      <c r="S28" s="42">
        <f t="shared" si="6"/>
        <v>0</v>
      </c>
      <c r="T28" s="42">
        <f t="shared" si="6"/>
        <v>0</v>
      </c>
      <c r="U28" s="42">
        <f t="shared" si="6"/>
        <v>0</v>
      </c>
      <c r="V28" s="42">
        <f t="shared" si="6"/>
        <v>0</v>
      </c>
      <c r="W28" s="42">
        <f t="shared" si="6"/>
        <v>0</v>
      </c>
      <c r="X28" s="42">
        <f t="shared" si="6"/>
        <v>0</v>
      </c>
      <c r="Y28" s="42">
        <f t="shared" si="6"/>
        <v>0</v>
      </c>
      <c r="Z28" s="42">
        <f t="shared" si="6"/>
        <v>0</v>
      </c>
      <c r="AA28" s="42">
        <f t="shared" si="6"/>
        <v>0</v>
      </c>
      <c r="AB28" s="42">
        <f t="shared" si="6"/>
        <v>0</v>
      </c>
      <c r="AC28" s="42">
        <f t="shared" si="6"/>
        <v>0</v>
      </c>
      <c r="AD28" s="42">
        <f t="shared" si="6"/>
        <v>0</v>
      </c>
      <c r="AE28" s="42">
        <f t="shared" si="6"/>
        <v>0</v>
      </c>
      <c r="AF28" s="42">
        <f t="shared" si="6"/>
        <v>0</v>
      </c>
      <c r="AG28" s="42">
        <f t="shared" si="6"/>
        <v>0</v>
      </c>
      <c r="AH28" s="42">
        <f t="shared" si="6"/>
        <v>0</v>
      </c>
      <c r="AI28" s="42">
        <f t="shared" si="6"/>
        <v>38.75</v>
      </c>
      <c r="AJ28" s="42">
        <f t="shared" si="6"/>
        <v>0</v>
      </c>
      <c r="AK28" s="42">
        <f t="shared" si="6"/>
        <v>6</v>
      </c>
      <c r="AL28" s="42">
        <f t="shared" si="6"/>
        <v>0</v>
      </c>
      <c r="AM28" s="42">
        <f t="shared" si="6"/>
        <v>1</v>
      </c>
      <c r="AN28" s="42">
        <f t="shared" si="6"/>
        <v>0</v>
      </c>
      <c r="AO28" s="42">
        <f t="shared" si="6"/>
        <v>0</v>
      </c>
      <c r="AP28" s="42">
        <f t="shared" si="6"/>
        <v>0</v>
      </c>
      <c r="AQ28" s="42">
        <f t="shared" si="6"/>
        <v>0.5</v>
      </c>
      <c r="AR28" s="42">
        <f t="shared" si="6"/>
        <v>0</v>
      </c>
      <c r="AS28" s="42">
        <f t="shared" si="6"/>
        <v>0</v>
      </c>
      <c r="AT28" s="42">
        <f t="shared" si="6"/>
        <v>0</v>
      </c>
      <c r="AU28" s="42">
        <f t="shared" si="6"/>
        <v>0</v>
      </c>
      <c r="AV28" s="42">
        <f t="shared" si="6"/>
        <v>0</v>
      </c>
      <c r="AW28" s="42">
        <f t="shared" si="6"/>
        <v>0</v>
      </c>
      <c r="AX28" s="42">
        <f t="shared" si="6"/>
        <v>0</v>
      </c>
      <c r="AY28" s="76">
        <f t="shared" si="6"/>
        <v>1</v>
      </c>
      <c r="AZ28" s="42">
        <f t="shared" si="6"/>
        <v>0</v>
      </c>
      <c r="BA28" s="42">
        <f t="shared" si="6"/>
        <v>0</v>
      </c>
      <c r="BB28" s="42">
        <f t="shared" si="6"/>
        <v>0</v>
      </c>
      <c r="BC28" s="42">
        <f t="shared" si="6"/>
        <v>0</v>
      </c>
      <c r="BD28" s="42">
        <f t="shared" si="6"/>
        <v>0</v>
      </c>
      <c r="BE28" s="42">
        <f t="shared" si="6"/>
        <v>0</v>
      </c>
      <c r="BF28" s="23">
        <f t="shared" si="5"/>
        <v>50.25</v>
      </c>
    </row>
    <row r="29" ht="15.75" customHeight="1">
      <c r="A29" s="15"/>
      <c r="B29" s="40"/>
      <c r="C29" s="17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70"/>
      <c r="AZ29" s="18"/>
      <c r="BA29" s="18"/>
      <c r="BB29" s="18"/>
      <c r="BC29" s="18"/>
      <c r="BD29" s="18"/>
      <c r="BE29" s="18"/>
      <c r="BF29" s="26"/>
    </row>
    <row r="30" ht="15.75" customHeight="1">
      <c r="A30" s="27"/>
      <c r="B30" s="43" t="s">
        <v>1</v>
      </c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77"/>
      <c r="AZ30" s="45"/>
      <c r="BA30" s="45"/>
      <c r="BB30" s="45"/>
      <c r="BC30" s="45"/>
      <c r="BD30" s="45"/>
      <c r="BE30" s="45"/>
      <c r="BF30" s="37">
        <f t="shared" ref="BF30:BF37" si="7">SUM(C30:BE30)</f>
        <v>0</v>
      </c>
    </row>
    <row r="31" ht="15.75" customHeight="1">
      <c r="A31" s="8">
        <v>4.0</v>
      </c>
      <c r="B31" s="38" t="s">
        <v>107</v>
      </c>
      <c r="C31" s="10"/>
      <c r="D31" s="11"/>
      <c r="E31" s="11"/>
      <c r="F31" s="11"/>
      <c r="G31" s="11"/>
      <c r="H31" s="11"/>
      <c r="I31" s="11"/>
      <c r="J31" s="12">
        <v>9.0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2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39"/>
      <c r="AH31" s="11"/>
      <c r="AI31" s="11"/>
      <c r="AJ31" s="11"/>
      <c r="AK31" s="12">
        <v>3.0</v>
      </c>
      <c r="AL31" s="11"/>
      <c r="AM31" s="12">
        <v>6.0</v>
      </c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2">
        <v>3.0</v>
      </c>
      <c r="AY31" s="69"/>
      <c r="AZ31" s="11"/>
      <c r="BA31" s="11"/>
      <c r="BB31" s="11"/>
      <c r="BC31" s="11"/>
      <c r="BD31" s="11"/>
      <c r="BE31" s="11"/>
      <c r="BF31" s="14">
        <f t="shared" si="7"/>
        <v>21</v>
      </c>
    </row>
    <row r="32" ht="15.75" customHeight="1">
      <c r="A32" s="15"/>
      <c r="B32" s="40" t="s">
        <v>108</v>
      </c>
      <c r="C32" s="17"/>
      <c r="D32" s="18"/>
      <c r="E32" s="18"/>
      <c r="F32" s="18"/>
      <c r="G32" s="18"/>
      <c r="H32" s="18"/>
      <c r="I32" s="18"/>
      <c r="J32" s="20">
        <v>1.0</v>
      </c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70"/>
      <c r="AZ32" s="18"/>
      <c r="BA32" s="18"/>
      <c r="BB32" s="18"/>
      <c r="BC32" s="18"/>
      <c r="BD32" s="18"/>
      <c r="BE32" s="18"/>
      <c r="BF32" s="19">
        <f t="shared" si="7"/>
        <v>1</v>
      </c>
    </row>
    <row r="33" ht="15.75" customHeight="1">
      <c r="A33" s="15"/>
      <c r="B33" s="40" t="s">
        <v>109</v>
      </c>
      <c r="C33" s="17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20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20"/>
      <c r="AH33" s="18"/>
      <c r="AI33" s="18"/>
      <c r="AJ33" s="18"/>
      <c r="AK33" s="20">
        <v>0.5</v>
      </c>
      <c r="AL33" s="18"/>
      <c r="AM33" s="18"/>
      <c r="AN33" s="18"/>
      <c r="AO33" s="18"/>
      <c r="AP33" s="18"/>
      <c r="AQ33" s="20">
        <v>1.0</v>
      </c>
      <c r="AR33" s="20"/>
      <c r="AS33" s="18"/>
      <c r="AT33" s="18"/>
      <c r="AU33" s="18"/>
      <c r="AV33" s="18"/>
      <c r="AW33" s="18"/>
      <c r="AX33" s="18"/>
      <c r="AY33" s="70"/>
      <c r="AZ33" s="18"/>
      <c r="BA33" s="18"/>
      <c r="BB33" s="18"/>
      <c r="BC33" s="18"/>
      <c r="BD33" s="18"/>
      <c r="BE33" s="18"/>
      <c r="BF33" s="19">
        <f t="shared" si="7"/>
        <v>1.5</v>
      </c>
    </row>
    <row r="34" ht="15.75" customHeight="1">
      <c r="A34" s="15"/>
      <c r="B34" s="40" t="s">
        <v>110</v>
      </c>
      <c r="C34" s="17"/>
      <c r="D34" s="18"/>
      <c r="E34" s="18"/>
      <c r="F34" s="18"/>
      <c r="G34" s="18"/>
      <c r="H34" s="18"/>
      <c r="I34" s="18"/>
      <c r="J34" s="20">
        <v>2.0</v>
      </c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41"/>
      <c r="AH34" s="18"/>
      <c r="AI34" s="18"/>
      <c r="AJ34" s="18"/>
      <c r="AK34" s="20">
        <v>7.0</v>
      </c>
      <c r="AL34" s="18"/>
      <c r="AM34" s="20">
        <v>3.0</v>
      </c>
      <c r="AN34" s="18"/>
      <c r="AO34" s="18"/>
      <c r="AP34" s="18"/>
      <c r="AQ34" s="20">
        <v>1.0</v>
      </c>
      <c r="AR34" s="20"/>
      <c r="AS34" s="18"/>
      <c r="AT34" s="18"/>
      <c r="AU34" s="18"/>
      <c r="AV34" s="18"/>
      <c r="AW34" s="18"/>
      <c r="AX34" s="18"/>
      <c r="AY34" s="70"/>
      <c r="AZ34" s="18"/>
      <c r="BA34" s="18"/>
      <c r="BB34" s="18"/>
      <c r="BC34" s="18"/>
      <c r="BD34" s="18"/>
      <c r="BE34" s="18"/>
      <c r="BF34" s="19">
        <f t="shared" si="7"/>
        <v>13</v>
      </c>
    </row>
    <row r="35" ht="15.75" customHeight="1">
      <c r="A35" s="15"/>
      <c r="B35" s="40" t="s">
        <v>111</v>
      </c>
      <c r="C35" s="17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21"/>
      <c r="AH35" s="18"/>
      <c r="AI35" s="18"/>
      <c r="AJ35" s="18"/>
      <c r="AK35" s="20">
        <v>1.0</v>
      </c>
      <c r="AL35" s="18"/>
      <c r="AM35" s="20">
        <v>1.0</v>
      </c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70"/>
      <c r="AZ35" s="18"/>
      <c r="BA35" s="18"/>
      <c r="BB35" s="18"/>
      <c r="BC35" s="18"/>
      <c r="BD35" s="18"/>
      <c r="BE35" s="18"/>
      <c r="BF35" s="19">
        <f t="shared" si="7"/>
        <v>2</v>
      </c>
    </row>
    <row r="36" ht="15.75" customHeight="1">
      <c r="A36" s="15"/>
      <c r="B36" s="40" t="s">
        <v>112</v>
      </c>
      <c r="C36" s="17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70"/>
      <c r="AZ36" s="18"/>
      <c r="BA36" s="18"/>
      <c r="BB36" s="18"/>
      <c r="BC36" s="18"/>
      <c r="BD36" s="18"/>
      <c r="BE36" s="18"/>
      <c r="BF36" s="19">
        <f t="shared" si="7"/>
        <v>0</v>
      </c>
    </row>
    <row r="37" ht="15.75" customHeight="1">
      <c r="A37" s="15"/>
      <c r="B37" s="40" t="s">
        <v>55</v>
      </c>
      <c r="C37" s="42"/>
      <c r="D37" s="42">
        <f t="shared" ref="D37:BE37" si="8">SUM(D31:D36)</f>
        <v>0</v>
      </c>
      <c r="E37" s="42">
        <f t="shared" si="8"/>
        <v>0</v>
      </c>
      <c r="F37" s="42">
        <f t="shared" si="8"/>
        <v>0</v>
      </c>
      <c r="G37" s="42">
        <f t="shared" si="8"/>
        <v>0</v>
      </c>
      <c r="H37" s="42">
        <f t="shared" si="8"/>
        <v>0</v>
      </c>
      <c r="I37" s="42">
        <f t="shared" si="8"/>
        <v>0</v>
      </c>
      <c r="J37" s="42">
        <f t="shared" si="8"/>
        <v>12</v>
      </c>
      <c r="K37" s="42">
        <f t="shared" si="8"/>
        <v>0</v>
      </c>
      <c r="L37" s="42">
        <f t="shared" si="8"/>
        <v>0</v>
      </c>
      <c r="M37" s="42">
        <f t="shared" si="8"/>
        <v>0</v>
      </c>
      <c r="N37" s="42">
        <f t="shared" si="8"/>
        <v>0</v>
      </c>
      <c r="O37" s="42">
        <f t="shared" si="8"/>
        <v>0</v>
      </c>
      <c r="P37" s="42">
        <f t="shared" si="8"/>
        <v>0</v>
      </c>
      <c r="Q37" s="42">
        <f t="shared" si="8"/>
        <v>0</v>
      </c>
      <c r="R37" s="42">
        <f t="shared" si="8"/>
        <v>0</v>
      </c>
      <c r="S37" s="42">
        <f t="shared" si="8"/>
        <v>0</v>
      </c>
      <c r="T37" s="42">
        <f t="shared" si="8"/>
        <v>0</v>
      </c>
      <c r="U37" s="42">
        <f t="shared" si="8"/>
        <v>0</v>
      </c>
      <c r="V37" s="42">
        <f t="shared" si="8"/>
        <v>0</v>
      </c>
      <c r="W37" s="42">
        <f t="shared" si="8"/>
        <v>0</v>
      </c>
      <c r="X37" s="42">
        <f t="shared" si="8"/>
        <v>0</v>
      </c>
      <c r="Y37" s="42">
        <f t="shared" si="8"/>
        <v>0</v>
      </c>
      <c r="Z37" s="42">
        <f t="shared" si="8"/>
        <v>0</v>
      </c>
      <c r="AA37" s="42">
        <f t="shared" si="8"/>
        <v>0</v>
      </c>
      <c r="AB37" s="42">
        <f t="shared" si="8"/>
        <v>0</v>
      </c>
      <c r="AC37" s="42">
        <f t="shared" si="8"/>
        <v>0</v>
      </c>
      <c r="AD37" s="42">
        <f t="shared" si="8"/>
        <v>0</v>
      </c>
      <c r="AE37" s="42">
        <f t="shared" si="8"/>
        <v>0</v>
      </c>
      <c r="AF37" s="42">
        <f t="shared" si="8"/>
        <v>0</v>
      </c>
      <c r="AG37" s="42">
        <f t="shared" si="8"/>
        <v>0</v>
      </c>
      <c r="AH37" s="42">
        <f t="shared" si="8"/>
        <v>0</v>
      </c>
      <c r="AI37" s="42">
        <f t="shared" si="8"/>
        <v>0</v>
      </c>
      <c r="AJ37" s="42">
        <f t="shared" si="8"/>
        <v>0</v>
      </c>
      <c r="AK37" s="42">
        <f t="shared" si="8"/>
        <v>11.5</v>
      </c>
      <c r="AL37" s="42">
        <f t="shared" si="8"/>
        <v>0</v>
      </c>
      <c r="AM37" s="42">
        <f t="shared" si="8"/>
        <v>10</v>
      </c>
      <c r="AN37" s="42">
        <f t="shared" si="8"/>
        <v>0</v>
      </c>
      <c r="AO37" s="42">
        <f t="shared" si="8"/>
        <v>0</v>
      </c>
      <c r="AP37" s="42">
        <f t="shared" si="8"/>
        <v>0</v>
      </c>
      <c r="AQ37" s="42">
        <f t="shared" si="8"/>
        <v>2</v>
      </c>
      <c r="AR37" s="42">
        <f t="shared" si="8"/>
        <v>0</v>
      </c>
      <c r="AS37" s="42">
        <f t="shared" si="8"/>
        <v>0</v>
      </c>
      <c r="AT37" s="42">
        <f t="shared" si="8"/>
        <v>0</v>
      </c>
      <c r="AU37" s="42">
        <f t="shared" si="8"/>
        <v>0</v>
      </c>
      <c r="AV37" s="42">
        <f t="shared" si="8"/>
        <v>0</v>
      </c>
      <c r="AW37" s="42">
        <f t="shared" si="8"/>
        <v>0</v>
      </c>
      <c r="AX37" s="42">
        <f t="shared" si="8"/>
        <v>3</v>
      </c>
      <c r="AY37" s="76">
        <f t="shared" si="8"/>
        <v>0</v>
      </c>
      <c r="AZ37" s="42">
        <f t="shared" si="8"/>
        <v>0</v>
      </c>
      <c r="BA37" s="42">
        <f t="shared" si="8"/>
        <v>0</v>
      </c>
      <c r="BB37" s="42">
        <f t="shared" si="8"/>
        <v>0</v>
      </c>
      <c r="BC37" s="42">
        <f t="shared" si="8"/>
        <v>0</v>
      </c>
      <c r="BD37" s="42">
        <f t="shared" si="8"/>
        <v>0</v>
      </c>
      <c r="BE37" s="42">
        <f t="shared" si="8"/>
        <v>0</v>
      </c>
      <c r="BF37" s="23">
        <f t="shared" si="7"/>
        <v>38.5</v>
      </c>
    </row>
    <row r="38" ht="15.75" customHeight="1">
      <c r="A38" s="15"/>
      <c r="B38" s="40"/>
      <c r="C38" s="17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70"/>
      <c r="AZ38" s="18"/>
      <c r="BA38" s="18"/>
      <c r="BB38" s="18"/>
      <c r="BC38" s="18"/>
      <c r="BD38" s="18"/>
      <c r="BE38" s="18"/>
      <c r="BF38" s="26"/>
    </row>
    <row r="39" ht="15.75" customHeight="1">
      <c r="A39" s="27"/>
      <c r="B39" s="43" t="s">
        <v>1</v>
      </c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77"/>
      <c r="AZ39" s="45"/>
      <c r="BA39" s="45"/>
      <c r="BB39" s="45"/>
      <c r="BC39" s="45"/>
      <c r="BD39" s="45"/>
      <c r="BE39" s="45"/>
      <c r="BF39" s="37">
        <f t="shared" ref="BF39:BF46" si="9">SUM(C39:BE39)</f>
        <v>0</v>
      </c>
    </row>
    <row r="40" ht="15.75" customHeight="1">
      <c r="A40" s="8">
        <v>5.0</v>
      </c>
      <c r="B40" s="38" t="s">
        <v>107</v>
      </c>
      <c r="C40" s="10"/>
      <c r="D40" s="11"/>
      <c r="E40" s="11"/>
      <c r="F40" s="11"/>
      <c r="G40" s="11"/>
      <c r="H40" s="11"/>
      <c r="I40" s="11"/>
      <c r="J40" s="12">
        <v>3.0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2"/>
      <c r="V40" s="11"/>
      <c r="W40" s="11"/>
      <c r="X40" s="12">
        <v>3.0</v>
      </c>
      <c r="Y40" s="11"/>
      <c r="Z40" s="11"/>
      <c r="AA40" s="11"/>
      <c r="AB40" s="11"/>
      <c r="AC40" s="11"/>
      <c r="AD40" s="11"/>
      <c r="AE40" s="11"/>
      <c r="AF40" s="11"/>
      <c r="AG40" s="39">
        <v>2.0</v>
      </c>
      <c r="AH40" s="11"/>
      <c r="AI40" s="11"/>
      <c r="AJ40" s="11"/>
      <c r="AK40" s="12">
        <v>8.0</v>
      </c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69"/>
      <c r="AZ40" s="11"/>
      <c r="BA40" s="11"/>
      <c r="BB40" s="11"/>
      <c r="BC40" s="11"/>
      <c r="BD40" s="11"/>
      <c r="BE40" s="11"/>
      <c r="BF40" s="14">
        <f t="shared" si="9"/>
        <v>16</v>
      </c>
    </row>
    <row r="41" ht="15.75" customHeight="1">
      <c r="A41" s="15"/>
      <c r="B41" s="40" t="s">
        <v>108</v>
      </c>
      <c r="C41" s="17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20">
        <v>6.0</v>
      </c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20">
        <v>2.0</v>
      </c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70"/>
      <c r="AZ41" s="18"/>
      <c r="BA41" s="18"/>
      <c r="BB41" s="18"/>
      <c r="BC41" s="18"/>
      <c r="BD41" s="18"/>
      <c r="BE41" s="18"/>
      <c r="BF41" s="19">
        <f t="shared" si="9"/>
        <v>8</v>
      </c>
    </row>
    <row r="42" ht="15.75" customHeight="1">
      <c r="A42" s="15"/>
      <c r="B42" s="40" t="s">
        <v>109</v>
      </c>
      <c r="C42" s="17"/>
      <c r="D42" s="18"/>
      <c r="E42" s="18"/>
      <c r="F42" s="18"/>
      <c r="G42" s="18"/>
      <c r="H42" s="18"/>
      <c r="I42" s="18"/>
      <c r="J42" s="20">
        <v>3.0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20"/>
      <c r="V42" s="18"/>
      <c r="W42" s="18"/>
      <c r="X42" s="20">
        <v>1.5</v>
      </c>
      <c r="Y42" s="18"/>
      <c r="Z42" s="18"/>
      <c r="AA42" s="18"/>
      <c r="AB42" s="18"/>
      <c r="AC42" s="18"/>
      <c r="AD42" s="18"/>
      <c r="AE42" s="18"/>
      <c r="AF42" s="18"/>
      <c r="AG42" s="20">
        <v>1.0</v>
      </c>
      <c r="AH42" s="18"/>
      <c r="AI42" s="18"/>
      <c r="AJ42" s="18"/>
      <c r="AK42" s="20">
        <v>1.0</v>
      </c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70"/>
      <c r="AZ42" s="18"/>
      <c r="BA42" s="18"/>
      <c r="BB42" s="18"/>
      <c r="BC42" s="18"/>
      <c r="BD42" s="18"/>
      <c r="BE42" s="18"/>
      <c r="BF42" s="19">
        <f t="shared" si="9"/>
        <v>6.5</v>
      </c>
    </row>
    <row r="43" ht="15.75" customHeight="1">
      <c r="A43" s="15"/>
      <c r="B43" s="40" t="s">
        <v>110</v>
      </c>
      <c r="C43" s="17"/>
      <c r="D43" s="18"/>
      <c r="E43" s="18"/>
      <c r="F43" s="18"/>
      <c r="G43" s="18"/>
      <c r="H43" s="18"/>
      <c r="I43" s="18"/>
      <c r="J43" s="20">
        <v>5.0</v>
      </c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20"/>
      <c r="V43" s="18"/>
      <c r="W43" s="18"/>
      <c r="X43" s="20">
        <v>18.0</v>
      </c>
      <c r="Y43" s="18"/>
      <c r="Z43" s="18"/>
      <c r="AA43" s="20">
        <v>3.0</v>
      </c>
      <c r="AB43" s="18"/>
      <c r="AC43" s="18"/>
      <c r="AD43" s="18"/>
      <c r="AE43" s="18"/>
      <c r="AF43" s="18"/>
      <c r="AG43" s="41">
        <v>3.0</v>
      </c>
      <c r="AH43" s="18"/>
      <c r="AI43" s="18"/>
      <c r="AJ43" s="18"/>
      <c r="AK43" s="20">
        <v>12.0</v>
      </c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70"/>
      <c r="AZ43" s="18"/>
      <c r="BA43" s="18"/>
      <c r="BB43" s="18"/>
      <c r="BC43" s="18"/>
      <c r="BD43" s="18"/>
      <c r="BE43" s="18"/>
      <c r="BF43" s="19">
        <f t="shared" si="9"/>
        <v>41</v>
      </c>
    </row>
    <row r="44" ht="15.75" customHeight="1">
      <c r="A44" s="15"/>
      <c r="B44" s="40" t="s">
        <v>111</v>
      </c>
      <c r="C44" s="17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20">
        <v>2.5</v>
      </c>
      <c r="Y44" s="18"/>
      <c r="Z44" s="18"/>
      <c r="AA44" s="18"/>
      <c r="AB44" s="18"/>
      <c r="AC44" s="18"/>
      <c r="AD44" s="18"/>
      <c r="AE44" s="18"/>
      <c r="AF44" s="18"/>
      <c r="AG44" s="21"/>
      <c r="AH44" s="18"/>
      <c r="AI44" s="18"/>
      <c r="AJ44" s="18"/>
      <c r="AK44" s="20">
        <v>4.0</v>
      </c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70"/>
      <c r="AZ44" s="18"/>
      <c r="BA44" s="18"/>
      <c r="BB44" s="18"/>
      <c r="BC44" s="18"/>
      <c r="BD44" s="18"/>
      <c r="BE44" s="18"/>
      <c r="BF44" s="19">
        <f t="shared" si="9"/>
        <v>6.5</v>
      </c>
    </row>
    <row r="45" ht="15.75" customHeight="1">
      <c r="A45" s="15"/>
      <c r="B45" s="40" t="s">
        <v>112</v>
      </c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20">
        <v>6.0</v>
      </c>
      <c r="Y45" s="18"/>
      <c r="Z45" s="18"/>
      <c r="AA45" s="20">
        <v>3.0</v>
      </c>
      <c r="AB45" s="18"/>
      <c r="AC45" s="18"/>
      <c r="AD45" s="18"/>
      <c r="AE45" s="18"/>
      <c r="AF45" s="18"/>
      <c r="AG45" s="18"/>
      <c r="AH45" s="18"/>
      <c r="AI45" s="18"/>
      <c r="AJ45" s="18"/>
      <c r="AK45" s="20">
        <v>7.0</v>
      </c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70"/>
      <c r="AZ45" s="18"/>
      <c r="BA45" s="18"/>
      <c r="BB45" s="18"/>
      <c r="BC45" s="18"/>
      <c r="BD45" s="18"/>
      <c r="BE45" s="18"/>
      <c r="BF45" s="19">
        <f t="shared" si="9"/>
        <v>16</v>
      </c>
    </row>
    <row r="46" ht="15.75" customHeight="1">
      <c r="A46" s="15"/>
      <c r="B46" s="40" t="s">
        <v>55</v>
      </c>
      <c r="C46" s="42"/>
      <c r="D46" s="42">
        <f t="shared" ref="D46:BE46" si="10">SUM(D40:D45)</f>
        <v>0</v>
      </c>
      <c r="E46" s="42">
        <f t="shared" si="10"/>
        <v>0</v>
      </c>
      <c r="F46" s="42">
        <f t="shared" si="10"/>
        <v>0</v>
      </c>
      <c r="G46" s="42">
        <f t="shared" si="10"/>
        <v>0</v>
      </c>
      <c r="H46" s="42">
        <f t="shared" si="10"/>
        <v>0</v>
      </c>
      <c r="I46" s="42">
        <f t="shared" si="10"/>
        <v>0</v>
      </c>
      <c r="J46" s="42">
        <f t="shared" si="10"/>
        <v>11</v>
      </c>
      <c r="K46" s="42">
        <f t="shared" si="10"/>
        <v>0</v>
      </c>
      <c r="L46" s="42">
        <f t="shared" si="10"/>
        <v>0</v>
      </c>
      <c r="M46" s="42">
        <f t="shared" si="10"/>
        <v>0</v>
      </c>
      <c r="N46" s="42">
        <f t="shared" si="10"/>
        <v>0</v>
      </c>
      <c r="O46" s="42">
        <f t="shared" si="10"/>
        <v>0</v>
      </c>
      <c r="P46" s="42">
        <f t="shared" si="10"/>
        <v>0</v>
      </c>
      <c r="Q46" s="42">
        <f t="shared" si="10"/>
        <v>0</v>
      </c>
      <c r="R46" s="42">
        <f t="shared" si="10"/>
        <v>0</v>
      </c>
      <c r="S46" s="42">
        <f t="shared" si="10"/>
        <v>0</v>
      </c>
      <c r="T46" s="42">
        <f t="shared" si="10"/>
        <v>0</v>
      </c>
      <c r="U46" s="42">
        <f t="shared" si="10"/>
        <v>0</v>
      </c>
      <c r="V46" s="42">
        <f t="shared" si="10"/>
        <v>0</v>
      </c>
      <c r="W46" s="42">
        <f t="shared" si="10"/>
        <v>0</v>
      </c>
      <c r="X46" s="42">
        <f t="shared" si="10"/>
        <v>37</v>
      </c>
      <c r="Y46" s="42">
        <f t="shared" si="10"/>
        <v>0</v>
      </c>
      <c r="Z46" s="42">
        <f t="shared" si="10"/>
        <v>0</v>
      </c>
      <c r="AA46" s="42">
        <f t="shared" si="10"/>
        <v>6</v>
      </c>
      <c r="AB46" s="42">
        <f t="shared" si="10"/>
        <v>0</v>
      </c>
      <c r="AC46" s="42">
        <f t="shared" si="10"/>
        <v>0</v>
      </c>
      <c r="AD46" s="42">
        <f t="shared" si="10"/>
        <v>0</v>
      </c>
      <c r="AE46" s="42">
        <f t="shared" si="10"/>
        <v>0</v>
      </c>
      <c r="AF46" s="42">
        <f t="shared" si="10"/>
        <v>0</v>
      </c>
      <c r="AG46" s="42">
        <f t="shared" si="10"/>
        <v>6</v>
      </c>
      <c r="AH46" s="42">
        <f t="shared" si="10"/>
        <v>0</v>
      </c>
      <c r="AI46" s="42">
        <f t="shared" si="10"/>
        <v>0</v>
      </c>
      <c r="AJ46" s="42">
        <f t="shared" si="10"/>
        <v>0</v>
      </c>
      <c r="AK46" s="42">
        <f t="shared" si="10"/>
        <v>34</v>
      </c>
      <c r="AL46" s="42">
        <f t="shared" si="10"/>
        <v>0</v>
      </c>
      <c r="AM46" s="42">
        <f t="shared" si="10"/>
        <v>0</v>
      </c>
      <c r="AN46" s="42">
        <f t="shared" si="10"/>
        <v>0</v>
      </c>
      <c r="AO46" s="42">
        <f t="shared" si="10"/>
        <v>0</v>
      </c>
      <c r="AP46" s="42">
        <f t="shared" si="10"/>
        <v>0</v>
      </c>
      <c r="AQ46" s="42">
        <f t="shared" si="10"/>
        <v>0</v>
      </c>
      <c r="AR46" s="42">
        <f t="shared" si="10"/>
        <v>0</v>
      </c>
      <c r="AS46" s="42">
        <f t="shared" si="10"/>
        <v>0</v>
      </c>
      <c r="AT46" s="42">
        <f t="shared" si="10"/>
        <v>0</v>
      </c>
      <c r="AU46" s="42">
        <f t="shared" si="10"/>
        <v>0</v>
      </c>
      <c r="AV46" s="42">
        <f t="shared" si="10"/>
        <v>0</v>
      </c>
      <c r="AW46" s="42">
        <f t="shared" si="10"/>
        <v>0</v>
      </c>
      <c r="AX46" s="42">
        <f t="shared" si="10"/>
        <v>0</v>
      </c>
      <c r="AY46" s="76">
        <f t="shared" si="10"/>
        <v>0</v>
      </c>
      <c r="AZ46" s="42">
        <f t="shared" si="10"/>
        <v>0</v>
      </c>
      <c r="BA46" s="42">
        <f t="shared" si="10"/>
        <v>0</v>
      </c>
      <c r="BB46" s="42">
        <f t="shared" si="10"/>
        <v>0</v>
      </c>
      <c r="BC46" s="42">
        <f t="shared" si="10"/>
        <v>0</v>
      </c>
      <c r="BD46" s="42">
        <f t="shared" si="10"/>
        <v>0</v>
      </c>
      <c r="BE46" s="42">
        <f t="shared" si="10"/>
        <v>0</v>
      </c>
      <c r="BF46" s="23">
        <f t="shared" si="9"/>
        <v>94</v>
      </c>
    </row>
    <row r="47" ht="15.75" customHeight="1">
      <c r="A47" s="15"/>
      <c r="B47" s="40"/>
      <c r="C47" s="17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70"/>
      <c r="AZ47" s="18"/>
      <c r="BA47" s="18"/>
      <c r="BB47" s="18"/>
      <c r="BC47" s="18"/>
      <c r="BD47" s="18"/>
      <c r="BE47" s="18"/>
      <c r="BF47" s="26"/>
    </row>
    <row r="48" ht="15.75" customHeight="1">
      <c r="A48" s="27"/>
      <c r="B48" s="43" t="s">
        <v>1</v>
      </c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77"/>
      <c r="AZ48" s="45"/>
      <c r="BA48" s="45"/>
      <c r="BB48" s="45"/>
      <c r="BC48" s="45"/>
      <c r="BD48" s="45"/>
      <c r="BE48" s="45"/>
      <c r="BF48" s="37">
        <f t="shared" ref="BF48:BF55" si="11">SUM(C48:BE48)</f>
        <v>0</v>
      </c>
    </row>
    <row r="49" ht="15.75" customHeight="1">
      <c r="A49" s="8">
        <v>6.0</v>
      </c>
      <c r="B49" s="38" t="s">
        <v>107</v>
      </c>
      <c r="C49" s="10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2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2"/>
      <c r="AG49" s="13"/>
      <c r="AH49" s="11"/>
      <c r="AI49" s="11"/>
      <c r="AJ49" s="11"/>
      <c r="AK49" s="12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2"/>
      <c r="AY49" s="69"/>
      <c r="AZ49" s="11"/>
      <c r="BA49" s="11"/>
      <c r="BB49" s="11"/>
      <c r="BC49" s="11"/>
      <c r="BD49" s="11"/>
      <c r="BE49" s="11"/>
      <c r="BF49" s="14">
        <f t="shared" si="11"/>
        <v>0</v>
      </c>
    </row>
    <row r="50" ht="15.75" customHeight="1">
      <c r="A50" s="15"/>
      <c r="B50" s="40" t="s">
        <v>108</v>
      </c>
      <c r="C50" s="17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20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70"/>
      <c r="AZ50" s="18"/>
      <c r="BA50" s="18"/>
      <c r="BB50" s="18"/>
      <c r="BC50" s="18"/>
      <c r="BD50" s="18"/>
      <c r="BE50" s="18"/>
      <c r="BF50" s="19">
        <f t="shared" si="11"/>
        <v>0</v>
      </c>
    </row>
    <row r="51" ht="15.75" customHeight="1">
      <c r="A51" s="15"/>
      <c r="B51" s="40" t="s">
        <v>109</v>
      </c>
      <c r="C51" s="17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20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20"/>
      <c r="AH51" s="18"/>
      <c r="AI51" s="18"/>
      <c r="AJ51" s="18"/>
      <c r="AK51" s="18"/>
      <c r="AL51" s="18"/>
      <c r="AM51" s="18"/>
      <c r="AN51" s="18"/>
      <c r="AO51" s="18"/>
      <c r="AP51" s="18"/>
      <c r="AQ51" s="20"/>
      <c r="AR51" s="18"/>
      <c r="AS51" s="18"/>
      <c r="AT51" s="18"/>
      <c r="AU51" s="18"/>
      <c r="AV51" s="18"/>
      <c r="AW51" s="18"/>
      <c r="AX51" s="18"/>
      <c r="AY51" s="70"/>
      <c r="AZ51" s="18"/>
      <c r="BA51" s="18"/>
      <c r="BB51" s="18"/>
      <c r="BC51" s="18"/>
      <c r="BD51" s="18"/>
      <c r="BE51" s="18"/>
      <c r="BF51" s="19">
        <f t="shared" si="11"/>
        <v>0</v>
      </c>
    </row>
    <row r="52" ht="15.75" customHeight="1">
      <c r="A52" s="15"/>
      <c r="B52" s="40" t="s">
        <v>110</v>
      </c>
      <c r="C52" s="17"/>
      <c r="D52" s="18"/>
      <c r="E52" s="18"/>
      <c r="F52" s="18"/>
      <c r="G52" s="18"/>
      <c r="H52" s="18"/>
      <c r="I52" s="18"/>
      <c r="J52" s="18"/>
      <c r="K52" s="20"/>
      <c r="L52" s="18"/>
      <c r="M52" s="18"/>
      <c r="N52" s="18"/>
      <c r="O52" s="18"/>
      <c r="P52" s="18"/>
      <c r="Q52" s="18"/>
      <c r="R52" s="18"/>
      <c r="S52" s="18"/>
      <c r="T52" s="18"/>
      <c r="U52" s="20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21"/>
      <c r="AH52" s="18"/>
      <c r="AI52" s="18"/>
      <c r="AJ52" s="18"/>
      <c r="AK52" s="20"/>
      <c r="AL52" s="18"/>
      <c r="AM52" s="18"/>
      <c r="AN52" s="18"/>
      <c r="AO52" s="18"/>
      <c r="AP52" s="18"/>
      <c r="AQ52" s="20"/>
      <c r="AR52" s="18"/>
      <c r="AS52" s="18"/>
      <c r="AT52" s="18"/>
      <c r="AU52" s="18"/>
      <c r="AV52" s="18"/>
      <c r="AW52" s="18"/>
      <c r="AX52" s="18"/>
      <c r="AY52" s="70"/>
      <c r="AZ52" s="18"/>
      <c r="BA52" s="18"/>
      <c r="BB52" s="18"/>
      <c r="BC52" s="18"/>
      <c r="BD52" s="18"/>
      <c r="BE52" s="18"/>
      <c r="BF52" s="19">
        <f t="shared" si="11"/>
        <v>0</v>
      </c>
    </row>
    <row r="53" ht="15.75" customHeight="1">
      <c r="A53" s="15"/>
      <c r="B53" s="40" t="s">
        <v>111</v>
      </c>
      <c r="C53" s="17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21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70"/>
      <c r="AZ53" s="18"/>
      <c r="BA53" s="18"/>
      <c r="BB53" s="18"/>
      <c r="BC53" s="18"/>
      <c r="BD53" s="18"/>
      <c r="BE53" s="18"/>
      <c r="BF53" s="19">
        <f t="shared" si="11"/>
        <v>0</v>
      </c>
    </row>
    <row r="54" ht="15.75" customHeight="1">
      <c r="A54" s="15"/>
      <c r="B54" s="40" t="s">
        <v>112</v>
      </c>
      <c r="C54" s="17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70"/>
      <c r="AZ54" s="18"/>
      <c r="BA54" s="18"/>
      <c r="BB54" s="18"/>
      <c r="BC54" s="18"/>
      <c r="BD54" s="18"/>
      <c r="BE54" s="18"/>
      <c r="BF54" s="19">
        <f t="shared" si="11"/>
        <v>0</v>
      </c>
    </row>
    <row r="55" ht="15.75" customHeight="1">
      <c r="A55" s="15"/>
      <c r="B55" s="40" t="s">
        <v>55</v>
      </c>
      <c r="C55" s="42"/>
      <c r="D55" s="42">
        <f t="shared" ref="D55:BE55" si="12">SUM(D49:D54)</f>
        <v>0</v>
      </c>
      <c r="E55" s="42">
        <f t="shared" si="12"/>
        <v>0</v>
      </c>
      <c r="F55" s="42">
        <f t="shared" si="12"/>
        <v>0</v>
      </c>
      <c r="G55" s="42">
        <f t="shared" si="12"/>
        <v>0</v>
      </c>
      <c r="H55" s="42">
        <f t="shared" si="12"/>
        <v>0</v>
      </c>
      <c r="I55" s="42">
        <f t="shared" si="12"/>
        <v>0</v>
      </c>
      <c r="J55" s="42">
        <f t="shared" si="12"/>
        <v>0</v>
      </c>
      <c r="K55" s="42">
        <f t="shared" si="12"/>
        <v>0</v>
      </c>
      <c r="L55" s="42">
        <f t="shared" si="12"/>
        <v>0</v>
      </c>
      <c r="M55" s="42">
        <f t="shared" si="12"/>
        <v>0</v>
      </c>
      <c r="N55" s="42">
        <f t="shared" si="12"/>
        <v>0</v>
      </c>
      <c r="O55" s="42">
        <f t="shared" si="12"/>
        <v>0</v>
      </c>
      <c r="P55" s="42">
        <f t="shared" si="12"/>
        <v>0</v>
      </c>
      <c r="Q55" s="42">
        <f t="shared" si="12"/>
        <v>0</v>
      </c>
      <c r="R55" s="42">
        <f t="shared" si="12"/>
        <v>0</v>
      </c>
      <c r="S55" s="42">
        <f t="shared" si="12"/>
        <v>0</v>
      </c>
      <c r="T55" s="42">
        <f t="shared" si="12"/>
        <v>0</v>
      </c>
      <c r="U55" s="42">
        <f t="shared" si="12"/>
        <v>0</v>
      </c>
      <c r="V55" s="42">
        <f t="shared" si="12"/>
        <v>0</v>
      </c>
      <c r="W55" s="42">
        <f t="shared" si="12"/>
        <v>0</v>
      </c>
      <c r="X55" s="42">
        <f t="shared" si="12"/>
        <v>0</v>
      </c>
      <c r="Y55" s="42">
        <f t="shared" si="12"/>
        <v>0</v>
      </c>
      <c r="Z55" s="42">
        <f t="shared" si="12"/>
        <v>0</v>
      </c>
      <c r="AA55" s="42">
        <f t="shared" si="12"/>
        <v>0</v>
      </c>
      <c r="AB55" s="42">
        <f t="shared" si="12"/>
        <v>0</v>
      </c>
      <c r="AC55" s="42">
        <f t="shared" si="12"/>
        <v>0</v>
      </c>
      <c r="AD55" s="42">
        <f t="shared" si="12"/>
        <v>0</v>
      </c>
      <c r="AE55" s="42">
        <f t="shared" si="12"/>
        <v>0</v>
      </c>
      <c r="AF55" s="42">
        <f t="shared" si="12"/>
        <v>0</v>
      </c>
      <c r="AG55" s="42">
        <f t="shared" si="12"/>
        <v>0</v>
      </c>
      <c r="AH55" s="42">
        <f t="shared" si="12"/>
        <v>0</v>
      </c>
      <c r="AI55" s="42">
        <f t="shared" si="12"/>
        <v>0</v>
      </c>
      <c r="AJ55" s="42">
        <f t="shared" si="12"/>
        <v>0</v>
      </c>
      <c r="AK55" s="42">
        <f t="shared" si="12"/>
        <v>0</v>
      </c>
      <c r="AL55" s="42">
        <f t="shared" si="12"/>
        <v>0</v>
      </c>
      <c r="AM55" s="42">
        <f t="shared" si="12"/>
        <v>0</v>
      </c>
      <c r="AN55" s="42">
        <f t="shared" si="12"/>
        <v>0</v>
      </c>
      <c r="AO55" s="42">
        <f t="shared" si="12"/>
        <v>0</v>
      </c>
      <c r="AP55" s="42">
        <f t="shared" si="12"/>
        <v>0</v>
      </c>
      <c r="AQ55" s="42">
        <f t="shared" si="12"/>
        <v>0</v>
      </c>
      <c r="AR55" s="42">
        <f t="shared" si="12"/>
        <v>0</v>
      </c>
      <c r="AS55" s="42">
        <f t="shared" si="12"/>
        <v>0</v>
      </c>
      <c r="AT55" s="42">
        <f t="shared" si="12"/>
        <v>0</v>
      </c>
      <c r="AU55" s="42">
        <f t="shared" si="12"/>
        <v>0</v>
      </c>
      <c r="AV55" s="42">
        <f t="shared" si="12"/>
        <v>0</v>
      </c>
      <c r="AW55" s="42">
        <f t="shared" si="12"/>
        <v>0</v>
      </c>
      <c r="AX55" s="42">
        <f t="shared" si="12"/>
        <v>0</v>
      </c>
      <c r="AY55" s="76">
        <f t="shared" si="12"/>
        <v>0</v>
      </c>
      <c r="AZ55" s="42">
        <f t="shared" si="12"/>
        <v>0</v>
      </c>
      <c r="BA55" s="42">
        <f t="shared" si="12"/>
        <v>0</v>
      </c>
      <c r="BB55" s="42">
        <f t="shared" si="12"/>
        <v>0</v>
      </c>
      <c r="BC55" s="42">
        <f t="shared" si="12"/>
        <v>0</v>
      </c>
      <c r="BD55" s="42">
        <f t="shared" si="12"/>
        <v>0</v>
      </c>
      <c r="BE55" s="42">
        <f t="shared" si="12"/>
        <v>0</v>
      </c>
      <c r="BF55" s="23">
        <f t="shared" si="11"/>
        <v>0</v>
      </c>
    </row>
    <row r="56" ht="15.75" customHeight="1">
      <c r="A56" s="15"/>
      <c r="B56" s="40"/>
      <c r="C56" s="17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70"/>
      <c r="AZ56" s="18"/>
      <c r="BA56" s="18"/>
      <c r="BB56" s="18"/>
      <c r="BC56" s="18"/>
      <c r="BD56" s="18"/>
      <c r="BE56" s="18"/>
      <c r="BF56" s="26"/>
    </row>
    <row r="57" ht="15.75" customHeight="1">
      <c r="A57" s="27"/>
      <c r="B57" s="43" t="s">
        <v>1</v>
      </c>
      <c r="C57" s="44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77"/>
      <c r="AZ57" s="45"/>
      <c r="BA57" s="45"/>
      <c r="BB57" s="45"/>
      <c r="BC57" s="45"/>
      <c r="BD57" s="45"/>
      <c r="BE57" s="45"/>
      <c r="BF57" s="37">
        <f t="shared" ref="BF57:BF64" si="13">SUM(C57:BE57)</f>
        <v>0</v>
      </c>
    </row>
    <row r="58" ht="15.75" customHeight="1">
      <c r="A58" s="8">
        <v>7.0</v>
      </c>
      <c r="B58" s="38" t="s">
        <v>107</v>
      </c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2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3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2">
        <v>3.0</v>
      </c>
      <c r="AS58" s="11"/>
      <c r="AT58" s="11"/>
      <c r="AU58" s="11"/>
      <c r="AV58" s="11"/>
      <c r="AW58" s="11"/>
      <c r="AX58" s="11"/>
      <c r="AY58" s="69"/>
      <c r="AZ58" s="11"/>
      <c r="BA58" s="11"/>
      <c r="BB58" s="11"/>
      <c r="BC58" s="11"/>
      <c r="BD58" s="11"/>
      <c r="BE58" s="11"/>
      <c r="BF58" s="14">
        <f t="shared" si="13"/>
        <v>3</v>
      </c>
    </row>
    <row r="59" ht="15.75" customHeight="1">
      <c r="A59" s="15"/>
      <c r="B59" s="40" t="s">
        <v>108</v>
      </c>
      <c r="C59" s="17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20">
        <v>1.0</v>
      </c>
      <c r="AQ59" s="18"/>
      <c r="AR59" s="20">
        <v>5.0</v>
      </c>
      <c r="AS59" s="18"/>
      <c r="AT59" s="18"/>
      <c r="AU59" s="18"/>
      <c r="AV59" s="18"/>
      <c r="AW59" s="18"/>
      <c r="AX59" s="18"/>
      <c r="AY59" s="70"/>
      <c r="AZ59" s="18"/>
      <c r="BA59" s="18"/>
      <c r="BB59" s="18"/>
      <c r="BC59" s="18"/>
      <c r="BD59" s="18"/>
      <c r="BE59" s="18"/>
      <c r="BF59" s="19">
        <f t="shared" si="13"/>
        <v>6</v>
      </c>
    </row>
    <row r="60" ht="15.75" customHeight="1">
      <c r="A60" s="15"/>
      <c r="B60" s="40" t="s">
        <v>109</v>
      </c>
      <c r="C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20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20">
        <v>1.0</v>
      </c>
      <c r="AQ60" s="20">
        <v>2.0</v>
      </c>
      <c r="AR60" s="18"/>
      <c r="AS60" s="18"/>
      <c r="AT60" s="18"/>
      <c r="AU60" s="18"/>
      <c r="AV60" s="18"/>
      <c r="AW60" s="18"/>
      <c r="AX60" s="18"/>
      <c r="AY60" s="70"/>
      <c r="AZ60" s="18"/>
      <c r="BA60" s="18"/>
      <c r="BB60" s="18"/>
      <c r="BC60" s="18"/>
      <c r="BD60" s="18"/>
      <c r="BE60" s="18"/>
      <c r="BF60" s="19">
        <f t="shared" si="13"/>
        <v>3</v>
      </c>
    </row>
    <row r="61" ht="15.75" customHeight="1">
      <c r="A61" s="15"/>
      <c r="B61" s="40" t="s">
        <v>110</v>
      </c>
      <c r="C61" s="17"/>
      <c r="D61" s="18"/>
      <c r="E61" s="18"/>
      <c r="F61" s="18"/>
      <c r="G61" s="18"/>
      <c r="H61" s="18"/>
      <c r="I61" s="18"/>
      <c r="J61" s="20">
        <v>2.0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20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21"/>
      <c r="AH61" s="18"/>
      <c r="AI61" s="18"/>
      <c r="AJ61" s="18"/>
      <c r="AK61" s="20">
        <v>3.0</v>
      </c>
      <c r="AL61" s="18"/>
      <c r="AM61" s="18"/>
      <c r="AN61" s="18"/>
      <c r="AO61" s="18"/>
      <c r="AP61" s="20">
        <v>1.0</v>
      </c>
      <c r="AQ61" s="18"/>
      <c r="AR61" s="20">
        <v>10.0</v>
      </c>
      <c r="AS61" s="18"/>
      <c r="AT61" s="18"/>
      <c r="AU61" s="18"/>
      <c r="AV61" s="18"/>
      <c r="AW61" s="18"/>
      <c r="AX61" s="18"/>
      <c r="AY61" s="70"/>
      <c r="AZ61" s="18"/>
      <c r="BA61" s="18"/>
      <c r="BB61" s="18"/>
      <c r="BC61" s="18"/>
      <c r="BD61" s="18"/>
      <c r="BE61" s="18"/>
      <c r="BF61" s="19">
        <f t="shared" si="13"/>
        <v>16</v>
      </c>
    </row>
    <row r="62" ht="15.75" customHeight="1">
      <c r="A62" s="15"/>
      <c r="B62" s="40" t="s">
        <v>111</v>
      </c>
      <c r="C62" s="17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21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20">
        <v>2.0</v>
      </c>
      <c r="AS62" s="18"/>
      <c r="AT62" s="18"/>
      <c r="AU62" s="18"/>
      <c r="AV62" s="18"/>
      <c r="AW62" s="18"/>
      <c r="AX62" s="18"/>
      <c r="AY62" s="70"/>
      <c r="AZ62" s="18"/>
      <c r="BA62" s="18"/>
      <c r="BB62" s="18"/>
      <c r="BC62" s="18"/>
      <c r="BD62" s="18"/>
      <c r="BE62" s="18"/>
      <c r="BF62" s="19">
        <f t="shared" si="13"/>
        <v>2</v>
      </c>
    </row>
    <row r="63" ht="15.75" customHeight="1">
      <c r="A63" s="15"/>
      <c r="B63" s="40" t="s">
        <v>112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70"/>
      <c r="AZ63" s="18"/>
      <c r="BA63" s="18"/>
      <c r="BB63" s="18"/>
      <c r="BC63" s="18"/>
      <c r="BD63" s="18"/>
      <c r="BE63" s="18"/>
      <c r="BF63" s="19">
        <f t="shared" si="13"/>
        <v>0</v>
      </c>
    </row>
    <row r="64" ht="15.75" customHeight="1">
      <c r="A64" s="15"/>
      <c r="B64" s="40" t="s">
        <v>55</v>
      </c>
      <c r="C64" s="42"/>
      <c r="D64" s="42">
        <f t="shared" ref="D64:BE64" si="14">SUM(D58:D63)</f>
        <v>0</v>
      </c>
      <c r="E64" s="42">
        <f t="shared" si="14"/>
        <v>0</v>
      </c>
      <c r="F64" s="42">
        <f t="shared" si="14"/>
        <v>0</v>
      </c>
      <c r="G64" s="42">
        <f t="shared" si="14"/>
        <v>0</v>
      </c>
      <c r="H64" s="42">
        <f t="shared" si="14"/>
        <v>0</v>
      </c>
      <c r="I64" s="42">
        <f t="shared" si="14"/>
        <v>0</v>
      </c>
      <c r="J64" s="42">
        <f t="shared" si="14"/>
        <v>2</v>
      </c>
      <c r="K64" s="42">
        <f t="shared" si="14"/>
        <v>0</v>
      </c>
      <c r="L64" s="42">
        <f t="shared" si="14"/>
        <v>0</v>
      </c>
      <c r="M64" s="42">
        <f t="shared" si="14"/>
        <v>0</v>
      </c>
      <c r="N64" s="42">
        <f t="shared" si="14"/>
        <v>0</v>
      </c>
      <c r="O64" s="42">
        <f t="shared" si="14"/>
        <v>0</v>
      </c>
      <c r="P64" s="42">
        <f t="shared" si="14"/>
        <v>0</v>
      </c>
      <c r="Q64" s="42">
        <f t="shared" si="14"/>
        <v>0</v>
      </c>
      <c r="R64" s="42">
        <f t="shared" si="14"/>
        <v>0</v>
      </c>
      <c r="S64" s="42">
        <f t="shared" si="14"/>
        <v>0</v>
      </c>
      <c r="T64" s="42">
        <f t="shared" si="14"/>
        <v>0</v>
      </c>
      <c r="U64" s="42">
        <f t="shared" si="14"/>
        <v>0</v>
      </c>
      <c r="V64" s="42">
        <f t="shared" si="14"/>
        <v>0</v>
      </c>
      <c r="W64" s="42">
        <f t="shared" si="14"/>
        <v>0</v>
      </c>
      <c r="X64" s="42">
        <f t="shared" si="14"/>
        <v>0</v>
      </c>
      <c r="Y64" s="42">
        <f t="shared" si="14"/>
        <v>0</v>
      </c>
      <c r="Z64" s="42">
        <f t="shared" si="14"/>
        <v>0</v>
      </c>
      <c r="AA64" s="42">
        <f t="shared" si="14"/>
        <v>0</v>
      </c>
      <c r="AB64" s="42">
        <f t="shared" si="14"/>
        <v>0</v>
      </c>
      <c r="AC64" s="42">
        <f t="shared" si="14"/>
        <v>0</v>
      </c>
      <c r="AD64" s="42">
        <f t="shared" si="14"/>
        <v>0</v>
      </c>
      <c r="AE64" s="42">
        <f t="shared" si="14"/>
        <v>0</v>
      </c>
      <c r="AF64" s="42">
        <f t="shared" si="14"/>
        <v>0</v>
      </c>
      <c r="AG64" s="42">
        <f t="shared" si="14"/>
        <v>0</v>
      </c>
      <c r="AH64" s="42">
        <f t="shared" si="14"/>
        <v>0</v>
      </c>
      <c r="AI64" s="42">
        <f t="shared" si="14"/>
        <v>0</v>
      </c>
      <c r="AJ64" s="42">
        <f t="shared" si="14"/>
        <v>0</v>
      </c>
      <c r="AK64" s="42">
        <f t="shared" si="14"/>
        <v>3</v>
      </c>
      <c r="AL64" s="42">
        <f t="shared" si="14"/>
        <v>0</v>
      </c>
      <c r="AM64" s="42">
        <f t="shared" si="14"/>
        <v>0</v>
      </c>
      <c r="AN64" s="42">
        <f t="shared" si="14"/>
        <v>0</v>
      </c>
      <c r="AO64" s="42">
        <f t="shared" si="14"/>
        <v>0</v>
      </c>
      <c r="AP64" s="42">
        <f t="shared" si="14"/>
        <v>3</v>
      </c>
      <c r="AQ64" s="42">
        <f t="shared" si="14"/>
        <v>2</v>
      </c>
      <c r="AR64" s="42">
        <f t="shared" si="14"/>
        <v>20</v>
      </c>
      <c r="AS64" s="42">
        <f t="shared" si="14"/>
        <v>0</v>
      </c>
      <c r="AT64" s="42">
        <f t="shared" si="14"/>
        <v>0</v>
      </c>
      <c r="AU64" s="42">
        <f t="shared" si="14"/>
        <v>0</v>
      </c>
      <c r="AV64" s="42">
        <f t="shared" si="14"/>
        <v>0</v>
      </c>
      <c r="AW64" s="42">
        <f t="shared" si="14"/>
        <v>0</v>
      </c>
      <c r="AX64" s="42">
        <f t="shared" si="14"/>
        <v>0</v>
      </c>
      <c r="AY64" s="76">
        <f t="shared" si="14"/>
        <v>0</v>
      </c>
      <c r="AZ64" s="42">
        <f t="shared" si="14"/>
        <v>0</v>
      </c>
      <c r="BA64" s="42">
        <f t="shared" si="14"/>
        <v>0</v>
      </c>
      <c r="BB64" s="42">
        <f t="shared" si="14"/>
        <v>0</v>
      </c>
      <c r="BC64" s="42">
        <f t="shared" si="14"/>
        <v>0</v>
      </c>
      <c r="BD64" s="42">
        <f t="shared" si="14"/>
        <v>0</v>
      </c>
      <c r="BE64" s="42">
        <f t="shared" si="14"/>
        <v>0</v>
      </c>
      <c r="BF64" s="23">
        <f t="shared" si="13"/>
        <v>30</v>
      </c>
    </row>
    <row r="65" ht="15.75" customHeight="1">
      <c r="A65" s="15"/>
      <c r="B65" s="40"/>
      <c r="C65" s="17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70"/>
      <c r="AZ65" s="18"/>
      <c r="BA65" s="18"/>
      <c r="BB65" s="18"/>
      <c r="BC65" s="18"/>
      <c r="BD65" s="18"/>
      <c r="BE65" s="18"/>
      <c r="BF65" s="26"/>
    </row>
    <row r="66" ht="15.75" customHeight="1">
      <c r="A66" s="27"/>
      <c r="B66" s="43" t="s">
        <v>1</v>
      </c>
      <c r="C66" s="44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77"/>
      <c r="AZ66" s="45"/>
      <c r="BA66" s="45"/>
      <c r="BB66" s="45"/>
      <c r="BC66" s="45"/>
      <c r="BD66" s="45"/>
      <c r="BE66" s="45"/>
      <c r="BF66" s="37">
        <f t="shared" ref="BF66:BF73" si="15">SUM(C66:BE66)</f>
        <v>0</v>
      </c>
    </row>
    <row r="67" ht="15.75" customHeight="1">
      <c r="A67" s="8">
        <v>8.0</v>
      </c>
      <c r="B67" s="38" t="s">
        <v>107</v>
      </c>
      <c r="C67" s="10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2">
        <v>3.0</v>
      </c>
      <c r="P67" s="11"/>
      <c r="Q67" s="11"/>
      <c r="R67" s="12">
        <v>1.0</v>
      </c>
      <c r="S67" s="11"/>
      <c r="T67" s="11"/>
      <c r="U67" s="12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3"/>
      <c r="AH67" s="11"/>
      <c r="AI67" s="11"/>
      <c r="AJ67" s="11"/>
      <c r="AK67" s="12">
        <v>2.0</v>
      </c>
      <c r="AL67" s="11"/>
      <c r="AM67" s="12">
        <v>5.0</v>
      </c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69"/>
      <c r="AZ67" s="11"/>
      <c r="BA67" s="11"/>
      <c r="BB67" s="11"/>
      <c r="BC67" s="11"/>
      <c r="BD67" s="11"/>
      <c r="BE67" s="11"/>
      <c r="BF67" s="14">
        <f t="shared" si="15"/>
        <v>11</v>
      </c>
    </row>
    <row r="68" ht="15.75" customHeight="1">
      <c r="A68" s="15"/>
      <c r="B68" s="40" t="s">
        <v>108</v>
      </c>
      <c r="C68" s="17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20">
        <v>2.0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20">
        <v>1.0</v>
      </c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70"/>
      <c r="AZ68" s="18"/>
      <c r="BA68" s="18"/>
      <c r="BB68" s="18"/>
      <c r="BC68" s="18"/>
      <c r="BD68" s="18"/>
      <c r="BE68" s="18"/>
      <c r="BF68" s="19">
        <f t="shared" si="15"/>
        <v>3</v>
      </c>
    </row>
    <row r="69" ht="15.75" customHeight="1">
      <c r="A69" s="15"/>
      <c r="B69" s="40" t="s">
        <v>109</v>
      </c>
      <c r="C69" s="17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20">
        <v>3.0</v>
      </c>
      <c r="P69" s="18"/>
      <c r="Q69" s="18"/>
      <c r="R69" s="20">
        <v>0.5</v>
      </c>
      <c r="S69" s="18"/>
      <c r="T69" s="18"/>
      <c r="U69" s="20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20">
        <v>1.5</v>
      </c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70"/>
      <c r="AZ69" s="18"/>
      <c r="BA69" s="18"/>
      <c r="BB69" s="18"/>
      <c r="BC69" s="18"/>
      <c r="BD69" s="18"/>
      <c r="BE69" s="18"/>
      <c r="BF69" s="19">
        <f t="shared" si="15"/>
        <v>5</v>
      </c>
    </row>
    <row r="70" ht="15.75" customHeight="1">
      <c r="A70" s="15"/>
      <c r="B70" s="40" t="s">
        <v>110</v>
      </c>
      <c r="C70" s="17"/>
      <c r="D70" s="18"/>
      <c r="E70" s="20">
        <v>4.0</v>
      </c>
      <c r="F70" s="18"/>
      <c r="G70" s="18"/>
      <c r="H70" s="18"/>
      <c r="I70" s="18"/>
      <c r="J70" s="18"/>
      <c r="K70" s="18"/>
      <c r="L70" s="18"/>
      <c r="M70" s="18"/>
      <c r="N70" s="18"/>
      <c r="O70" s="20">
        <v>10.0</v>
      </c>
      <c r="P70" s="18"/>
      <c r="Q70" s="18"/>
      <c r="R70" s="20">
        <v>3.5</v>
      </c>
      <c r="S70" s="18"/>
      <c r="T70" s="18"/>
      <c r="U70" s="20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21"/>
      <c r="AH70" s="18"/>
      <c r="AI70" s="18"/>
      <c r="AJ70" s="18"/>
      <c r="AK70" s="20">
        <v>6.0</v>
      </c>
      <c r="AL70" s="18"/>
      <c r="AM70" s="20">
        <v>5.5</v>
      </c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70"/>
      <c r="AZ70" s="18"/>
      <c r="BA70" s="18"/>
      <c r="BB70" s="18"/>
      <c r="BC70" s="18"/>
      <c r="BD70" s="18"/>
      <c r="BE70" s="18"/>
      <c r="BF70" s="19">
        <f t="shared" si="15"/>
        <v>29</v>
      </c>
    </row>
    <row r="71" ht="15.75" customHeight="1">
      <c r="A71" s="15"/>
      <c r="B71" s="40" t="s">
        <v>111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21"/>
      <c r="AH71" s="18"/>
      <c r="AI71" s="18"/>
      <c r="AJ71" s="18"/>
      <c r="AK71" s="20">
        <v>1.5</v>
      </c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70"/>
      <c r="AZ71" s="18"/>
      <c r="BA71" s="18"/>
      <c r="BB71" s="18"/>
      <c r="BC71" s="18"/>
      <c r="BD71" s="18"/>
      <c r="BE71" s="18"/>
      <c r="BF71" s="19">
        <f t="shared" si="15"/>
        <v>1.5</v>
      </c>
    </row>
    <row r="72" ht="15.75" customHeight="1">
      <c r="A72" s="15"/>
      <c r="B72" s="40" t="s">
        <v>112</v>
      </c>
      <c r="C72" s="17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20">
        <v>1.0</v>
      </c>
      <c r="P72" s="18"/>
      <c r="Q72" s="18"/>
      <c r="R72" s="20">
        <v>1.0</v>
      </c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70"/>
      <c r="AZ72" s="18"/>
      <c r="BA72" s="18"/>
      <c r="BB72" s="18"/>
      <c r="BC72" s="18"/>
      <c r="BD72" s="18"/>
      <c r="BE72" s="18"/>
      <c r="BF72" s="19">
        <f t="shared" si="15"/>
        <v>2</v>
      </c>
    </row>
    <row r="73" ht="15.75" customHeight="1">
      <c r="A73" s="15"/>
      <c r="B73" s="40" t="s">
        <v>55</v>
      </c>
      <c r="C73" s="42"/>
      <c r="D73" s="42">
        <f t="shared" ref="D73:BE73" si="16">SUM(D67:D72)</f>
        <v>0</v>
      </c>
      <c r="E73" s="42">
        <f t="shared" si="16"/>
        <v>4</v>
      </c>
      <c r="F73" s="42">
        <f t="shared" si="16"/>
        <v>0</v>
      </c>
      <c r="G73" s="42">
        <f t="shared" si="16"/>
        <v>0</v>
      </c>
      <c r="H73" s="42">
        <f t="shared" si="16"/>
        <v>0</v>
      </c>
      <c r="I73" s="42">
        <f t="shared" si="16"/>
        <v>0</v>
      </c>
      <c r="J73" s="42">
        <f t="shared" si="16"/>
        <v>0</v>
      </c>
      <c r="K73" s="42">
        <f t="shared" si="16"/>
        <v>0</v>
      </c>
      <c r="L73" s="42">
        <f t="shared" si="16"/>
        <v>0</v>
      </c>
      <c r="M73" s="42">
        <f t="shared" si="16"/>
        <v>0</v>
      </c>
      <c r="N73" s="42">
        <f t="shared" si="16"/>
        <v>0</v>
      </c>
      <c r="O73" s="42">
        <f t="shared" si="16"/>
        <v>19</v>
      </c>
      <c r="P73" s="42">
        <f t="shared" si="16"/>
        <v>0</v>
      </c>
      <c r="Q73" s="42">
        <f t="shared" si="16"/>
        <v>0</v>
      </c>
      <c r="R73" s="42">
        <f t="shared" si="16"/>
        <v>6</v>
      </c>
      <c r="S73" s="42">
        <f t="shared" si="16"/>
        <v>0</v>
      </c>
      <c r="T73" s="42">
        <f t="shared" si="16"/>
        <v>0</v>
      </c>
      <c r="U73" s="42">
        <f t="shared" si="16"/>
        <v>0</v>
      </c>
      <c r="V73" s="42">
        <f t="shared" si="16"/>
        <v>0</v>
      </c>
      <c r="W73" s="42">
        <f t="shared" si="16"/>
        <v>0</v>
      </c>
      <c r="X73" s="42">
        <f t="shared" si="16"/>
        <v>0</v>
      </c>
      <c r="Y73" s="42">
        <f t="shared" si="16"/>
        <v>0</v>
      </c>
      <c r="Z73" s="42">
        <f t="shared" si="16"/>
        <v>0</v>
      </c>
      <c r="AA73" s="42">
        <f t="shared" si="16"/>
        <v>0</v>
      </c>
      <c r="AB73" s="42">
        <f t="shared" si="16"/>
        <v>0</v>
      </c>
      <c r="AC73" s="42">
        <f t="shared" si="16"/>
        <v>0</v>
      </c>
      <c r="AD73" s="42">
        <f t="shared" si="16"/>
        <v>0</v>
      </c>
      <c r="AE73" s="42">
        <f t="shared" si="16"/>
        <v>0</v>
      </c>
      <c r="AF73" s="42">
        <f t="shared" si="16"/>
        <v>0</v>
      </c>
      <c r="AG73" s="42">
        <f t="shared" si="16"/>
        <v>0</v>
      </c>
      <c r="AH73" s="42">
        <f t="shared" si="16"/>
        <v>0</v>
      </c>
      <c r="AI73" s="42">
        <f t="shared" si="16"/>
        <v>0</v>
      </c>
      <c r="AJ73" s="42">
        <f t="shared" si="16"/>
        <v>0</v>
      </c>
      <c r="AK73" s="42">
        <f t="shared" si="16"/>
        <v>12</v>
      </c>
      <c r="AL73" s="42">
        <f t="shared" si="16"/>
        <v>0</v>
      </c>
      <c r="AM73" s="42">
        <f t="shared" si="16"/>
        <v>10.5</v>
      </c>
      <c r="AN73" s="42">
        <f t="shared" si="16"/>
        <v>0</v>
      </c>
      <c r="AO73" s="42">
        <f t="shared" si="16"/>
        <v>0</v>
      </c>
      <c r="AP73" s="42">
        <f t="shared" si="16"/>
        <v>0</v>
      </c>
      <c r="AQ73" s="42">
        <f t="shared" si="16"/>
        <v>0</v>
      </c>
      <c r="AR73" s="42">
        <f t="shared" si="16"/>
        <v>0</v>
      </c>
      <c r="AS73" s="42">
        <f t="shared" si="16"/>
        <v>0</v>
      </c>
      <c r="AT73" s="42">
        <f t="shared" si="16"/>
        <v>0</v>
      </c>
      <c r="AU73" s="42">
        <f t="shared" si="16"/>
        <v>0</v>
      </c>
      <c r="AV73" s="42">
        <f t="shared" si="16"/>
        <v>0</v>
      </c>
      <c r="AW73" s="42">
        <f t="shared" si="16"/>
        <v>0</v>
      </c>
      <c r="AX73" s="42">
        <f t="shared" si="16"/>
        <v>0</v>
      </c>
      <c r="AY73" s="76">
        <f t="shared" si="16"/>
        <v>0</v>
      </c>
      <c r="AZ73" s="42">
        <f t="shared" si="16"/>
        <v>0</v>
      </c>
      <c r="BA73" s="42">
        <f t="shared" si="16"/>
        <v>0</v>
      </c>
      <c r="BB73" s="42">
        <f t="shared" si="16"/>
        <v>0</v>
      </c>
      <c r="BC73" s="42">
        <f t="shared" si="16"/>
        <v>0</v>
      </c>
      <c r="BD73" s="42">
        <f t="shared" si="16"/>
        <v>0</v>
      </c>
      <c r="BE73" s="42">
        <f t="shared" si="16"/>
        <v>0</v>
      </c>
      <c r="BF73" s="23">
        <f t="shared" si="15"/>
        <v>51.5</v>
      </c>
    </row>
    <row r="74" ht="15.75" customHeight="1">
      <c r="A74" s="15"/>
      <c r="B74" s="40"/>
      <c r="C74" s="17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70"/>
      <c r="AZ74" s="18"/>
      <c r="BA74" s="18"/>
      <c r="BB74" s="18"/>
      <c r="BC74" s="18"/>
      <c r="BD74" s="18"/>
      <c r="BE74" s="18"/>
      <c r="BF74" s="26"/>
    </row>
    <row r="75" ht="15.75" customHeight="1">
      <c r="A75" s="27"/>
      <c r="B75" s="43" t="s">
        <v>1</v>
      </c>
      <c r="C75" s="44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77"/>
      <c r="AZ75" s="45"/>
      <c r="BA75" s="45"/>
      <c r="BB75" s="45"/>
      <c r="BC75" s="45"/>
      <c r="BD75" s="45"/>
      <c r="BE75" s="45"/>
      <c r="BF75" s="37">
        <f t="shared" ref="BF75:BF82" si="17">SUM(C75:BE75)</f>
        <v>0</v>
      </c>
    </row>
    <row r="76" ht="15.75" customHeight="1">
      <c r="A76" s="8">
        <v>9.0</v>
      </c>
      <c r="B76" s="38" t="s">
        <v>107</v>
      </c>
      <c r="C76" s="10"/>
      <c r="D76" s="12">
        <v>0.5</v>
      </c>
      <c r="E76" s="12">
        <v>1.5</v>
      </c>
      <c r="F76" s="12">
        <v>7.0</v>
      </c>
      <c r="G76" s="11"/>
      <c r="H76" s="11"/>
      <c r="I76" s="12">
        <v>6.0</v>
      </c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2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3"/>
      <c r="AH76" s="11"/>
      <c r="AI76" s="11"/>
      <c r="AJ76" s="11"/>
      <c r="AK76" s="12">
        <v>1.0</v>
      </c>
      <c r="AL76" s="11"/>
      <c r="AM76" s="12">
        <v>2.0</v>
      </c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69"/>
      <c r="AZ76" s="11"/>
      <c r="BA76" s="11"/>
      <c r="BB76" s="11"/>
      <c r="BC76" s="11"/>
      <c r="BD76" s="11"/>
      <c r="BE76" s="11"/>
      <c r="BF76" s="14">
        <f t="shared" si="17"/>
        <v>18</v>
      </c>
    </row>
    <row r="77" ht="15.75" customHeight="1">
      <c r="A77" s="15"/>
      <c r="B77" s="40" t="s">
        <v>108</v>
      </c>
      <c r="C77" s="17"/>
      <c r="D77" s="20">
        <v>0.5</v>
      </c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20">
        <v>1.0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70"/>
      <c r="AZ77" s="18"/>
      <c r="BA77" s="18"/>
      <c r="BB77" s="18"/>
      <c r="BC77" s="18"/>
      <c r="BD77" s="18"/>
      <c r="BE77" s="18"/>
      <c r="BF77" s="19">
        <f t="shared" si="17"/>
        <v>1.5</v>
      </c>
    </row>
    <row r="78" ht="15.75" customHeight="1">
      <c r="A78" s="15"/>
      <c r="B78" s="40" t="s">
        <v>109</v>
      </c>
      <c r="C78" s="17"/>
      <c r="D78" s="18"/>
      <c r="E78" s="20">
        <v>1.0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20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20">
        <v>2.0</v>
      </c>
      <c r="AL78" s="18"/>
      <c r="AM78" s="20">
        <v>1.5</v>
      </c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70"/>
      <c r="AZ78" s="18"/>
      <c r="BA78" s="18"/>
      <c r="BB78" s="18"/>
      <c r="BC78" s="18"/>
      <c r="BD78" s="18"/>
      <c r="BE78" s="18"/>
      <c r="BF78" s="19">
        <f t="shared" si="17"/>
        <v>4.5</v>
      </c>
    </row>
    <row r="79" ht="15.75" customHeight="1">
      <c r="A79" s="15"/>
      <c r="B79" s="40" t="s">
        <v>110</v>
      </c>
      <c r="C79" s="17"/>
      <c r="D79" s="20">
        <v>1.5</v>
      </c>
      <c r="E79" s="20">
        <v>3.0</v>
      </c>
      <c r="F79" s="18"/>
      <c r="G79" s="18"/>
      <c r="H79" s="18"/>
      <c r="I79" s="20">
        <v>2.0</v>
      </c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20"/>
      <c r="V79" s="18"/>
      <c r="W79" s="18"/>
      <c r="X79" s="18"/>
      <c r="Y79" s="20">
        <v>0.5</v>
      </c>
      <c r="Z79" s="18"/>
      <c r="AA79" s="18"/>
      <c r="AB79" s="18"/>
      <c r="AC79" s="18"/>
      <c r="AD79" s="18"/>
      <c r="AE79" s="18"/>
      <c r="AF79" s="18"/>
      <c r="AG79" s="21"/>
      <c r="AH79" s="18"/>
      <c r="AI79" s="18"/>
      <c r="AJ79" s="18"/>
      <c r="AK79" s="20">
        <v>3.0</v>
      </c>
      <c r="AL79" s="18"/>
      <c r="AM79" s="20">
        <v>6.0</v>
      </c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70"/>
      <c r="AZ79" s="18"/>
      <c r="BA79" s="18"/>
      <c r="BB79" s="18"/>
      <c r="BC79" s="18"/>
      <c r="BD79" s="18"/>
      <c r="BE79" s="18"/>
      <c r="BF79" s="19">
        <f t="shared" si="17"/>
        <v>16</v>
      </c>
    </row>
    <row r="80" ht="15.75" customHeight="1">
      <c r="A80" s="15"/>
      <c r="B80" s="40" t="s">
        <v>111</v>
      </c>
      <c r="C80" s="17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21"/>
      <c r="AH80" s="18"/>
      <c r="AI80" s="18"/>
      <c r="AJ80" s="18"/>
      <c r="AK80" s="20">
        <v>1.0</v>
      </c>
      <c r="AL80" s="18"/>
      <c r="AM80" s="20">
        <v>1.0</v>
      </c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70"/>
      <c r="AZ80" s="18"/>
      <c r="BA80" s="18"/>
      <c r="BB80" s="18"/>
      <c r="BC80" s="18"/>
      <c r="BD80" s="18"/>
      <c r="BE80" s="18"/>
      <c r="BF80" s="19">
        <f t="shared" si="17"/>
        <v>2</v>
      </c>
    </row>
    <row r="81" ht="15.75" customHeight="1">
      <c r="A81" s="15"/>
      <c r="B81" s="40" t="s">
        <v>112</v>
      </c>
      <c r="C81" s="17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20">
        <v>2.0</v>
      </c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70"/>
      <c r="AZ81" s="18"/>
      <c r="BA81" s="18"/>
      <c r="BB81" s="18"/>
      <c r="BC81" s="18"/>
      <c r="BD81" s="18"/>
      <c r="BE81" s="18"/>
      <c r="BF81" s="19">
        <f t="shared" si="17"/>
        <v>2</v>
      </c>
    </row>
    <row r="82" ht="15.75" customHeight="1">
      <c r="A82" s="15"/>
      <c r="B82" s="40" t="s">
        <v>55</v>
      </c>
      <c r="C82" s="42"/>
      <c r="D82" s="42">
        <f t="shared" ref="D82:BE82" si="18">SUM(D76:D81)</f>
        <v>2.5</v>
      </c>
      <c r="E82" s="42">
        <f t="shared" si="18"/>
        <v>5.5</v>
      </c>
      <c r="F82" s="42">
        <f t="shared" si="18"/>
        <v>7</v>
      </c>
      <c r="G82" s="42">
        <f t="shared" si="18"/>
        <v>0</v>
      </c>
      <c r="H82" s="42">
        <f t="shared" si="18"/>
        <v>0</v>
      </c>
      <c r="I82" s="42">
        <f t="shared" si="18"/>
        <v>8</v>
      </c>
      <c r="J82" s="42">
        <f t="shared" si="18"/>
        <v>0</v>
      </c>
      <c r="K82" s="42">
        <f t="shared" si="18"/>
        <v>0</v>
      </c>
      <c r="L82" s="42">
        <f t="shared" si="18"/>
        <v>0</v>
      </c>
      <c r="M82" s="42">
        <f t="shared" si="18"/>
        <v>0</v>
      </c>
      <c r="N82" s="42">
        <f t="shared" si="18"/>
        <v>0</v>
      </c>
      <c r="O82" s="42">
        <f t="shared" si="18"/>
        <v>0</v>
      </c>
      <c r="P82" s="42">
        <f t="shared" si="18"/>
        <v>0</v>
      </c>
      <c r="Q82" s="42">
        <f t="shared" si="18"/>
        <v>0</v>
      </c>
      <c r="R82" s="42">
        <f t="shared" si="18"/>
        <v>0</v>
      </c>
      <c r="S82" s="42">
        <f t="shared" si="18"/>
        <v>0</v>
      </c>
      <c r="T82" s="42">
        <f t="shared" si="18"/>
        <v>0</v>
      </c>
      <c r="U82" s="42">
        <f t="shared" si="18"/>
        <v>0</v>
      </c>
      <c r="V82" s="42">
        <f t="shared" si="18"/>
        <v>0</v>
      </c>
      <c r="W82" s="42">
        <f t="shared" si="18"/>
        <v>0</v>
      </c>
      <c r="X82" s="42">
        <f t="shared" si="18"/>
        <v>0</v>
      </c>
      <c r="Y82" s="42">
        <f t="shared" si="18"/>
        <v>1.5</v>
      </c>
      <c r="Z82" s="42">
        <f t="shared" si="18"/>
        <v>0</v>
      </c>
      <c r="AA82" s="42">
        <f t="shared" si="18"/>
        <v>0</v>
      </c>
      <c r="AB82" s="42">
        <f t="shared" si="18"/>
        <v>0</v>
      </c>
      <c r="AC82" s="42">
        <f t="shared" si="18"/>
        <v>0</v>
      </c>
      <c r="AD82" s="42">
        <f t="shared" si="18"/>
        <v>0</v>
      </c>
      <c r="AE82" s="42">
        <f t="shared" si="18"/>
        <v>0</v>
      </c>
      <c r="AF82" s="42">
        <f t="shared" si="18"/>
        <v>0</v>
      </c>
      <c r="AG82" s="42">
        <f t="shared" si="18"/>
        <v>0</v>
      </c>
      <c r="AH82" s="42">
        <f t="shared" si="18"/>
        <v>0</v>
      </c>
      <c r="AI82" s="42">
        <f t="shared" si="18"/>
        <v>0</v>
      </c>
      <c r="AJ82" s="42">
        <f t="shared" si="18"/>
        <v>0</v>
      </c>
      <c r="AK82" s="42">
        <f t="shared" si="18"/>
        <v>9</v>
      </c>
      <c r="AL82" s="42">
        <f t="shared" si="18"/>
        <v>0</v>
      </c>
      <c r="AM82" s="42">
        <f t="shared" si="18"/>
        <v>10.5</v>
      </c>
      <c r="AN82" s="42">
        <f t="shared" si="18"/>
        <v>0</v>
      </c>
      <c r="AO82" s="42">
        <f t="shared" si="18"/>
        <v>0</v>
      </c>
      <c r="AP82" s="42">
        <f t="shared" si="18"/>
        <v>0</v>
      </c>
      <c r="AQ82" s="42">
        <f t="shared" si="18"/>
        <v>0</v>
      </c>
      <c r="AR82" s="42">
        <f t="shared" si="18"/>
        <v>0</v>
      </c>
      <c r="AS82" s="42">
        <f t="shared" si="18"/>
        <v>0</v>
      </c>
      <c r="AT82" s="42">
        <f t="shared" si="18"/>
        <v>0</v>
      </c>
      <c r="AU82" s="42">
        <f t="shared" si="18"/>
        <v>0</v>
      </c>
      <c r="AV82" s="42">
        <f t="shared" si="18"/>
        <v>0</v>
      </c>
      <c r="AW82" s="42">
        <f t="shared" si="18"/>
        <v>0</v>
      </c>
      <c r="AX82" s="42">
        <f t="shared" si="18"/>
        <v>0</v>
      </c>
      <c r="AY82" s="76">
        <f t="shared" si="18"/>
        <v>0</v>
      </c>
      <c r="AZ82" s="42">
        <f t="shared" si="18"/>
        <v>0</v>
      </c>
      <c r="BA82" s="42">
        <f t="shared" si="18"/>
        <v>0</v>
      </c>
      <c r="BB82" s="42">
        <f t="shared" si="18"/>
        <v>0</v>
      </c>
      <c r="BC82" s="42">
        <f t="shared" si="18"/>
        <v>0</v>
      </c>
      <c r="BD82" s="42">
        <f t="shared" si="18"/>
        <v>0</v>
      </c>
      <c r="BE82" s="42">
        <f t="shared" si="18"/>
        <v>0</v>
      </c>
      <c r="BF82" s="23">
        <f t="shared" si="17"/>
        <v>44</v>
      </c>
    </row>
    <row r="83" ht="15.75" customHeight="1">
      <c r="A83" s="15"/>
      <c r="B83" s="40"/>
      <c r="C83" s="17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20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70"/>
      <c r="AZ83" s="18"/>
      <c r="BA83" s="18"/>
      <c r="BB83" s="18"/>
      <c r="BC83" s="18"/>
      <c r="BD83" s="18"/>
      <c r="BE83" s="18"/>
      <c r="BF83" s="26"/>
    </row>
    <row r="84" ht="15.75" customHeight="1">
      <c r="A84" s="27"/>
      <c r="B84" s="43" t="s">
        <v>1</v>
      </c>
      <c r="C84" s="44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77"/>
      <c r="AZ84" s="45"/>
      <c r="BA84" s="45"/>
      <c r="BB84" s="45"/>
      <c r="BC84" s="45"/>
      <c r="BD84" s="45"/>
      <c r="BE84" s="45"/>
      <c r="BF84" s="37">
        <f t="shared" ref="BF84:BF91" si="19">SUM(C84:BE84)</f>
        <v>0</v>
      </c>
    </row>
    <row r="85" ht="15.75" customHeight="1">
      <c r="A85" s="8">
        <v>10.0</v>
      </c>
      <c r="B85" s="38" t="s">
        <v>107</v>
      </c>
      <c r="C85" s="10"/>
      <c r="D85" s="11"/>
      <c r="E85" s="11"/>
      <c r="F85" s="12">
        <v>0.5</v>
      </c>
      <c r="G85" s="11"/>
      <c r="H85" s="11"/>
      <c r="I85" s="11"/>
      <c r="J85" s="12">
        <v>7.0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2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3"/>
      <c r="AH85" s="11"/>
      <c r="AI85" s="12">
        <v>19.5</v>
      </c>
      <c r="AJ85" s="11"/>
      <c r="AK85" s="11"/>
      <c r="AL85" s="11"/>
      <c r="AM85" s="12">
        <v>3.0</v>
      </c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69"/>
      <c r="AZ85" s="11"/>
      <c r="BA85" s="11"/>
      <c r="BB85" s="11"/>
      <c r="BC85" s="11"/>
      <c r="BD85" s="11"/>
      <c r="BE85" s="11"/>
      <c r="BF85" s="14">
        <f t="shared" si="19"/>
        <v>30</v>
      </c>
    </row>
    <row r="86" ht="15.75" customHeight="1">
      <c r="A86" s="15"/>
      <c r="B86" s="40" t="s">
        <v>108</v>
      </c>
      <c r="C86" s="17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70"/>
      <c r="AZ86" s="18"/>
      <c r="BA86" s="18"/>
      <c r="BB86" s="18"/>
      <c r="BC86" s="18"/>
      <c r="BD86" s="18"/>
      <c r="BE86" s="18"/>
      <c r="BF86" s="19">
        <f t="shared" si="19"/>
        <v>0</v>
      </c>
    </row>
    <row r="87" ht="15.75" customHeight="1">
      <c r="A87" s="15"/>
      <c r="B87" s="40" t="s">
        <v>109</v>
      </c>
      <c r="C87" s="17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20">
        <v>0.25</v>
      </c>
      <c r="S87" s="18"/>
      <c r="T87" s="18"/>
      <c r="U87" s="20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20">
        <v>2.0</v>
      </c>
      <c r="AJ87" s="18"/>
      <c r="AK87" s="20">
        <v>1.5</v>
      </c>
      <c r="AL87" s="18"/>
      <c r="AM87" s="18"/>
      <c r="AN87" s="18"/>
      <c r="AO87" s="18"/>
      <c r="AP87" s="18"/>
      <c r="AQ87" s="20">
        <v>2.0</v>
      </c>
      <c r="AR87" s="18"/>
      <c r="AS87" s="18"/>
      <c r="AT87" s="18"/>
      <c r="AU87" s="18"/>
      <c r="AV87" s="18"/>
      <c r="AW87" s="18"/>
      <c r="AX87" s="18"/>
      <c r="AY87" s="70"/>
      <c r="AZ87" s="18"/>
      <c r="BA87" s="18"/>
      <c r="BB87" s="18"/>
      <c r="BC87" s="18"/>
      <c r="BD87" s="18"/>
      <c r="BE87" s="18"/>
      <c r="BF87" s="19">
        <f t="shared" si="19"/>
        <v>5.75</v>
      </c>
    </row>
    <row r="88" ht="15.75" customHeight="1">
      <c r="A88" s="15"/>
      <c r="B88" s="40" t="s">
        <v>110</v>
      </c>
      <c r="C88" s="17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20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21"/>
      <c r="AH88" s="18"/>
      <c r="AI88" s="20">
        <v>26.0</v>
      </c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70"/>
      <c r="AZ88" s="18"/>
      <c r="BA88" s="18"/>
      <c r="BB88" s="18"/>
      <c r="BC88" s="18"/>
      <c r="BD88" s="18"/>
      <c r="BE88" s="18"/>
      <c r="BF88" s="19">
        <f t="shared" si="19"/>
        <v>26</v>
      </c>
    </row>
    <row r="89" ht="15.75" customHeight="1">
      <c r="A89" s="15"/>
      <c r="B89" s="40" t="s">
        <v>111</v>
      </c>
      <c r="C89" s="17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21"/>
      <c r="AH89" s="18"/>
      <c r="AI89" s="20">
        <v>1.0</v>
      </c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70"/>
      <c r="AZ89" s="18"/>
      <c r="BA89" s="18"/>
      <c r="BB89" s="18"/>
      <c r="BC89" s="18"/>
      <c r="BD89" s="18"/>
      <c r="BE89" s="18"/>
      <c r="BF89" s="19">
        <f t="shared" si="19"/>
        <v>1</v>
      </c>
    </row>
    <row r="90" ht="15.75" customHeight="1">
      <c r="A90" s="15"/>
      <c r="B90" s="40" t="s">
        <v>112</v>
      </c>
      <c r="C90" s="17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70"/>
      <c r="AZ90" s="18"/>
      <c r="BA90" s="18"/>
      <c r="BB90" s="18"/>
      <c r="BC90" s="18"/>
      <c r="BD90" s="18"/>
      <c r="BE90" s="18"/>
      <c r="BF90" s="19">
        <f t="shared" si="19"/>
        <v>0</v>
      </c>
    </row>
    <row r="91" ht="15.75" customHeight="1">
      <c r="A91" s="15"/>
      <c r="B91" s="40" t="s">
        <v>55</v>
      </c>
      <c r="C91" s="42"/>
      <c r="D91" s="42">
        <f t="shared" ref="D91:BE91" si="20">SUM(D85:D90)</f>
        <v>0</v>
      </c>
      <c r="E91" s="42">
        <f t="shared" si="20"/>
        <v>0</v>
      </c>
      <c r="F91" s="42">
        <f t="shared" si="20"/>
        <v>0.5</v>
      </c>
      <c r="G91" s="42">
        <f t="shared" si="20"/>
        <v>0</v>
      </c>
      <c r="H91" s="42">
        <f t="shared" si="20"/>
        <v>0</v>
      </c>
      <c r="I91" s="42">
        <f t="shared" si="20"/>
        <v>0</v>
      </c>
      <c r="J91" s="42">
        <f t="shared" si="20"/>
        <v>7</v>
      </c>
      <c r="K91" s="42">
        <f t="shared" si="20"/>
        <v>0</v>
      </c>
      <c r="L91" s="42">
        <f t="shared" si="20"/>
        <v>0</v>
      </c>
      <c r="M91" s="42">
        <f t="shared" si="20"/>
        <v>0</v>
      </c>
      <c r="N91" s="42">
        <f t="shared" si="20"/>
        <v>0</v>
      </c>
      <c r="O91" s="42">
        <f t="shared" si="20"/>
        <v>0</v>
      </c>
      <c r="P91" s="42">
        <f t="shared" si="20"/>
        <v>0</v>
      </c>
      <c r="Q91" s="42">
        <f t="shared" si="20"/>
        <v>0</v>
      </c>
      <c r="R91" s="42">
        <f t="shared" si="20"/>
        <v>0.25</v>
      </c>
      <c r="S91" s="42">
        <f t="shared" si="20"/>
        <v>0</v>
      </c>
      <c r="T91" s="42">
        <f t="shared" si="20"/>
        <v>0</v>
      </c>
      <c r="U91" s="42">
        <f t="shared" si="20"/>
        <v>0</v>
      </c>
      <c r="V91" s="42">
        <f t="shared" si="20"/>
        <v>0</v>
      </c>
      <c r="W91" s="42">
        <f t="shared" si="20"/>
        <v>0</v>
      </c>
      <c r="X91" s="42">
        <f t="shared" si="20"/>
        <v>0</v>
      </c>
      <c r="Y91" s="42">
        <f t="shared" si="20"/>
        <v>0</v>
      </c>
      <c r="Z91" s="42">
        <f t="shared" si="20"/>
        <v>0</v>
      </c>
      <c r="AA91" s="42">
        <f t="shared" si="20"/>
        <v>0</v>
      </c>
      <c r="AB91" s="42">
        <f t="shared" si="20"/>
        <v>0</v>
      </c>
      <c r="AC91" s="42">
        <f t="shared" si="20"/>
        <v>0</v>
      </c>
      <c r="AD91" s="42">
        <f t="shared" si="20"/>
        <v>0</v>
      </c>
      <c r="AE91" s="42">
        <f t="shared" si="20"/>
        <v>0</v>
      </c>
      <c r="AF91" s="42">
        <f t="shared" si="20"/>
        <v>0</v>
      </c>
      <c r="AG91" s="42">
        <f t="shared" si="20"/>
        <v>0</v>
      </c>
      <c r="AH91" s="42">
        <f t="shared" si="20"/>
        <v>0</v>
      </c>
      <c r="AI91" s="42">
        <f t="shared" si="20"/>
        <v>48.5</v>
      </c>
      <c r="AJ91" s="42">
        <f t="shared" si="20"/>
        <v>0</v>
      </c>
      <c r="AK91" s="42">
        <f t="shared" si="20"/>
        <v>1.5</v>
      </c>
      <c r="AL91" s="42">
        <f t="shared" si="20"/>
        <v>0</v>
      </c>
      <c r="AM91" s="42">
        <f t="shared" si="20"/>
        <v>3</v>
      </c>
      <c r="AN91" s="42">
        <f t="shared" si="20"/>
        <v>0</v>
      </c>
      <c r="AO91" s="42">
        <f t="shared" si="20"/>
        <v>0</v>
      </c>
      <c r="AP91" s="42">
        <f t="shared" si="20"/>
        <v>0</v>
      </c>
      <c r="AQ91" s="42">
        <f t="shared" si="20"/>
        <v>2</v>
      </c>
      <c r="AR91" s="42">
        <f t="shared" si="20"/>
        <v>0</v>
      </c>
      <c r="AS91" s="42">
        <f t="shared" si="20"/>
        <v>0</v>
      </c>
      <c r="AT91" s="42">
        <f t="shared" si="20"/>
        <v>0</v>
      </c>
      <c r="AU91" s="42">
        <f t="shared" si="20"/>
        <v>0</v>
      </c>
      <c r="AV91" s="42">
        <f t="shared" si="20"/>
        <v>0</v>
      </c>
      <c r="AW91" s="42">
        <f t="shared" si="20"/>
        <v>0</v>
      </c>
      <c r="AX91" s="42">
        <f t="shared" si="20"/>
        <v>0</v>
      </c>
      <c r="AY91" s="76">
        <f t="shared" si="20"/>
        <v>0</v>
      </c>
      <c r="AZ91" s="42">
        <f t="shared" si="20"/>
        <v>0</v>
      </c>
      <c r="BA91" s="42">
        <f t="shared" si="20"/>
        <v>0</v>
      </c>
      <c r="BB91" s="42">
        <f t="shared" si="20"/>
        <v>0</v>
      </c>
      <c r="BC91" s="42">
        <f t="shared" si="20"/>
        <v>0</v>
      </c>
      <c r="BD91" s="42">
        <f t="shared" si="20"/>
        <v>0</v>
      </c>
      <c r="BE91" s="42">
        <f t="shared" si="20"/>
        <v>0</v>
      </c>
      <c r="BF91" s="23">
        <f t="shared" si="19"/>
        <v>62.75</v>
      </c>
    </row>
    <row r="92" ht="15.75" customHeight="1">
      <c r="A92" s="15"/>
      <c r="B92" s="40"/>
      <c r="C92" s="17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70"/>
      <c r="AZ92" s="18"/>
      <c r="BA92" s="18"/>
      <c r="BB92" s="18"/>
      <c r="BC92" s="18"/>
      <c r="BD92" s="18"/>
      <c r="BE92" s="18"/>
      <c r="BF92" s="26"/>
    </row>
    <row r="93" ht="15.75" customHeight="1">
      <c r="A93" s="27"/>
      <c r="B93" s="43" t="s">
        <v>1</v>
      </c>
      <c r="C93" s="44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77"/>
      <c r="AZ93" s="45"/>
      <c r="BA93" s="45"/>
      <c r="BB93" s="45"/>
      <c r="BC93" s="45"/>
      <c r="BD93" s="45"/>
      <c r="BE93" s="45"/>
      <c r="BF93" s="37">
        <f t="shared" ref="BF93:BF100" si="21">SUM(C93:BE93)</f>
        <v>0</v>
      </c>
    </row>
    <row r="94" ht="15.75" customHeight="1">
      <c r="A94" s="8">
        <v>11.0</v>
      </c>
      <c r="B94" s="38" t="s">
        <v>107</v>
      </c>
      <c r="C94" s="10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2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3"/>
      <c r="AH94" s="11"/>
      <c r="AI94" s="11"/>
      <c r="AJ94" s="11"/>
      <c r="AK94" s="12">
        <v>1.0</v>
      </c>
      <c r="AL94" s="11"/>
      <c r="AM94" s="12">
        <v>3.0</v>
      </c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2">
        <v>3.0</v>
      </c>
      <c r="AY94" s="69"/>
      <c r="AZ94" s="11"/>
      <c r="BA94" s="11"/>
      <c r="BB94" s="11"/>
      <c r="BC94" s="11"/>
      <c r="BD94" s="11"/>
      <c r="BE94" s="11"/>
      <c r="BF94" s="14">
        <f t="shared" si="21"/>
        <v>7</v>
      </c>
    </row>
    <row r="95" ht="15.75" customHeight="1">
      <c r="A95" s="15"/>
      <c r="B95" s="40" t="s">
        <v>108</v>
      </c>
      <c r="C95" s="17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70"/>
      <c r="AZ95" s="18"/>
      <c r="BA95" s="18"/>
      <c r="BB95" s="18"/>
      <c r="BC95" s="18"/>
      <c r="BD95" s="18"/>
      <c r="BE95" s="18"/>
      <c r="BF95" s="19">
        <f t="shared" si="21"/>
        <v>0</v>
      </c>
    </row>
    <row r="96" ht="15.75" customHeight="1">
      <c r="A96" s="15"/>
      <c r="B96" s="40" t="s">
        <v>109</v>
      </c>
      <c r="C96" s="17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20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20">
        <v>0.5</v>
      </c>
      <c r="AL96" s="18"/>
      <c r="AM96" s="20">
        <v>1.5</v>
      </c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70"/>
      <c r="AZ96" s="18"/>
      <c r="BA96" s="18"/>
      <c r="BB96" s="18"/>
      <c r="BC96" s="18"/>
      <c r="BD96" s="18"/>
      <c r="BE96" s="18"/>
      <c r="BF96" s="19">
        <f t="shared" si="21"/>
        <v>2</v>
      </c>
    </row>
    <row r="97" ht="15.75" customHeight="1">
      <c r="A97" s="15"/>
      <c r="B97" s="40" t="s">
        <v>110</v>
      </c>
      <c r="C97" s="17"/>
      <c r="D97" s="18"/>
      <c r="E97" s="18"/>
      <c r="F97" s="18"/>
      <c r="G97" s="18"/>
      <c r="H97" s="18"/>
      <c r="I97" s="18"/>
      <c r="J97" s="18"/>
      <c r="K97" s="20">
        <v>3.0</v>
      </c>
      <c r="L97" s="18"/>
      <c r="M97" s="18"/>
      <c r="N97" s="18"/>
      <c r="O97" s="18"/>
      <c r="P97" s="18"/>
      <c r="Q97" s="18"/>
      <c r="R97" s="18"/>
      <c r="S97" s="18"/>
      <c r="T97" s="18"/>
      <c r="U97" s="20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21"/>
      <c r="AH97" s="18"/>
      <c r="AI97" s="18"/>
      <c r="AJ97" s="18"/>
      <c r="AK97" s="20">
        <v>1.5</v>
      </c>
      <c r="AL97" s="18"/>
      <c r="AM97" s="20">
        <v>11.5</v>
      </c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70"/>
      <c r="AZ97" s="18"/>
      <c r="BA97" s="18"/>
      <c r="BB97" s="18"/>
      <c r="BC97" s="18"/>
      <c r="BD97" s="18"/>
      <c r="BE97" s="18"/>
      <c r="BF97" s="19">
        <f t="shared" si="21"/>
        <v>16</v>
      </c>
    </row>
    <row r="98" ht="15.75" customHeight="1">
      <c r="A98" s="15"/>
      <c r="B98" s="40" t="s">
        <v>111</v>
      </c>
      <c r="C98" s="17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21"/>
      <c r="AH98" s="18"/>
      <c r="AI98" s="18"/>
      <c r="AJ98" s="18"/>
      <c r="AK98" s="20">
        <v>1.0</v>
      </c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70"/>
      <c r="AZ98" s="18"/>
      <c r="BA98" s="18"/>
      <c r="BB98" s="18"/>
      <c r="BC98" s="18"/>
      <c r="BD98" s="18"/>
      <c r="BE98" s="18"/>
      <c r="BF98" s="19">
        <f t="shared" si="21"/>
        <v>1</v>
      </c>
    </row>
    <row r="99" ht="15.75" customHeight="1">
      <c r="A99" s="15"/>
      <c r="B99" s="40" t="s">
        <v>112</v>
      </c>
      <c r="C99" s="17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70"/>
      <c r="AZ99" s="18"/>
      <c r="BA99" s="18"/>
      <c r="BB99" s="18"/>
      <c r="BC99" s="18"/>
      <c r="BD99" s="18"/>
      <c r="BE99" s="18"/>
      <c r="BF99" s="19">
        <f t="shared" si="21"/>
        <v>0</v>
      </c>
    </row>
    <row r="100" ht="15.75" customHeight="1">
      <c r="A100" s="15"/>
      <c r="B100" s="40" t="s">
        <v>55</v>
      </c>
      <c r="C100" s="42"/>
      <c r="D100" s="42">
        <f t="shared" ref="D100:BE100" si="22">SUM(D94:D99)</f>
        <v>0</v>
      </c>
      <c r="E100" s="42">
        <f t="shared" si="22"/>
        <v>0</v>
      </c>
      <c r="F100" s="42">
        <f t="shared" si="22"/>
        <v>0</v>
      </c>
      <c r="G100" s="42">
        <f t="shared" si="22"/>
        <v>0</v>
      </c>
      <c r="H100" s="42">
        <f t="shared" si="22"/>
        <v>0</v>
      </c>
      <c r="I100" s="42">
        <f t="shared" si="22"/>
        <v>0</v>
      </c>
      <c r="J100" s="42">
        <f t="shared" si="22"/>
        <v>0</v>
      </c>
      <c r="K100" s="42">
        <f t="shared" si="22"/>
        <v>3</v>
      </c>
      <c r="L100" s="42">
        <f t="shared" si="22"/>
        <v>0</v>
      </c>
      <c r="M100" s="42">
        <f t="shared" si="22"/>
        <v>0</v>
      </c>
      <c r="N100" s="42">
        <f t="shared" si="22"/>
        <v>0</v>
      </c>
      <c r="O100" s="42">
        <f t="shared" si="22"/>
        <v>0</v>
      </c>
      <c r="P100" s="42">
        <f t="shared" si="22"/>
        <v>0</v>
      </c>
      <c r="Q100" s="42">
        <f t="shared" si="22"/>
        <v>0</v>
      </c>
      <c r="R100" s="42">
        <f t="shared" si="22"/>
        <v>0</v>
      </c>
      <c r="S100" s="42">
        <f t="shared" si="22"/>
        <v>0</v>
      </c>
      <c r="T100" s="42">
        <f t="shared" si="22"/>
        <v>0</v>
      </c>
      <c r="U100" s="42">
        <f t="shared" si="22"/>
        <v>0</v>
      </c>
      <c r="V100" s="42">
        <f t="shared" si="22"/>
        <v>0</v>
      </c>
      <c r="W100" s="42">
        <f t="shared" si="22"/>
        <v>0</v>
      </c>
      <c r="X100" s="42">
        <f t="shared" si="22"/>
        <v>0</v>
      </c>
      <c r="Y100" s="42">
        <f t="shared" si="22"/>
        <v>0</v>
      </c>
      <c r="Z100" s="42">
        <f t="shared" si="22"/>
        <v>0</v>
      </c>
      <c r="AA100" s="42">
        <f t="shared" si="22"/>
        <v>0</v>
      </c>
      <c r="AB100" s="42">
        <f t="shared" si="22"/>
        <v>0</v>
      </c>
      <c r="AC100" s="42">
        <f t="shared" si="22"/>
        <v>0</v>
      </c>
      <c r="AD100" s="42">
        <f t="shared" si="22"/>
        <v>0</v>
      </c>
      <c r="AE100" s="42">
        <f t="shared" si="22"/>
        <v>0</v>
      </c>
      <c r="AF100" s="42">
        <f t="shared" si="22"/>
        <v>0</v>
      </c>
      <c r="AG100" s="42">
        <f t="shared" si="22"/>
        <v>0</v>
      </c>
      <c r="AH100" s="42">
        <f t="shared" si="22"/>
        <v>0</v>
      </c>
      <c r="AI100" s="42">
        <f t="shared" si="22"/>
        <v>0</v>
      </c>
      <c r="AJ100" s="42">
        <f t="shared" si="22"/>
        <v>0</v>
      </c>
      <c r="AK100" s="42">
        <f t="shared" si="22"/>
        <v>4</v>
      </c>
      <c r="AL100" s="42">
        <f t="shared" si="22"/>
        <v>0</v>
      </c>
      <c r="AM100" s="42">
        <f t="shared" si="22"/>
        <v>16</v>
      </c>
      <c r="AN100" s="42">
        <f t="shared" si="22"/>
        <v>0</v>
      </c>
      <c r="AO100" s="42">
        <f t="shared" si="22"/>
        <v>0</v>
      </c>
      <c r="AP100" s="42">
        <f t="shared" si="22"/>
        <v>0</v>
      </c>
      <c r="AQ100" s="42">
        <f t="shared" si="22"/>
        <v>0</v>
      </c>
      <c r="AR100" s="42">
        <f t="shared" si="22"/>
        <v>0</v>
      </c>
      <c r="AS100" s="42">
        <f t="shared" si="22"/>
        <v>0</v>
      </c>
      <c r="AT100" s="42">
        <f t="shared" si="22"/>
        <v>0</v>
      </c>
      <c r="AU100" s="42">
        <f t="shared" si="22"/>
        <v>0</v>
      </c>
      <c r="AV100" s="42">
        <f t="shared" si="22"/>
        <v>0</v>
      </c>
      <c r="AW100" s="42">
        <f t="shared" si="22"/>
        <v>0</v>
      </c>
      <c r="AX100" s="42">
        <f t="shared" si="22"/>
        <v>3</v>
      </c>
      <c r="AY100" s="76">
        <f t="shared" si="22"/>
        <v>0</v>
      </c>
      <c r="AZ100" s="42">
        <f t="shared" si="22"/>
        <v>0</v>
      </c>
      <c r="BA100" s="42">
        <f t="shared" si="22"/>
        <v>0</v>
      </c>
      <c r="BB100" s="42">
        <f t="shared" si="22"/>
        <v>0</v>
      </c>
      <c r="BC100" s="42">
        <f t="shared" si="22"/>
        <v>0</v>
      </c>
      <c r="BD100" s="42">
        <f t="shared" si="22"/>
        <v>0</v>
      </c>
      <c r="BE100" s="42">
        <f t="shared" si="22"/>
        <v>0</v>
      </c>
      <c r="BF100" s="23">
        <f t="shared" si="21"/>
        <v>26</v>
      </c>
    </row>
    <row r="101" ht="15.75" customHeight="1">
      <c r="A101" s="15"/>
      <c r="B101" s="40"/>
      <c r="C101" s="17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70"/>
      <c r="AZ101" s="18"/>
      <c r="BA101" s="18"/>
      <c r="BB101" s="18"/>
      <c r="BC101" s="18"/>
      <c r="BD101" s="18"/>
      <c r="BE101" s="18"/>
      <c r="BF101" s="26"/>
    </row>
    <row r="102" ht="15.75" customHeight="1">
      <c r="A102" s="27"/>
      <c r="B102" s="43" t="s">
        <v>1</v>
      </c>
      <c r="C102" s="44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77"/>
      <c r="AZ102" s="45"/>
      <c r="BA102" s="45"/>
      <c r="BB102" s="45"/>
      <c r="BC102" s="45"/>
      <c r="BD102" s="45"/>
      <c r="BE102" s="45"/>
      <c r="BF102" s="37">
        <f t="shared" ref="BF102:BF109" si="23">SUM(C102:BE102)</f>
        <v>0</v>
      </c>
    </row>
    <row r="103" ht="15.75" customHeight="1">
      <c r="A103" s="8">
        <v>12.0</v>
      </c>
      <c r="B103" s="38" t="s">
        <v>107</v>
      </c>
      <c r="C103" s="10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2">
        <v>9.0</v>
      </c>
      <c r="R103" s="11"/>
      <c r="S103" s="12">
        <v>1.5</v>
      </c>
      <c r="T103" s="11"/>
      <c r="U103" s="12"/>
      <c r="V103" s="11"/>
      <c r="W103" s="11"/>
      <c r="X103" s="11"/>
      <c r="Y103" s="11"/>
      <c r="Z103" s="11"/>
      <c r="AA103" s="11"/>
      <c r="AB103" s="11"/>
      <c r="AC103" s="11"/>
      <c r="AD103" s="12">
        <v>1.5</v>
      </c>
      <c r="AE103" s="11"/>
      <c r="AF103" s="11"/>
      <c r="AG103" s="13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69"/>
      <c r="AZ103" s="11"/>
      <c r="BA103" s="11"/>
      <c r="BB103" s="11"/>
      <c r="BC103" s="11"/>
      <c r="BD103" s="11"/>
      <c r="BE103" s="11"/>
      <c r="BF103" s="14">
        <f t="shared" si="23"/>
        <v>12</v>
      </c>
    </row>
    <row r="104" ht="15.75" customHeight="1">
      <c r="A104" s="15"/>
      <c r="B104" s="40" t="s">
        <v>108</v>
      </c>
      <c r="C104" s="17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20">
        <v>1.0</v>
      </c>
      <c r="R104" s="18"/>
      <c r="S104" s="20">
        <v>1.0</v>
      </c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70"/>
      <c r="AZ104" s="18"/>
      <c r="BA104" s="18"/>
      <c r="BB104" s="18"/>
      <c r="BC104" s="18"/>
      <c r="BD104" s="18"/>
      <c r="BE104" s="18"/>
      <c r="BF104" s="19">
        <f t="shared" si="23"/>
        <v>2</v>
      </c>
    </row>
    <row r="105" ht="15.75" customHeight="1">
      <c r="A105" s="15"/>
      <c r="B105" s="40" t="s">
        <v>109</v>
      </c>
      <c r="C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20">
        <v>2.5</v>
      </c>
      <c r="R105" s="18"/>
      <c r="S105" s="18"/>
      <c r="T105" s="18"/>
      <c r="U105" s="20"/>
      <c r="V105" s="18"/>
      <c r="W105" s="18"/>
      <c r="X105" s="18"/>
      <c r="Y105" s="18"/>
      <c r="Z105" s="18"/>
      <c r="AA105" s="18"/>
      <c r="AB105" s="18"/>
      <c r="AC105" s="18"/>
      <c r="AD105" s="20">
        <v>1.0</v>
      </c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70"/>
      <c r="AZ105" s="18"/>
      <c r="BA105" s="18"/>
      <c r="BB105" s="18"/>
      <c r="BC105" s="18"/>
      <c r="BD105" s="18"/>
      <c r="BE105" s="18"/>
      <c r="BF105" s="19">
        <f t="shared" si="23"/>
        <v>3.5</v>
      </c>
    </row>
    <row r="106" ht="15.75" customHeight="1">
      <c r="A106" s="15"/>
      <c r="B106" s="40" t="s">
        <v>110</v>
      </c>
      <c r="C106" s="17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20">
        <v>19.5</v>
      </c>
      <c r="R106" s="18"/>
      <c r="S106" s="20">
        <v>5.5</v>
      </c>
      <c r="T106" s="18"/>
      <c r="U106" s="20"/>
      <c r="V106" s="18"/>
      <c r="W106" s="18"/>
      <c r="X106" s="18"/>
      <c r="Y106" s="18"/>
      <c r="Z106" s="18"/>
      <c r="AA106" s="18"/>
      <c r="AB106" s="18"/>
      <c r="AC106" s="18"/>
      <c r="AD106" s="20">
        <v>10.5</v>
      </c>
      <c r="AE106" s="18"/>
      <c r="AF106" s="18"/>
      <c r="AG106" s="21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70"/>
      <c r="AZ106" s="18"/>
      <c r="BA106" s="18"/>
      <c r="BB106" s="18"/>
      <c r="BC106" s="18"/>
      <c r="BD106" s="18"/>
      <c r="BE106" s="18"/>
      <c r="BF106" s="19">
        <f t="shared" si="23"/>
        <v>35.5</v>
      </c>
    </row>
    <row r="107" ht="15.75" customHeight="1">
      <c r="A107" s="15"/>
      <c r="B107" s="40" t="s">
        <v>111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20">
        <v>0.5</v>
      </c>
      <c r="R107" s="18"/>
      <c r="S107" s="20">
        <v>0.5</v>
      </c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21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70"/>
      <c r="AZ107" s="18"/>
      <c r="BA107" s="18"/>
      <c r="BB107" s="18"/>
      <c r="BC107" s="18"/>
      <c r="BD107" s="18"/>
      <c r="BE107" s="18"/>
      <c r="BF107" s="19">
        <f t="shared" si="23"/>
        <v>1</v>
      </c>
    </row>
    <row r="108" ht="15.75" customHeight="1">
      <c r="A108" s="15"/>
      <c r="B108" s="40" t="s">
        <v>112</v>
      </c>
      <c r="C108" s="17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20">
        <v>2.0</v>
      </c>
      <c r="R108" s="18"/>
      <c r="S108" s="20">
        <v>2.0</v>
      </c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20">
        <v>3.0</v>
      </c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70"/>
      <c r="AZ108" s="18"/>
      <c r="BA108" s="18"/>
      <c r="BB108" s="18"/>
      <c r="BC108" s="18"/>
      <c r="BD108" s="18"/>
      <c r="BE108" s="18"/>
      <c r="BF108" s="19">
        <f t="shared" si="23"/>
        <v>7</v>
      </c>
    </row>
    <row r="109" ht="15.75" customHeight="1">
      <c r="A109" s="15"/>
      <c r="B109" s="40" t="s">
        <v>55</v>
      </c>
      <c r="C109" s="42"/>
      <c r="D109" s="42">
        <f t="shared" ref="D109:BE109" si="24">SUM(D103:D108)</f>
        <v>0</v>
      </c>
      <c r="E109" s="42">
        <f t="shared" si="24"/>
        <v>0</v>
      </c>
      <c r="F109" s="42">
        <f t="shared" si="24"/>
        <v>0</v>
      </c>
      <c r="G109" s="42">
        <f t="shared" si="24"/>
        <v>0</v>
      </c>
      <c r="H109" s="42">
        <f t="shared" si="24"/>
        <v>0</v>
      </c>
      <c r="I109" s="42">
        <f t="shared" si="24"/>
        <v>0</v>
      </c>
      <c r="J109" s="42">
        <f t="shared" si="24"/>
        <v>0</v>
      </c>
      <c r="K109" s="42">
        <f t="shared" si="24"/>
        <v>0</v>
      </c>
      <c r="L109" s="42">
        <f t="shared" si="24"/>
        <v>0</v>
      </c>
      <c r="M109" s="42">
        <f t="shared" si="24"/>
        <v>0</v>
      </c>
      <c r="N109" s="42">
        <f t="shared" si="24"/>
        <v>0</v>
      </c>
      <c r="O109" s="42">
        <f t="shared" si="24"/>
        <v>0</v>
      </c>
      <c r="P109" s="42">
        <f t="shared" si="24"/>
        <v>0</v>
      </c>
      <c r="Q109" s="42">
        <f t="shared" si="24"/>
        <v>34.5</v>
      </c>
      <c r="R109" s="42">
        <f t="shared" si="24"/>
        <v>0</v>
      </c>
      <c r="S109" s="42">
        <f t="shared" si="24"/>
        <v>10.5</v>
      </c>
      <c r="T109" s="42">
        <f t="shared" si="24"/>
        <v>0</v>
      </c>
      <c r="U109" s="42">
        <f t="shared" si="24"/>
        <v>0</v>
      </c>
      <c r="V109" s="42">
        <f t="shared" si="24"/>
        <v>0</v>
      </c>
      <c r="W109" s="42">
        <f t="shared" si="24"/>
        <v>0</v>
      </c>
      <c r="X109" s="42">
        <f t="shared" si="24"/>
        <v>0</v>
      </c>
      <c r="Y109" s="42">
        <f t="shared" si="24"/>
        <v>0</v>
      </c>
      <c r="Z109" s="42">
        <f t="shared" si="24"/>
        <v>0</v>
      </c>
      <c r="AA109" s="42">
        <f t="shared" si="24"/>
        <v>0</v>
      </c>
      <c r="AB109" s="42">
        <f t="shared" si="24"/>
        <v>0</v>
      </c>
      <c r="AC109" s="42">
        <f t="shared" si="24"/>
        <v>0</v>
      </c>
      <c r="AD109" s="42">
        <f t="shared" si="24"/>
        <v>16</v>
      </c>
      <c r="AE109" s="42">
        <f t="shared" si="24"/>
        <v>0</v>
      </c>
      <c r="AF109" s="42">
        <f t="shared" si="24"/>
        <v>0</v>
      </c>
      <c r="AG109" s="42">
        <f t="shared" si="24"/>
        <v>0</v>
      </c>
      <c r="AH109" s="42">
        <f t="shared" si="24"/>
        <v>0</v>
      </c>
      <c r="AI109" s="42">
        <f t="shared" si="24"/>
        <v>0</v>
      </c>
      <c r="AJ109" s="42">
        <f t="shared" si="24"/>
        <v>0</v>
      </c>
      <c r="AK109" s="42">
        <f t="shared" si="24"/>
        <v>0</v>
      </c>
      <c r="AL109" s="42">
        <f t="shared" si="24"/>
        <v>0</v>
      </c>
      <c r="AM109" s="42">
        <f t="shared" si="24"/>
        <v>0</v>
      </c>
      <c r="AN109" s="42">
        <f t="shared" si="24"/>
        <v>0</v>
      </c>
      <c r="AO109" s="42">
        <f t="shared" si="24"/>
        <v>0</v>
      </c>
      <c r="AP109" s="42">
        <f t="shared" si="24"/>
        <v>0</v>
      </c>
      <c r="AQ109" s="42">
        <f t="shared" si="24"/>
        <v>0</v>
      </c>
      <c r="AR109" s="42">
        <f t="shared" si="24"/>
        <v>0</v>
      </c>
      <c r="AS109" s="42">
        <f t="shared" si="24"/>
        <v>0</v>
      </c>
      <c r="AT109" s="42">
        <f t="shared" si="24"/>
        <v>0</v>
      </c>
      <c r="AU109" s="42">
        <f t="shared" si="24"/>
        <v>0</v>
      </c>
      <c r="AV109" s="42">
        <f t="shared" si="24"/>
        <v>0</v>
      </c>
      <c r="AW109" s="42">
        <f t="shared" si="24"/>
        <v>0</v>
      </c>
      <c r="AX109" s="42">
        <f t="shared" si="24"/>
        <v>0</v>
      </c>
      <c r="AY109" s="76">
        <f t="shared" si="24"/>
        <v>0</v>
      </c>
      <c r="AZ109" s="42">
        <f t="shared" si="24"/>
        <v>0</v>
      </c>
      <c r="BA109" s="42">
        <f t="shared" si="24"/>
        <v>0</v>
      </c>
      <c r="BB109" s="42">
        <f t="shared" si="24"/>
        <v>0</v>
      </c>
      <c r="BC109" s="42">
        <f t="shared" si="24"/>
        <v>0</v>
      </c>
      <c r="BD109" s="42">
        <f t="shared" si="24"/>
        <v>0</v>
      </c>
      <c r="BE109" s="42">
        <f t="shared" si="24"/>
        <v>0</v>
      </c>
      <c r="BF109" s="23">
        <f t="shared" si="23"/>
        <v>61</v>
      </c>
    </row>
    <row r="110" ht="15.75" customHeight="1">
      <c r="A110" s="15"/>
      <c r="B110" s="40"/>
      <c r="C110" s="17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70"/>
      <c r="AZ110" s="18"/>
      <c r="BA110" s="18"/>
      <c r="BB110" s="18"/>
      <c r="BC110" s="18"/>
      <c r="BD110" s="18"/>
      <c r="BE110" s="18"/>
      <c r="BF110" s="26"/>
    </row>
    <row r="111" ht="15.75" customHeight="1">
      <c r="A111" s="27"/>
      <c r="B111" s="43" t="s">
        <v>1</v>
      </c>
      <c r="C111" s="44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77"/>
      <c r="AZ111" s="45"/>
      <c r="BA111" s="45"/>
      <c r="BB111" s="45"/>
      <c r="BC111" s="45"/>
      <c r="BD111" s="45"/>
      <c r="BE111" s="45"/>
      <c r="BF111" s="37">
        <f t="shared" ref="BF111:BF118" si="25">SUM(C111:BE111)</f>
        <v>0</v>
      </c>
    </row>
    <row r="112" ht="15.75" customHeight="1">
      <c r="A112" s="8">
        <v>13.0</v>
      </c>
      <c r="B112" s="38" t="s">
        <v>107</v>
      </c>
      <c r="C112" s="10"/>
      <c r="D112" s="11"/>
      <c r="E112" s="11"/>
      <c r="F112" s="11"/>
      <c r="G112" s="11"/>
      <c r="H112" s="11"/>
      <c r="I112" s="11"/>
      <c r="J112" s="11"/>
      <c r="K112" s="11"/>
      <c r="L112" s="11"/>
      <c r="M112" s="12">
        <v>1.0</v>
      </c>
      <c r="N112" s="11"/>
      <c r="O112" s="11"/>
      <c r="P112" s="11"/>
      <c r="Q112" s="11"/>
      <c r="R112" s="11"/>
      <c r="S112" s="11"/>
      <c r="T112" s="11"/>
      <c r="U112" s="12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3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2">
        <v>6.0</v>
      </c>
      <c r="AU112" s="11"/>
      <c r="AV112" s="11"/>
      <c r="AW112" s="11"/>
      <c r="AX112" s="11"/>
      <c r="AY112" s="69"/>
      <c r="AZ112" s="11"/>
      <c r="BA112" s="11"/>
      <c r="BB112" s="11"/>
      <c r="BC112" s="11"/>
      <c r="BD112" s="11"/>
      <c r="BE112" s="11"/>
      <c r="BF112" s="14">
        <f t="shared" si="25"/>
        <v>7</v>
      </c>
    </row>
    <row r="113" ht="15.75" customHeight="1">
      <c r="A113" s="15"/>
      <c r="B113" s="40" t="s">
        <v>108</v>
      </c>
      <c r="C113" s="17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70"/>
      <c r="AZ113" s="18"/>
      <c r="BA113" s="18"/>
      <c r="BB113" s="18"/>
      <c r="BC113" s="18"/>
      <c r="BD113" s="18"/>
      <c r="BE113" s="18"/>
      <c r="BF113" s="19">
        <f t="shared" si="25"/>
        <v>0</v>
      </c>
    </row>
    <row r="114" ht="15.75" customHeight="1">
      <c r="A114" s="15"/>
      <c r="B114" s="40" t="s">
        <v>109</v>
      </c>
      <c r="C114" s="17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20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20">
        <v>2.0</v>
      </c>
      <c r="AU114" s="18"/>
      <c r="AV114" s="18"/>
      <c r="AW114" s="18"/>
      <c r="AX114" s="18"/>
      <c r="AY114" s="70"/>
      <c r="AZ114" s="18"/>
      <c r="BA114" s="18"/>
      <c r="BB114" s="18"/>
      <c r="BC114" s="18"/>
      <c r="BD114" s="18"/>
      <c r="BE114" s="18"/>
      <c r="BF114" s="19">
        <f t="shared" si="25"/>
        <v>2</v>
      </c>
    </row>
    <row r="115" ht="15.75" customHeight="1">
      <c r="A115" s="15"/>
      <c r="B115" s="40" t="s">
        <v>110</v>
      </c>
      <c r="C115" s="17"/>
      <c r="D115" s="18"/>
      <c r="E115" s="18"/>
      <c r="F115" s="18"/>
      <c r="G115" s="18"/>
      <c r="H115" s="18"/>
      <c r="I115" s="18"/>
      <c r="J115" s="18"/>
      <c r="K115" s="18"/>
      <c r="L115" s="18"/>
      <c r="M115" s="20">
        <v>1.0</v>
      </c>
      <c r="N115" s="20">
        <v>2.0</v>
      </c>
      <c r="O115" s="18"/>
      <c r="P115" s="18"/>
      <c r="Q115" s="18"/>
      <c r="R115" s="18"/>
      <c r="S115" s="18"/>
      <c r="T115" s="18"/>
      <c r="U115" s="20"/>
      <c r="V115" s="18"/>
      <c r="W115" s="18"/>
      <c r="X115" s="18"/>
      <c r="Y115" s="18"/>
      <c r="Z115" s="18"/>
      <c r="AA115" s="18"/>
      <c r="AB115" s="18"/>
      <c r="AC115" s="20">
        <v>1.0</v>
      </c>
      <c r="AD115" s="18"/>
      <c r="AE115" s="18"/>
      <c r="AF115" s="18"/>
      <c r="AG115" s="21"/>
      <c r="AH115" s="18"/>
      <c r="AI115" s="18"/>
      <c r="AJ115" s="20">
        <v>2.0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20">
        <v>6.0</v>
      </c>
      <c r="AU115" s="18"/>
      <c r="AV115" s="18"/>
      <c r="AW115" s="18"/>
      <c r="AX115" s="18"/>
      <c r="AY115" s="70"/>
      <c r="AZ115" s="18"/>
      <c r="BA115" s="18"/>
      <c r="BB115" s="18"/>
      <c r="BC115" s="18"/>
      <c r="BD115" s="18"/>
      <c r="BE115" s="18"/>
      <c r="BF115" s="19">
        <f t="shared" si="25"/>
        <v>12</v>
      </c>
    </row>
    <row r="116" ht="15.75" customHeight="1">
      <c r="A116" s="15"/>
      <c r="B116" s="40" t="s">
        <v>111</v>
      </c>
      <c r="C116" s="17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21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20">
        <v>1.0</v>
      </c>
      <c r="AU116" s="18"/>
      <c r="AV116" s="18"/>
      <c r="AW116" s="18"/>
      <c r="AX116" s="18"/>
      <c r="AY116" s="70"/>
      <c r="AZ116" s="18"/>
      <c r="BA116" s="18"/>
      <c r="BB116" s="18"/>
      <c r="BC116" s="18"/>
      <c r="BD116" s="18"/>
      <c r="BE116" s="18"/>
      <c r="BF116" s="19">
        <f t="shared" si="25"/>
        <v>1</v>
      </c>
    </row>
    <row r="117" ht="15.75" customHeight="1">
      <c r="A117" s="15"/>
      <c r="B117" s="40" t="s">
        <v>112</v>
      </c>
      <c r="C117" s="17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20">
        <v>3.0</v>
      </c>
      <c r="AU117" s="18"/>
      <c r="AV117" s="18"/>
      <c r="AW117" s="18"/>
      <c r="AX117" s="18"/>
      <c r="AY117" s="70"/>
      <c r="AZ117" s="18"/>
      <c r="BA117" s="18"/>
      <c r="BB117" s="18"/>
      <c r="BC117" s="18"/>
      <c r="BD117" s="18"/>
      <c r="BE117" s="18"/>
      <c r="BF117" s="19">
        <f t="shared" si="25"/>
        <v>3</v>
      </c>
    </row>
    <row r="118" ht="15.75" customHeight="1">
      <c r="A118" s="15"/>
      <c r="B118" s="40" t="s">
        <v>55</v>
      </c>
      <c r="C118" s="42"/>
      <c r="D118" s="42">
        <f t="shared" ref="D118:BE118" si="26">SUM(D112:D117)</f>
        <v>0</v>
      </c>
      <c r="E118" s="42">
        <f t="shared" si="26"/>
        <v>0</v>
      </c>
      <c r="F118" s="42">
        <f t="shared" si="26"/>
        <v>0</v>
      </c>
      <c r="G118" s="42">
        <f t="shared" si="26"/>
        <v>0</v>
      </c>
      <c r="H118" s="42">
        <f t="shared" si="26"/>
        <v>0</v>
      </c>
      <c r="I118" s="42">
        <f t="shared" si="26"/>
        <v>0</v>
      </c>
      <c r="J118" s="42">
        <f t="shared" si="26"/>
        <v>0</v>
      </c>
      <c r="K118" s="42">
        <f t="shared" si="26"/>
        <v>0</v>
      </c>
      <c r="L118" s="42">
        <f t="shared" si="26"/>
        <v>0</v>
      </c>
      <c r="M118" s="42">
        <f t="shared" si="26"/>
        <v>2</v>
      </c>
      <c r="N118" s="42">
        <f t="shared" si="26"/>
        <v>2</v>
      </c>
      <c r="O118" s="42">
        <f t="shared" si="26"/>
        <v>0</v>
      </c>
      <c r="P118" s="42">
        <f t="shared" si="26"/>
        <v>0</v>
      </c>
      <c r="Q118" s="42">
        <f t="shared" si="26"/>
        <v>0</v>
      </c>
      <c r="R118" s="42">
        <f t="shared" si="26"/>
        <v>0</v>
      </c>
      <c r="S118" s="42">
        <f t="shared" si="26"/>
        <v>0</v>
      </c>
      <c r="T118" s="42">
        <f t="shared" si="26"/>
        <v>0</v>
      </c>
      <c r="U118" s="42">
        <f t="shared" si="26"/>
        <v>0</v>
      </c>
      <c r="V118" s="42">
        <f t="shared" si="26"/>
        <v>0</v>
      </c>
      <c r="W118" s="42">
        <f t="shared" si="26"/>
        <v>0</v>
      </c>
      <c r="X118" s="42">
        <f t="shared" si="26"/>
        <v>0</v>
      </c>
      <c r="Y118" s="42">
        <f t="shared" si="26"/>
        <v>0</v>
      </c>
      <c r="Z118" s="42">
        <f t="shared" si="26"/>
        <v>0</v>
      </c>
      <c r="AA118" s="42">
        <f t="shared" si="26"/>
        <v>0</v>
      </c>
      <c r="AB118" s="42">
        <f t="shared" si="26"/>
        <v>0</v>
      </c>
      <c r="AC118" s="42">
        <f t="shared" si="26"/>
        <v>1</v>
      </c>
      <c r="AD118" s="42">
        <f t="shared" si="26"/>
        <v>0</v>
      </c>
      <c r="AE118" s="42">
        <f t="shared" si="26"/>
        <v>0</v>
      </c>
      <c r="AF118" s="42">
        <f t="shared" si="26"/>
        <v>0</v>
      </c>
      <c r="AG118" s="42">
        <f t="shared" si="26"/>
        <v>0</v>
      </c>
      <c r="AH118" s="42">
        <f t="shared" si="26"/>
        <v>0</v>
      </c>
      <c r="AI118" s="42">
        <f t="shared" si="26"/>
        <v>0</v>
      </c>
      <c r="AJ118" s="42">
        <f t="shared" si="26"/>
        <v>2</v>
      </c>
      <c r="AK118" s="42">
        <f t="shared" si="26"/>
        <v>0</v>
      </c>
      <c r="AL118" s="42">
        <f t="shared" si="26"/>
        <v>0</v>
      </c>
      <c r="AM118" s="42">
        <f t="shared" si="26"/>
        <v>0</v>
      </c>
      <c r="AN118" s="42">
        <f t="shared" si="26"/>
        <v>0</v>
      </c>
      <c r="AO118" s="42">
        <f t="shared" si="26"/>
        <v>0</v>
      </c>
      <c r="AP118" s="42">
        <f t="shared" si="26"/>
        <v>0</v>
      </c>
      <c r="AQ118" s="42">
        <f t="shared" si="26"/>
        <v>0</v>
      </c>
      <c r="AR118" s="42">
        <f t="shared" si="26"/>
        <v>0</v>
      </c>
      <c r="AS118" s="42">
        <f t="shared" si="26"/>
        <v>0</v>
      </c>
      <c r="AT118" s="42">
        <f t="shared" si="26"/>
        <v>18</v>
      </c>
      <c r="AU118" s="42">
        <f t="shared" si="26"/>
        <v>0</v>
      </c>
      <c r="AV118" s="42">
        <f t="shared" si="26"/>
        <v>0</v>
      </c>
      <c r="AW118" s="42">
        <f t="shared" si="26"/>
        <v>0</v>
      </c>
      <c r="AX118" s="42">
        <f t="shared" si="26"/>
        <v>0</v>
      </c>
      <c r="AY118" s="76">
        <f t="shared" si="26"/>
        <v>0</v>
      </c>
      <c r="AZ118" s="42">
        <f t="shared" si="26"/>
        <v>0</v>
      </c>
      <c r="BA118" s="42">
        <f t="shared" si="26"/>
        <v>0</v>
      </c>
      <c r="BB118" s="42">
        <f t="shared" si="26"/>
        <v>0</v>
      </c>
      <c r="BC118" s="42">
        <f t="shared" si="26"/>
        <v>0</v>
      </c>
      <c r="BD118" s="42">
        <f t="shared" si="26"/>
        <v>0</v>
      </c>
      <c r="BE118" s="42">
        <f t="shared" si="26"/>
        <v>0</v>
      </c>
      <c r="BF118" s="23">
        <f t="shared" si="25"/>
        <v>25</v>
      </c>
    </row>
    <row r="119" ht="15.75" customHeight="1">
      <c r="A119" s="15"/>
      <c r="B119" s="40"/>
      <c r="C119" s="17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70"/>
      <c r="AZ119" s="18"/>
      <c r="BA119" s="18"/>
      <c r="BB119" s="18"/>
      <c r="BC119" s="18"/>
      <c r="BD119" s="18"/>
      <c r="BE119" s="18"/>
      <c r="BF119" s="26"/>
    </row>
    <row r="120" ht="15.75" customHeight="1">
      <c r="A120" s="27"/>
      <c r="B120" s="43" t="s">
        <v>1</v>
      </c>
      <c r="C120" s="44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77"/>
      <c r="AZ120" s="45"/>
      <c r="BA120" s="45"/>
      <c r="BB120" s="45"/>
      <c r="BC120" s="45"/>
      <c r="BD120" s="45"/>
      <c r="BE120" s="45"/>
      <c r="BF120" s="37">
        <f t="shared" ref="BF120:BF127" si="27">SUM(C120:BE120)</f>
        <v>0</v>
      </c>
    </row>
    <row r="121" ht="15.75" customHeight="1">
      <c r="A121" s="8">
        <v>14.0</v>
      </c>
      <c r="B121" s="38" t="s">
        <v>107</v>
      </c>
      <c r="C121" s="10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2">
        <v>2.0</v>
      </c>
      <c r="V121" s="11"/>
      <c r="W121" s="11"/>
      <c r="X121" s="11"/>
      <c r="Y121" s="12">
        <v>0.5</v>
      </c>
      <c r="Z121" s="11"/>
      <c r="AA121" s="11"/>
      <c r="AB121" s="11"/>
      <c r="AC121" s="11"/>
      <c r="AD121" s="11"/>
      <c r="AE121" s="11"/>
      <c r="AF121" s="11"/>
      <c r="AG121" s="13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69"/>
      <c r="AZ121" s="11"/>
      <c r="BA121" s="11"/>
      <c r="BB121" s="11"/>
      <c r="BC121" s="11"/>
      <c r="BD121" s="11"/>
      <c r="BE121" s="11"/>
      <c r="BF121" s="14">
        <f t="shared" si="27"/>
        <v>2.5</v>
      </c>
    </row>
    <row r="122" ht="15.75" customHeight="1">
      <c r="A122" s="15"/>
      <c r="B122" s="40" t="s">
        <v>108</v>
      </c>
      <c r="C122" s="17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70"/>
      <c r="AZ122" s="18"/>
      <c r="BA122" s="18"/>
      <c r="BB122" s="18"/>
      <c r="BC122" s="18"/>
      <c r="BD122" s="18"/>
      <c r="BE122" s="18"/>
      <c r="BF122" s="19">
        <f t="shared" si="27"/>
        <v>0</v>
      </c>
    </row>
    <row r="123" ht="15.75" customHeight="1">
      <c r="A123" s="15"/>
      <c r="B123" s="40" t="s">
        <v>109</v>
      </c>
      <c r="C123" s="17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20">
        <v>1.0</v>
      </c>
      <c r="V123" s="18"/>
      <c r="W123" s="18"/>
      <c r="X123" s="18"/>
      <c r="Y123" s="20">
        <v>0.5</v>
      </c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20">
        <v>1.0</v>
      </c>
      <c r="AL123" s="18"/>
      <c r="AM123" s="18"/>
      <c r="AN123" s="18"/>
      <c r="AO123" s="18"/>
      <c r="AP123" s="18"/>
      <c r="AQ123" s="20">
        <v>2.0</v>
      </c>
      <c r="AR123" s="18"/>
      <c r="AS123" s="18"/>
      <c r="AT123" s="18"/>
      <c r="AU123" s="18"/>
      <c r="AV123" s="18"/>
      <c r="AW123" s="18"/>
      <c r="AX123" s="18"/>
      <c r="AY123" s="70"/>
      <c r="AZ123" s="18"/>
      <c r="BA123" s="18"/>
      <c r="BB123" s="18"/>
      <c r="BC123" s="18"/>
      <c r="BD123" s="18"/>
      <c r="BE123" s="18"/>
      <c r="BF123" s="19">
        <f t="shared" si="27"/>
        <v>4.5</v>
      </c>
    </row>
    <row r="124" ht="15.75" customHeight="1">
      <c r="A124" s="15"/>
      <c r="B124" s="40" t="s">
        <v>110</v>
      </c>
      <c r="C124" s="17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20">
        <v>7.0</v>
      </c>
      <c r="V124" s="18"/>
      <c r="W124" s="18"/>
      <c r="X124" s="18"/>
      <c r="Y124" s="20">
        <v>2.0</v>
      </c>
      <c r="Z124" s="18"/>
      <c r="AA124" s="18"/>
      <c r="AB124" s="18"/>
      <c r="AC124" s="18"/>
      <c r="AD124" s="18"/>
      <c r="AE124" s="18"/>
      <c r="AF124" s="18"/>
      <c r="AG124" s="21"/>
      <c r="AH124" s="18"/>
      <c r="AI124" s="18"/>
      <c r="AJ124" s="18"/>
      <c r="AK124" s="20">
        <v>2.0</v>
      </c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70"/>
      <c r="AZ124" s="18"/>
      <c r="BA124" s="18"/>
      <c r="BB124" s="18"/>
      <c r="BC124" s="18"/>
      <c r="BD124" s="18"/>
      <c r="BE124" s="18"/>
      <c r="BF124" s="19">
        <f t="shared" si="27"/>
        <v>11</v>
      </c>
    </row>
    <row r="125" ht="15.75" customHeight="1">
      <c r="A125" s="15"/>
      <c r="B125" s="40" t="s">
        <v>111</v>
      </c>
      <c r="C125" s="17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21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70"/>
      <c r="AZ125" s="18"/>
      <c r="BA125" s="18"/>
      <c r="BB125" s="18"/>
      <c r="BC125" s="18"/>
      <c r="BD125" s="18"/>
      <c r="BE125" s="18"/>
      <c r="BF125" s="19">
        <f t="shared" si="27"/>
        <v>0</v>
      </c>
    </row>
    <row r="126" ht="15.75" customHeight="1">
      <c r="A126" s="15"/>
      <c r="B126" s="40" t="s">
        <v>112</v>
      </c>
      <c r="C126" s="17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20">
        <v>3.0</v>
      </c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70"/>
      <c r="AZ126" s="18"/>
      <c r="BA126" s="18"/>
      <c r="BB126" s="18"/>
      <c r="BC126" s="18"/>
      <c r="BD126" s="18"/>
      <c r="BE126" s="18"/>
      <c r="BF126" s="19">
        <f t="shared" si="27"/>
        <v>3</v>
      </c>
    </row>
    <row r="127" ht="15.75" customHeight="1">
      <c r="A127" s="15"/>
      <c r="B127" s="40" t="s">
        <v>55</v>
      </c>
      <c r="C127" s="42"/>
      <c r="D127" s="42">
        <f t="shared" ref="D127:BE127" si="28">SUM(D121:D126)</f>
        <v>0</v>
      </c>
      <c r="E127" s="42">
        <f t="shared" si="28"/>
        <v>0</v>
      </c>
      <c r="F127" s="42">
        <f t="shared" si="28"/>
        <v>0</v>
      </c>
      <c r="G127" s="42">
        <f t="shared" si="28"/>
        <v>0</v>
      </c>
      <c r="H127" s="42">
        <f t="shared" si="28"/>
        <v>0</v>
      </c>
      <c r="I127" s="42">
        <f t="shared" si="28"/>
        <v>0</v>
      </c>
      <c r="J127" s="42">
        <f t="shared" si="28"/>
        <v>0</v>
      </c>
      <c r="K127" s="42">
        <f t="shared" si="28"/>
        <v>0</v>
      </c>
      <c r="L127" s="42">
        <f t="shared" si="28"/>
        <v>0</v>
      </c>
      <c r="M127" s="42">
        <f t="shared" si="28"/>
        <v>0</v>
      </c>
      <c r="N127" s="42">
        <f t="shared" si="28"/>
        <v>0</v>
      </c>
      <c r="O127" s="42">
        <f t="shared" si="28"/>
        <v>0</v>
      </c>
      <c r="P127" s="42">
        <f t="shared" si="28"/>
        <v>0</v>
      </c>
      <c r="Q127" s="42">
        <f t="shared" si="28"/>
        <v>0</v>
      </c>
      <c r="R127" s="42">
        <f t="shared" si="28"/>
        <v>0</v>
      </c>
      <c r="S127" s="42">
        <f t="shared" si="28"/>
        <v>0</v>
      </c>
      <c r="T127" s="42">
        <f t="shared" si="28"/>
        <v>0</v>
      </c>
      <c r="U127" s="42">
        <f t="shared" si="28"/>
        <v>10</v>
      </c>
      <c r="V127" s="42">
        <f t="shared" si="28"/>
        <v>0</v>
      </c>
      <c r="W127" s="42">
        <f t="shared" si="28"/>
        <v>0</v>
      </c>
      <c r="X127" s="42">
        <f t="shared" si="28"/>
        <v>0</v>
      </c>
      <c r="Y127" s="42">
        <f t="shared" si="28"/>
        <v>3</v>
      </c>
      <c r="Z127" s="42">
        <f t="shared" si="28"/>
        <v>0</v>
      </c>
      <c r="AA127" s="42">
        <f t="shared" si="28"/>
        <v>0</v>
      </c>
      <c r="AB127" s="42">
        <f t="shared" si="28"/>
        <v>0</v>
      </c>
      <c r="AC127" s="42">
        <f t="shared" si="28"/>
        <v>0</v>
      </c>
      <c r="AD127" s="42">
        <f t="shared" si="28"/>
        <v>0</v>
      </c>
      <c r="AE127" s="42">
        <f t="shared" si="28"/>
        <v>0</v>
      </c>
      <c r="AF127" s="42">
        <f t="shared" si="28"/>
        <v>0</v>
      </c>
      <c r="AG127" s="42">
        <f t="shared" si="28"/>
        <v>0</v>
      </c>
      <c r="AH127" s="42">
        <f t="shared" si="28"/>
        <v>0</v>
      </c>
      <c r="AI127" s="42">
        <f t="shared" si="28"/>
        <v>0</v>
      </c>
      <c r="AJ127" s="42">
        <f t="shared" si="28"/>
        <v>0</v>
      </c>
      <c r="AK127" s="42">
        <f t="shared" si="28"/>
        <v>6</v>
      </c>
      <c r="AL127" s="42">
        <f t="shared" si="28"/>
        <v>0</v>
      </c>
      <c r="AM127" s="42">
        <f t="shared" si="28"/>
        <v>0</v>
      </c>
      <c r="AN127" s="42">
        <f t="shared" si="28"/>
        <v>0</v>
      </c>
      <c r="AO127" s="42">
        <f t="shared" si="28"/>
        <v>0</v>
      </c>
      <c r="AP127" s="42">
        <f t="shared" si="28"/>
        <v>0</v>
      </c>
      <c r="AQ127" s="42">
        <f t="shared" si="28"/>
        <v>2</v>
      </c>
      <c r="AR127" s="42">
        <f t="shared" si="28"/>
        <v>0</v>
      </c>
      <c r="AS127" s="42">
        <f t="shared" si="28"/>
        <v>0</v>
      </c>
      <c r="AT127" s="42">
        <f t="shared" si="28"/>
        <v>0</v>
      </c>
      <c r="AU127" s="42">
        <f t="shared" si="28"/>
        <v>0</v>
      </c>
      <c r="AV127" s="42">
        <f t="shared" si="28"/>
        <v>0</v>
      </c>
      <c r="AW127" s="42">
        <f t="shared" si="28"/>
        <v>0</v>
      </c>
      <c r="AX127" s="42">
        <f t="shared" si="28"/>
        <v>0</v>
      </c>
      <c r="AY127" s="76">
        <f t="shared" si="28"/>
        <v>0</v>
      </c>
      <c r="AZ127" s="42">
        <f t="shared" si="28"/>
        <v>0</v>
      </c>
      <c r="BA127" s="42">
        <f t="shared" si="28"/>
        <v>0</v>
      </c>
      <c r="BB127" s="42">
        <f t="shared" si="28"/>
        <v>0</v>
      </c>
      <c r="BC127" s="42">
        <f t="shared" si="28"/>
        <v>0</v>
      </c>
      <c r="BD127" s="42">
        <f t="shared" si="28"/>
        <v>0</v>
      </c>
      <c r="BE127" s="42">
        <f t="shared" si="28"/>
        <v>0</v>
      </c>
      <c r="BF127" s="23">
        <f t="shared" si="27"/>
        <v>21</v>
      </c>
    </row>
    <row r="128" ht="15.75" customHeight="1">
      <c r="A128" s="15"/>
      <c r="B128" s="40"/>
      <c r="C128" s="1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70"/>
      <c r="AZ128" s="18"/>
      <c r="BA128" s="18"/>
      <c r="BB128" s="18"/>
      <c r="BC128" s="18"/>
      <c r="BD128" s="18"/>
      <c r="BE128" s="18"/>
      <c r="BF128" s="26"/>
    </row>
    <row r="129" ht="15.75" customHeight="1">
      <c r="A129" s="27"/>
      <c r="B129" s="43" t="s">
        <v>1</v>
      </c>
      <c r="C129" s="44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77"/>
      <c r="AZ129" s="45"/>
      <c r="BA129" s="45"/>
      <c r="BB129" s="45"/>
      <c r="BC129" s="45"/>
      <c r="BD129" s="45"/>
      <c r="BE129" s="45"/>
      <c r="BF129" s="37">
        <f t="shared" ref="BF129:BF136" si="29">SUM(C129:BE129)</f>
        <v>0</v>
      </c>
    </row>
    <row r="130" ht="15.75" customHeight="1">
      <c r="A130" s="8">
        <v>15.0</v>
      </c>
      <c r="B130" s="38" t="s">
        <v>107</v>
      </c>
      <c r="C130" s="10"/>
      <c r="D130" s="11"/>
      <c r="E130" s="12">
        <v>4.5</v>
      </c>
      <c r="F130" s="11"/>
      <c r="G130" s="11"/>
      <c r="H130" s="11"/>
      <c r="I130" s="11"/>
      <c r="J130" s="11"/>
      <c r="K130" s="11"/>
      <c r="L130" s="11"/>
      <c r="M130" s="11"/>
      <c r="N130" s="11"/>
      <c r="O130" s="12">
        <v>3.0</v>
      </c>
      <c r="P130" s="11"/>
      <c r="Q130" s="11"/>
      <c r="R130" s="12">
        <v>1.0</v>
      </c>
      <c r="S130" s="11"/>
      <c r="T130" s="11"/>
      <c r="U130" s="12"/>
      <c r="V130" s="11"/>
      <c r="W130" s="11"/>
      <c r="X130" s="11"/>
      <c r="Y130" s="11"/>
      <c r="Z130" s="11"/>
      <c r="AA130" s="11"/>
      <c r="AB130" s="12">
        <v>16.0</v>
      </c>
      <c r="AC130" s="11"/>
      <c r="AD130" s="11"/>
      <c r="AE130" s="12">
        <v>1.0</v>
      </c>
      <c r="AF130" s="11"/>
      <c r="AG130" s="13"/>
      <c r="AH130" s="11"/>
      <c r="AI130" s="11"/>
      <c r="AJ130" s="11"/>
      <c r="AK130" s="12">
        <v>1.0</v>
      </c>
      <c r="AL130" s="11"/>
      <c r="AM130" s="12">
        <v>4.0</v>
      </c>
      <c r="AN130" s="11"/>
      <c r="AO130" s="12">
        <v>6.0</v>
      </c>
      <c r="AP130" s="11"/>
      <c r="AQ130" s="11"/>
      <c r="AR130" s="11"/>
      <c r="AS130" s="11"/>
      <c r="AT130" s="11"/>
      <c r="AU130" s="11"/>
      <c r="AV130" s="11"/>
      <c r="AW130" s="11"/>
      <c r="AX130" s="11"/>
      <c r="AY130" s="69"/>
      <c r="AZ130" s="11"/>
      <c r="BA130" s="11"/>
      <c r="BB130" s="11"/>
      <c r="BC130" s="11"/>
      <c r="BD130" s="11"/>
      <c r="BE130" s="11"/>
      <c r="BF130" s="14">
        <f t="shared" si="29"/>
        <v>36.5</v>
      </c>
    </row>
    <row r="131" ht="15.75" customHeight="1">
      <c r="A131" s="15"/>
      <c r="B131" s="40" t="s">
        <v>108</v>
      </c>
      <c r="C131" s="17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20">
        <v>1.5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70"/>
      <c r="AZ131" s="18"/>
      <c r="BA131" s="18"/>
      <c r="BB131" s="18"/>
      <c r="BC131" s="18"/>
      <c r="BD131" s="18"/>
      <c r="BE131" s="18"/>
      <c r="BF131" s="19">
        <f t="shared" si="29"/>
        <v>1.5</v>
      </c>
    </row>
    <row r="132" ht="15.75" customHeight="1">
      <c r="A132" s="15"/>
      <c r="B132" s="40" t="s">
        <v>109</v>
      </c>
      <c r="C132" s="1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20">
        <v>6.0</v>
      </c>
      <c r="P132" s="18"/>
      <c r="Q132" s="18"/>
      <c r="R132" s="20">
        <v>0.5</v>
      </c>
      <c r="S132" s="18"/>
      <c r="T132" s="18"/>
      <c r="U132" s="20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20">
        <v>1.0</v>
      </c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70"/>
      <c r="AZ132" s="18"/>
      <c r="BA132" s="18"/>
      <c r="BB132" s="18"/>
      <c r="BC132" s="18"/>
      <c r="BD132" s="18"/>
      <c r="BE132" s="18"/>
      <c r="BF132" s="19">
        <f t="shared" si="29"/>
        <v>7.5</v>
      </c>
    </row>
    <row r="133" ht="15.75" customHeight="1">
      <c r="A133" s="15"/>
      <c r="B133" s="40" t="s">
        <v>110</v>
      </c>
      <c r="C133" s="17"/>
      <c r="D133" s="18"/>
      <c r="E133" s="20">
        <v>3.5</v>
      </c>
      <c r="F133" s="18"/>
      <c r="G133" s="18"/>
      <c r="H133" s="18"/>
      <c r="I133" s="18"/>
      <c r="J133" s="18"/>
      <c r="K133" s="18"/>
      <c r="L133" s="18"/>
      <c r="M133" s="18"/>
      <c r="N133" s="18"/>
      <c r="O133" s="20">
        <v>5.5</v>
      </c>
      <c r="P133" s="18"/>
      <c r="Q133" s="18"/>
      <c r="R133" s="20">
        <v>3.0</v>
      </c>
      <c r="S133" s="18"/>
      <c r="T133" s="18"/>
      <c r="U133" s="20"/>
      <c r="V133" s="18"/>
      <c r="W133" s="18"/>
      <c r="X133" s="18"/>
      <c r="Y133" s="18"/>
      <c r="Z133" s="18"/>
      <c r="AA133" s="18"/>
      <c r="AB133" s="18"/>
      <c r="AC133" s="18"/>
      <c r="AD133" s="18"/>
      <c r="AE133" s="20">
        <v>2.0</v>
      </c>
      <c r="AF133" s="18"/>
      <c r="AG133" s="21"/>
      <c r="AH133" s="18"/>
      <c r="AI133" s="18"/>
      <c r="AJ133" s="18"/>
      <c r="AK133" s="20">
        <v>3.5</v>
      </c>
      <c r="AL133" s="18"/>
      <c r="AM133" s="20">
        <v>3.0</v>
      </c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70"/>
      <c r="AZ133" s="18"/>
      <c r="BA133" s="18"/>
      <c r="BB133" s="18"/>
      <c r="BC133" s="18"/>
      <c r="BD133" s="18"/>
      <c r="BE133" s="18"/>
      <c r="BF133" s="19">
        <f t="shared" si="29"/>
        <v>20.5</v>
      </c>
    </row>
    <row r="134" ht="15.75" customHeight="1">
      <c r="A134" s="15"/>
      <c r="B134" s="40" t="s">
        <v>111</v>
      </c>
      <c r="C134" s="17"/>
      <c r="D134" s="18"/>
      <c r="E134" s="20">
        <v>4.0</v>
      </c>
      <c r="F134" s="18"/>
      <c r="G134" s="18"/>
      <c r="H134" s="18"/>
      <c r="I134" s="18"/>
      <c r="J134" s="18"/>
      <c r="K134" s="18"/>
      <c r="L134" s="18"/>
      <c r="M134" s="18"/>
      <c r="N134" s="18"/>
      <c r="O134" s="20">
        <v>2.0</v>
      </c>
      <c r="P134" s="18"/>
      <c r="Q134" s="18"/>
      <c r="R134" s="20">
        <v>0.5</v>
      </c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21"/>
      <c r="AH134" s="18"/>
      <c r="AI134" s="18"/>
      <c r="AJ134" s="18"/>
      <c r="AK134" s="20">
        <v>1.0</v>
      </c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70"/>
      <c r="AZ134" s="18"/>
      <c r="BA134" s="18"/>
      <c r="BB134" s="18"/>
      <c r="BC134" s="18"/>
      <c r="BD134" s="18"/>
      <c r="BE134" s="18"/>
      <c r="BF134" s="19">
        <f t="shared" si="29"/>
        <v>7.5</v>
      </c>
    </row>
    <row r="135" ht="15.75" customHeight="1">
      <c r="A135" s="15"/>
      <c r="B135" s="40" t="s">
        <v>112</v>
      </c>
      <c r="C135" s="17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20">
        <v>4.5</v>
      </c>
      <c r="P135" s="18"/>
      <c r="Q135" s="18"/>
      <c r="R135" s="20">
        <v>1.0</v>
      </c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20">
        <v>3.0</v>
      </c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70"/>
      <c r="AZ135" s="18"/>
      <c r="BA135" s="18"/>
      <c r="BB135" s="18"/>
      <c r="BC135" s="18"/>
      <c r="BD135" s="18"/>
      <c r="BE135" s="18"/>
      <c r="BF135" s="19">
        <f t="shared" si="29"/>
        <v>8.5</v>
      </c>
    </row>
    <row r="136" ht="15.75" customHeight="1">
      <c r="A136" s="15"/>
      <c r="B136" s="40" t="s">
        <v>55</v>
      </c>
      <c r="C136" s="42"/>
      <c r="D136" s="42">
        <f t="shared" ref="D136:BE136" si="30">SUM(D130:D135)</f>
        <v>0</v>
      </c>
      <c r="E136" s="42">
        <f t="shared" si="30"/>
        <v>12</v>
      </c>
      <c r="F136" s="42">
        <f t="shared" si="30"/>
        <v>0</v>
      </c>
      <c r="G136" s="42">
        <f t="shared" si="30"/>
        <v>0</v>
      </c>
      <c r="H136" s="42">
        <f t="shared" si="30"/>
        <v>0</v>
      </c>
      <c r="I136" s="42">
        <f t="shared" si="30"/>
        <v>0</v>
      </c>
      <c r="J136" s="42">
        <f t="shared" si="30"/>
        <v>0</v>
      </c>
      <c r="K136" s="42">
        <f t="shared" si="30"/>
        <v>0</v>
      </c>
      <c r="L136" s="42">
        <f t="shared" si="30"/>
        <v>0</v>
      </c>
      <c r="M136" s="42">
        <f t="shared" si="30"/>
        <v>0</v>
      </c>
      <c r="N136" s="42">
        <f t="shared" si="30"/>
        <v>0</v>
      </c>
      <c r="O136" s="42">
        <f t="shared" si="30"/>
        <v>22.5</v>
      </c>
      <c r="P136" s="42">
        <f t="shared" si="30"/>
        <v>0</v>
      </c>
      <c r="Q136" s="42">
        <f t="shared" si="30"/>
        <v>0</v>
      </c>
      <c r="R136" s="42">
        <f t="shared" si="30"/>
        <v>6</v>
      </c>
      <c r="S136" s="42">
        <f t="shared" si="30"/>
        <v>0</v>
      </c>
      <c r="T136" s="42">
        <f t="shared" si="30"/>
        <v>0</v>
      </c>
      <c r="U136" s="42">
        <f t="shared" si="30"/>
        <v>0</v>
      </c>
      <c r="V136" s="42">
        <f t="shared" si="30"/>
        <v>0</v>
      </c>
      <c r="W136" s="42">
        <f t="shared" si="30"/>
        <v>0</v>
      </c>
      <c r="X136" s="42">
        <f t="shared" si="30"/>
        <v>0</v>
      </c>
      <c r="Y136" s="42">
        <f t="shared" si="30"/>
        <v>0</v>
      </c>
      <c r="Z136" s="42">
        <f t="shared" si="30"/>
        <v>0</v>
      </c>
      <c r="AA136" s="42">
        <f t="shared" si="30"/>
        <v>0</v>
      </c>
      <c r="AB136" s="42">
        <f t="shared" si="30"/>
        <v>16</v>
      </c>
      <c r="AC136" s="42">
        <f t="shared" si="30"/>
        <v>0</v>
      </c>
      <c r="AD136" s="42">
        <f t="shared" si="30"/>
        <v>0</v>
      </c>
      <c r="AE136" s="42">
        <f t="shared" si="30"/>
        <v>6</v>
      </c>
      <c r="AF136" s="42">
        <f t="shared" si="30"/>
        <v>0</v>
      </c>
      <c r="AG136" s="42">
        <f t="shared" si="30"/>
        <v>0</v>
      </c>
      <c r="AH136" s="42">
        <f t="shared" si="30"/>
        <v>0</v>
      </c>
      <c r="AI136" s="42">
        <f t="shared" si="30"/>
        <v>0</v>
      </c>
      <c r="AJ136" s="42">
        <f t="shared" si="30"/>
        <v>0</v>
      </c>
      <c r="AK136" s="42">
        <f t="shared" si="30"/>
        <v>6.5</v>
      </c>
      <c r="AL136" s="42">
        <f t="shared" si="30"/>
        <v>0</v>
      </c>
      <c r="AM136" s="42">
        <f t="shared" si="30"/>
        <v>7</v>
      </c>
      <c r="AN136" s="42">
        <f t="shared" si="30"/>
        <v>0</v>
      </c>
      <c r="AO136" s="42">
        <f t="shared" si="30"/>
        <v>6</v>
      </c>
      <c r="AP136" s="42">
        <f t="shared" si="30"/>
        <v>0</v>
      </c>
      <c r="AQ136" s="42">
        <f t="shared" si="30"/>
        <v>0</v>
      </c>
      <c r="AR136" s="42">
        <f t="shared" si="30"/>
        <v>0</v>
      </c>
      <c r="AS136" s="42">
        <f t="shared" si="30"/>
        <v>0</v>
      </c>
      <c r="AT136" s="42">
        <f t="shared" si="30"/>
        <v>0</v>
      </c>
      <c r="AU136" s="42">
        <f t="shared" si="30"/>
        <v>0</v>
      </c>
      <c r="AV136" s="42">
        <f t="shared" si="30"/>
        <v>0</v>
      </c>
      <c r="AW136" s="42">
        <f t="shared" si="30"/>
        <v>0</v>
      </c>
      <c r="AX136" s="42">
        <f t="shared" si="30"/>
        <v>0</v>
      </c>
      <c r="AY136" s="76">
        <f t="shared" si="30"/>
        <v>0</v>
      </c>
      <c r="AZ136" s="42">
        <f t="shared" si="30"/>
        <v>0</v>
      </c>
      <c r="BA136" s="42">
        <f t="shared" si="30"/>
        <v>0</v>
      </c>
      <c r="BB136" s="42">
        <f t="shared" si="30"/>
        <v>0</v>
      </c>
      <c r="BC136" s="42">
        <f t="shared" si="30"/>
        <v>0</v>
      </c>
      <c r="BD136" s="42">
        <f t="shared" si="30"/>
        <v>0</v>
      </c>
      <c r="BE136" s="42">
        <f t="shared" si="30"/>
        <v>0</v>
      </c>
      <c r="BF136" s="23">
        <f t="shared" si="29"/>
        <v>82</v>
      </c>
    </row>
    <row r="137" ht="15.75" customHeight="1">
      <c r="A137" s="15"/>
      <c r="B137" s="40"/>
      <c r="C137" s="17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70"/>
      <c r="AZ137" s="18"/>
      <c r="BA137" s="18"/>
      <c r="BB137" s="18"/>
      <c r="BC137" s="18"/>
      <c r="BD137" s="18"/>
      <c r="BE137" s="18"/>
      <c r="BF137" s="26"/>
    </row>
    <row r="138" ht="15.75" customHeight="1">
      <c r="A138" s="27"/>
      <c r="B138" s="43" t="s">
        <v>1</v>
      </c>
      <c r="C138" s="44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77"/>
      <c r="AZ138" s="45"/>
      <c r="BA138" s="45"/>
      <c r="BB138" s="45"/>
      <c r="BC138" s="45"/>
      <c r="BD138" s="45"/>
      <c r="BE138" s="45"/>
      <c r="BF138" s="37">
        <f t="shared" ref="BF138:BF145" si="31">SUM(C138:BE138)</f>
        <v>0</v>
      </c>
    </row>
    <row r="139" ht="15.75" customHeight="1">
      <c r="A139" s="8">
        <v>16.0</v>
      </c>
      <c r="B139" s="38" t="s">
        <v>107</v>
      </c>
      <c r="C139" s="10"/>
      <c r="D139" s="11"/>
      <c r="E139" s="12">
        <v>4.0</v>
      </c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2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3"/>
      <c r="AH139" s="11"/>
      <c r="AI139" s="11"/>
      <c r="AJ139" s="11"/>
      <c r="AK139" s="12">
        <v>1.0</v>
      </c>
      <c r="AL139" s="11"/>
      <c r="AM139" s="12">
        <v>5.0</v>
      </c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69"/>
      <c r="AZ139" s="11"/>
      <c r="BA139" s="11"/>
      <c r="BB139" s="11"/>
      <c r="BC139" s="11"/>
      <c r="BD139" s="11"/>
      <c r="BE139" s="11"/>
      <c r="BF139" s="14">
        <f t="shared" si="31"/>
        <v>10</v>
      </c>
    </row>
    <row r="140" ht="15.75" customHeight="1">
      <c r="A140" s="15"/>
      <c r="B140" s="40" t="s">
        <v>108</v>
      </c>
      <c r="C140" s="17"/>
      <c r="D140" s="20">
        <v>0.5</v>
      </c>
      <c r="E140" s="18"/>
      <c r="F140" s="18"/>
      <c r="G140" s="18"/>
      <c r="H140" s="18"/>
      <c r="I140" s="20">
        <v>0.5</v>
      </c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70"/>
      <c r="AZ140" s="18"/>
      <c r="BA140" s="18"/>
      <c r="BB140" s="18"/>
      <c r="BC140" s="18"/>
      <c r="BD140" s="18"/>
      <c r="BE140" s="18"/>
      <c r="BF140" s="19">
        <f t="shared" si="31"/>
        <v>1</v>
      </c>
    </row>
    <row r="141" ht="15.75" customHeight="1">
      <c r="A141" s="15"/>
      <c r="B141" s="40" t="s">
        <v>109</v>
      </c>
      <c r="C141" s="17"/>
      <c r="D141" s="20">
        <v>1.5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20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20">
        <v>1.0</v>
      </c>
      <c r="AI141" s="18"/>
      <c r="AJ141" s="18"/>
      <c r="AK141" s="20">
        <v>1.0</v>
      </c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70"/>
      <c r="AZ141" s="18"/>
      <c r="BA141" s="18"/>
      <c r="BB141" s="18"/>
      <c r="BC141" s="18"/>
      <c r="BD141" s="18"/>
      <c r="BE141" s="18"/>
      <c r="BF141" s="19">
        <f t="shared" si="31"/>
        <v>3.5</v>
      </c>
    </row>
    <row r="142" ht="15.75" customHeight="1">
      <c r="A142" s="15"/>
      <c r="B142" s="40" t="s">
        <v>110</v>
      </c>
      <c r="C142" s="17"/>
      <c r="D142" s="20">
        <v>2.0</v>
      </c>
      <c r="E142" s="20">
        <v>5.0</v>
      </c>
      <c r="F142" s="20"/>
      <c r="G142" s="18"/>
      <c r="H142" s="18"/>
      <c r="I142" s="20">
        <v>0.5</v>
      </c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20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21"/>
      <c r="AH142" s="18"/>
      <c r="AI142" s="18"/>
      <c r="AJ142" s="18"/>
      <c r="AK142" s="20">
        <v>3.0</v>
      </c>
      <c r="AL142" s="18"/>
      <c r="AM142" s="20">
        <v>3.0</v>
      </c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70"/>
      <c r="AZ142" s="18"/>
      <c r="BA142" s="18"/>
      <c r="BB142" s="18"/>
      <c r="BC142" s="18"/>
      <c r="BD142" s="18"/>
      <c r="BE142" s="18"/>
      <c r="BF142" s="19">
        <f t="shared" si="31"/>
        <v>13.5</v>
      </c>
    </row>
    <row r="143" ht="15.75" customHeight="1">
      <c r="A143" s="15"/>
      <c r="B143" s="40" t="s">
        <v>111</v>
      </c>
      <c r="C143" s="17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21"/>
      <c r="AH143" s="18"/>
      <c r="AI143" s="18"/>
      <c r="AJ143" s="18"/>
      <c r="AK143" s="20">
        <v>0.5</v>
      </c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70"/>
      <c r="AZ143" s="18"/>
      <c r="BA143" s="18"/>
      <c r="BB143" s="18"/>
      <c r="BC143" s="18"/>
      <c r="BD143" s="18"/>
      <c r="BE143" s="18"/>
      <c r="BF143" s="19">
        <f t="shared" si="31"/>
        <v>0.5</v>
      </c>
    </row>
    <row r="144" ht="15.75" customHeight="1">
      <c r="A144" s="15"/>
      <c r="B144" s="40" t="s">
        <v>112</v>
      </c>
      <c r="C144" s="17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20">
        <v>0.5</v>
      </c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70"/>
      <c r="AZ144" s="18"/>
      <c r="BA144" s="18"/>
      <c r="BB144" s="18"/>
      <c r="BC144" s="18"/>
      <c r="BD144" s="18"/>
      <c r="BE144" s="18"/>
      <c r="BF144" s="19">
        <f t="shared" si="31"/>
        <v>0.5</v>
      </c>
    </row>
    <row r="145" ht="15.75" customHeight="1">
      <c r="A145" s="15"/>
      <c r="B145" s="40" t="s">
        <v>55</v>
      </c>
      <c r="C145" s="42"/>
      <c r="D145" s="42">
        <f t="shared" ref="D145:BE145" si="32">SUM(D139:D144)</f>
        <v>4</v>
      </c>
      <c r="E145" s="42">
        <f t="shared" si="32"/>
        <v>9</v>
      </c>
      <c r="F145" s="42">
        <f t="shared" si="32"/>
        <v>0</v>
      </c>
      <c r="G145" s="42">
        <f t="shared" si="32"/>
        <v>0</v>
      </c>
      <c r="H145" s="42">
        <f t="shared" si="32"/>
        <v>0</v>
      </c>
      <c r="I145" s="42">
        <f t="shared" si="32"/>
        <v>1</v>
      </c>
      <c r="J145" s="42">
        <f t="shared" si="32"/>
        <v>0</v>
      </c>
      <c r="K145" s="42">
        <f t="shared" si="32"/>
        <v>0</v>
      </c>
      <c r="L145" s="42">
        <f t="shared" si="32"/>
        <v>0</v>
      </c>
      <c r="M145" s="42">
        <f t="shared" si="32"/>
        <v>0</v>
      </c>
      <c r="N145" s="42">
        <f t="shared" si="32"/>
        <v>0</v>
      </c>
      <c r="O145" s="42">
        <f t="shared" si="32"/>
        <v>0</v>
      </c>
      <c r="P145" s="42">
        <f t="shared" si="32"/>
        <v>0</v>
      </c>
      <c r="Q145" s="42">
        <f t="shared" si="32"/>
        <v>0</v>
      </c>
      <c r="R145" s="42">
        <f t="shared" si="32"/>
        <v>0</v>
      </c>
      <c r="S145" s="42">
        <f t="shared" si="32"/>
        <v>0</v>
      </c>
      <c r="T145" s="42">
        <f t="shared" si="32"/>
        <v>0</v>
      </c>
      <c r="U145" s="42">
        <f t="shared" si="32"/>
        <v>0</v>
      </c>
      <c r="V145" s="42">
        <f t="shared" si="32"/>
        <v>0</v>
      </c>
      <c r="W145" s="42">
        <f t="shared" si="32"/>
        <v>0</v>
      </c>
      <c r="X145" s="42">
        <f t="shared" si="32"/>
        <v>0</v>
      </c>
      <c r="Y145" s="42">
        <f t="shared" si="32"/>
        <v>0</v>
      </c>
      <c r="Z145" s="42">
        <f t="shared" si="32"/>
        <v>0</v>
      </c>
      <c r="AA145" s="42">
        <f t="shared" si="32"/>
        <v>0</v>
      </c>
      <c r="AB145" s="42">
        <f t="shared" si="32"/>
        <v>0</v>
      </c>
      <c r="AC145" s="42">
        <f t="shared" si="32"/>
        <v>0</v>
      </c>
      <c r="AD145" s="42">
        <f t="shared" si="32"/>
        <v>0</v>
      </c>
      <c r="AE145" s="42">
        <f t="shared" si="32"/>
        <v>0</v>
      </c>
      <c r="AF145" s="42">
        <f t="shared" si="32"/>
        <v>0</v>
      </c>
      <c r="AG145" s="42">
        <f t="shared" si="32"/>
        <v>0</v>
      </c>
      <c r="AH145" s="42">
        <f t="shared" si="32"/>
        <v>1</v>
      </c>
      <c r="AI145" s="42">
        <f t="shared" si="32"/>
        <v>0</v>
      </c>
      <c r="AJ145" s="42">
        <f t="shared" si="32"/>
        <v>0</v>
      </c>
      <c r="AK145" s="42">
        <f t="shared" si="32"/>
        <v>6</v>
      </c>
      <c r="AL145" s="42">
        <f t="shared" si="32"/>
        <v>0</v>
      </c>
      <c r="AM145" s="42">
        <f t="shared" si="32"/>
        <v>8</v>
      </c>
      <c r="AN145" s="42">
        <f t="shared" si="32"/>
        <v>0</v>
      </c>
      <c r="AO145" s="42">
        <f t="shared" si="32"/>
        <v>0</v>
      </c>
      <c r="AP145" s="42">
        <f t="shared" si="32"/>
        <v>0</v>
      </c>
      <c r="AQ145" s="42">
        <f t="shared" si="32"/>
        <v>0</v>
      </c>
      <c r="AR145" s="42">
        <f t="shared" si="32"/>
        <v>0</v>
      </c>
      <c r="AS145" s="42">
        <f t="shared" si="32"/>
        <v>0</v>
      </c>
      <c r="AT145" s="42">
        <f t="shared" si="32"/>
        <v>0</v>
      </c>
      <c r="AU145" s="42">
        <f t="shared" si="32"/>
        <v>0</v>
      </c>
      <c r="AV145" s="42">
        <f t="shared" si="32"/>
        <v>0</v>
      </c>
      <c r="AW145" s="42">
        <f t="shared" si="32"/>
        <v>0</v>
      </c>
      <c r="AX145" s="42">
        <f t="shared" si="32"/>
        <v>0</v>
      </c>
      <c r="AY145" s="76">
        <f t="shared" si="32"/>
        <v>0</v>
      </c>
      <c r="AZ145" s="42">
        <f t="shared" si="32"/>
        <v>0</v>
      </c>
      <c r="BA145" s="42">
        <f t="shared" si="32"/>
        <v>0</v>
      </c>
      <c r="BB145" s="42">
        <f t="shared" si="32"/>
        <v>0</v>
      </c>
      <c r="BC145" s="42">
        <f t="shared" si="32"/>
        <v>0</v>
      </c>
      <c r="BD145" s="42">
        <f t="shared" si="32"/>
        <v>0</v>
      </c>
      <c r="BE145" s="42">
        <f t="shared" si="32"/>
        <v>0</v>
      </c>
      <c r="BF145" s="23">
        <f t="shared" si="31"/>
        <v>29</v>
      </c>
    </row>
    <row r="146" ht="15.75" customHeight="1">
      <c r="A146" s="15"/>
      <c r="B146" s="40"/>
      <c r="C146" s="17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70"/>
      <c r="AZ146" s="18"/>
      <c r="BA146" s="18"/>
      <c r="BB146" s="18"/>
      <c r="BC146" s="18"/>
      <c r="BD146" s="18"/>
      <c r="BE146" s="18"/>
      <c r="BF146" s="26"/>
    </row>
    <row r="147" ht="15.75" customHeight="1">
      <c r="A147" s="27"/>
      <c r="B147" s="43" t="s">
        <v>1</v>
      </c>
      <c r="C147" s="44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77"/>
      <c r="AZ147" s="45"/>
      <c r="BA147" s="45"/>
      <c r="BB147" s="45"/>
      <c r="BC147" s="45"/>
      <c r="BD147" s="45"/>
      <c r="BE147" s="45"/>
      <c r="BF147" s="37">
        <f t="shared" ref="BF147:BF154" si="33">SUM(C147:BE147)</f>
        <v>0</v>
      </c>
    </row>
    <row r="148" ht="15.75" customHeight="1">
      <c r="A148" s="8">
        <v>17.0</v>
      </c>
      <c r="B148" s="38" t="s">
        <v>107</v>
      </c>
      <c r="C148" s="10"/>
      <c r="D148" s="11"/>
      <c r="E148" s="11"/>
      <c r="F148" s="11"/>
      <c r="G148" s="11"/>
      <c r="H148" s="11"/>
      <c r="I148" s="11"/>
      <c r="J148" s="12">
        <v>3.0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2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3"/>
      <c r="AH148" s="11"/>
      <c r="AI148" s="12">
        <v>28.0</v>
      </c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69"/>
      <c r="AZ148" s="11"/>
      <c r="BA148" s="11"/>
      <c r="BB148" s="11"/>
      <c r="BC148" s="11"/>
      <c r="BD148" s="11"/>
      <c r="BE148" s="11"/>
      <c r="BF148" s="14">
        <f t="shared" si="33"/>
        <v>31</v>
      </c>
    </row>
    <row r="149" ht="15.75" customHeight="1">
      <c r="A149" s="15"/>
      <c r="B149" s="40" t="s">
        <v>108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70"/>
      <c r="AZ149" s="18"/>
      <c r="BA149" s="18"/>
      <c r="BB149" s="18"/>
      <c r="BC149" s="18"/>
      <c r="BD149" s="18"/>
      <c r="BE149" s="18"/>
      <c r="BF149" s="19">
        <f t="shared" si="33"/>
        <v>0</v>
      </c>
    </row>
    <row r="150" ht="15.75" customHeight="1">
      <c r="A150" s="15"/>
      <c r="B150" s="40" t="s">
        <v>109</v>
      </c>
      <c r="C150" s="17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20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20">
        <v>0.5</v>
      </c>
      <c r="AJ150" s="18"/>
      <c r="AK150" s="18"/>
      <c r="AL150" s="18"/>
      <c r="AM150" s="18"/>
      <c r="AN150" s="18"/>
      <c r="AO150" s="18"/>
      <c r="AP150" s="18"/>
      <c r="AQ150" s="20">
        <v>0.75</v>
      </c>
      <c r="AR150" s="18"/>
      <c r="AS150" s="18"/>
      <c r="AT150" s="18"/>
      <c r="AU150" s="18"/>
      <c r="AV150" s="18"/>
      <c r="AW150" s="18"/>
      <c r="AX150" s="18"/>
      <c r="AY150" s="70"/>
      <c r="AZ150" s="18"/>
      <c r="BA150" s="18"/>
      <c r="BB150" s="18"/>
      <c r="BC150" s="18"/>
      <c r="BD150" s="18"/>
      <c r="BE150" s="18"/>
      <c r="BF150" s="19">
        <f t="shared" si="33"/>
        <v>1.25</v>
      </c>
    </row>
    <row r="151" ht="15.75" customHeight="1">
      <c r="A151" s="15"/>
      <c r="B151" s="40" t="s">
        <v>110</v>
      </c>
      <c r="C151" s="17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20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21"/>
      <c r="AH151" s="18"/>
      <c r="AI151" s="20">
        <v>28.0</v>
      </c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70"/>
      <c r="AZ151" s="18"/>
      <c r="BA151" s="18"/>
      <c r="BB151" s="18"/>
      <c r="BC151" s="18"/>
      <c r="BD151" s="18"/>
      <c r="BE151" s="18"/>
      <c r="BF151" s="19">
        <f t="shared" si="33"/>
        <v>28</v>
      </c>
    </row>
    <row r="152" ht="15.75" customHeight="1">
      <c r="A152" s="15"/>
      <c r="B152" s="40" t="s">
        <v>111</v>
      </c>
      <c r="C152" s="17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20">
        <v>6.0</v>
      </c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21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70"/>
      <c r="AZ152" s="18"/>
      <c r="BA152" s="18"/>
      <c r="BB152" s="18"/>
      <c r="BC152" s="18"/>
      <c r="BD152" s="18"/>
      <c r="BE152" s="18"/>
      <c r="BF152" s="19">
        <f t="shared" si="33"/>
        <v>6</v>
      </c>
    </row>
    <row r="153" ht="15.75" customHeight="1">
      <c r="A153" s="15"/>
      <c r="B153" s="40" t="s">
        <v>112</v>
      </c>
      <c r="C153" s="17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20">
        <v>1.0</v>
      </c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70"/>
      <c r="AZ153" s="18"/>
      <c r="BA153" s="18"/>
      <c r="BB153" s="18"/>
      <c r="BC153" s="18"/>
      <c r="BD153" s="18"/>
      <c r="BE153" s="18"/>
      <c r="BF153" s="19">
        <f t="shared" si="33"/>
        <v>1</v>
      </c>
    </row>
    <row r="154" ht="15.75" customHeight="1">
      <c r="A154" s="15"/>
      <c r="B154" s="40" t="s">
        <v>55</v>
      </c>
      <c r="C154" s="42"/>
      <c r="D154" s="42">
        <f t="shared" ref="D154:BE154" si="34">SUM(D148:D153)</f>
        <v>0</v>
      </c>
      <c r="E154" s="42">
        <f t="shared" si="34"/>
        <v>0</v>
      </c>
      <c r="F154" s="42">
        <f t="shared" si="34"/>
        <v>0</v>
      </c>
      <c r="G154" s="42">
        <f t="shared" si="34"/>
        <v>0</v>
      </c>
      <c r="H154" s="42">
        <f t="shared" si="34"/>
        <v>0</v>
      </c>
      <c r="I154" s="42">
        <f t="shared" si="34"/>
        <v>0</v>
      </c>
      <c r="J154" s="42">
        <f t="shared" si="34"/>
        <v>3</v>
      </c>
      <c r="K154" s="42">
        <f t="shared" si="34"/>
        <v>0</v>
      </c>
      <c r="L154" s="42">
        <f t="shared" si="34"/>
        <v>0</v>
      </c>
      <c r="M154" s="42">
        <f t="shared" si="34"/>
        <v>0</v>
      </c>
      <c r="N154" s="42">
        <f t="shared" si="34"/>
        <v>0</v>
      </c>
      <c r="O154" s="42">
        <f t="shared" si="34"/>
        <v>0</v>
      </c>
      <c r="P154" s="42">
        <f t="shared" si="34"/>
        <v>0</v>
      </c>
      <c r="Q154" s="42">
        <f t="shared" si="34"/>
        <v>0</v>
      </c>
      <c r="R154" s="42">
        <f t="shared" si="34"/>
        <v>0</v>
      </c>
      <c r="S154" s="42">
        <f t="shared" si="34"/>
        <v>0</v>
      </c>
      <c r="T154" s="42">
        <f t="shared" si="34"/>
        <v>0</v>
      </c>
      <c r="U154" s="42">
        <f t="shared" si="34"/>
        <v>0</v>
      </c>
      <c r="V154" s="42">
        <f t="shared" si="34"/>
        <v>6</v>
      </c>
      <c r="W154" s="42">
        <f t="shared" si="34"/>
        <v>0</v>
      </c>
      <c r="X154" s="42">
        <f t="shared" si="34"/>
        <v>0</v>
      </c>
      <c r="Y154" s="42">
        <f t="shared" si="34"/>
        <v>0</v>
      </c>
      <c r="Z154" s="42">
        <f t="shared" si="34"/>
        <v>0</v>
      </c>
      <c r="AA154" s="42">
        <f t="shared" si="34"/>
        <v>0</v>
      </c>
      <c r="AB154" s="42">
        <f t="shared" si="34"/>
        <v>0</v>
      </c>
      <c r="AC154" s="42">
        <f t="shared" si="34"/>
        <v>0</v>
      </c>
      <c r="AD154" s="42">
        <f t="shared" si="34"/>
        <v>0</v>
      </c>
      <c r="AE154" s="42">
        <f t="shared" si="34"/>
        <v>0</v>
      </c>
      <c r="AF154" s="42">
        <f t="shared" si="34"/>
        <v>0</v>
      </c>
      <c r="AG154" s="42">
        <f t="shared" si="34"/>
        <v>0</v>
      </c>
      <c r="AH154" s="42">
        <f t="shared" si="34"/>
        <v>0</v>
      </c>
      <c r="AI154" s="42">
        <f t="shared" si="34"/>
        <v>57.5</v>
      </c>
      <c r="AJ154" s="42">
        <f t="shared" si="34"/>
        <v>0</v>
      </c>
      <c r="AK154" s="42">
        <f t="shared" si="34"/>
        <v>0</v>
      </c>
      <c r="AL154" s="42">
        <f t="shared" si="34"/>
        <v>0</v>
      </c>
      <c r="AM154" s="42">
        <f t="shared" si="34"/>
        <v>0</v>
      </c>
      <c r="AN154" s="42">
        <f t="shared" si="34"/>
        <v>0</v>
      </c>
      <c r="AO154" s="42">
        <f t="shared" si="34"/>
        <v>0</v>
      </c>
      <c r="AP154" s="42">
        <f t="shared" si="34"/>
        <v>0</v>
      </c>
      <c r="AQ154" s="42">
        <f t="shared" si="34"/>
        <v>0.75</v>
      </c>
      <c r="AR154" s="42">
        <f t="shared" si="34"/>
        <v>0</v>
      </c>
      <c r="AS154" s="42">
        <f t="shared" si="34"/>
        <v>0</v>
      </c>
      <c r="AT154" s="42">
        <f t="shared" si="34"/>
        <v>0</v>
      </c>
      <c r="AU154" s="42">
        <f t="shared" si="34"/>
        <v>0</v>
      </c>
      <c r="AV154" s="42">
        <f t="shared" si="34"/>
        <v>0</v>
      </c>
      <c r="AW154" s="42">
        <f t="shared" si="34"/>
        <v>0</v>
      </c>
      <c r="AX154" s="42">
        <f t="shared" si="34"/>
        <v>0</v>
      </c>
      <c r="AY154" s="76">
        <f t="shared" si="34"/>
        <v>0</v>
      </c>
      <c r="AZ154" s="42">
        <f t="shared" si="34"/>
        <v>0</v>
      </c>
      <c r="BA154" s="42">
        <f t="shared" si="34"/>
        <v>0</v>
      </c>
      <c r="BB154" s="42">
        <f t="shared" si="34"/>
        <v>0</v>
      </c>
      <c r="BC154" s="42">
        <f t="shared" si="34"/>
        <v>0</v>
      </c>
      <c r="BD154" s="42">
        <f t="shared" si="34"/>
        <v>0</v>
      </c>
      <c r="BE154" s="42">
        <f t="shared" si="34"/>
        <v>0</v>
      </c>
      <c r="BF154" s="23">
        <f t="shared" si="33"/>
        <v>67.25</v>
      </c>
    </row>
    <row r="155" ht="15.75" customHeight="1">
      <c r="A155" s="15"/>
      <c r="B155" s="40"/>
      <c r="C155" s="17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70"/>
      <c r="AZ155" s="18"/>
      <c r="BA155" s="18"/>
      <c r="BB155" s="18"/>
      <c r="BC155" s="18"/>
      <c r="BD155" s="18"/>
      <c r="BE155" s="18"/>
      <c r="BF155" s="26"/>
    </row>
    <row r="156" ht="15.75" customHeight="1">
      <c r="A156" s="27"/>
      <c r="B156" s="43" t="s">
        <v>1</v>
      </c>
      <c r="C156" s="44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77"/>
      <c r="AZ156" s="45"/>
      <c r="BA156" s="45"/>
      <c r="BB156" s="45"/>
      <c r="BC156" s="45"/>
      <c r="BD156" s="45"/>
      <c r="BE156" s="45"/>
      <c r="BF156" s="37">
        <f t="shared" ref="BF156:BF163" si="35">SUM(C156:BE156)</f>
        <v>0</v>
      </c>
    </row>
    <row r="157" ht="15.75" customHeight="1">
      <c r="A157" s="8">
        <v>18.0</v>
      </c>
      <c r="B157" s="38" t="s">
        <v>107</v>
      </c>
      <c r="C157" s="10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2"/>
      <c r="V157" s="11"/>
      <c r="W157" s="11"/>
      <c r="X157" s="11"/>
      <c r="Y157" s="11"/>
      <c r="Z157" s="11"/>
      <c r="AA157" s="11"/>
      <c r="AB157" s="11"/>
      <c r="AC157" s="11"/>
      <c r="AD157" s="11"/>
      <c r="AE157" s="12">
        <v>3.0</v>
      </c>
      <c r="AF157" s="11"/>
      <c r="AG157" s="13"/>
      <c r="AH157" s="11"/>
      <c r="AI157" s="11"/>
      <c r="AJ157" s="11"/>
      <c r="AK157" s="12">
        <v>8.0</v>
      </c>
      <c r="AL157" s="11"/>
      <c r="AM157" s="12">
        <v>5.0</v>
      </c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2">
        <v>3.0</v>
      </c>
      <c r="AY157" s="69"/>
      <c r="AZ157" s="11"/>
      <c r="BA157" s="11"/>
      <c r="BB157" s="11"/>
      <c r="BC157" s="11"/>
      <c r="BD157" s="11"/>
      <c r="BE157" s="11"/>
      <c r="BF157" s="14">
        <f t="shared" si="35"/>
        <v>19</v>
      </c>
    </row>
    <row r="158" ht="15.75" customHeight="1">
      <c r="A158" s="15"/>
      <c r="B158" s="40" t="s">
        <v>108</v>
      </c>
      <c r="C158" s="17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20">
        <v>0.5</v>
      </c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70"/>
      <c r="AZ158" s="18"/>
      <c r="BA158" s="18"/>
      <c r="BB158" s="18"/>
      <c r="BC158" s="18"/>
      <c r="BD158" s="18"/>
      <c r="BE158" s="18"/>
      <c r="BF158" s="19">
        <f t="shared" si="35"/>
        <v>0.5</v>
      </c>
    </row>
    <row r="159" ht="15.75" customHeight="1">
      <c r="A159" s="15"/>
      <c r="B159" s="40" t="s">
        <v>109</v>
      </c>
      <c r="C159" s="17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20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20">
        <v>4.0</v>
      </c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70"/>
      <c r="AZ159" s="18"/>
      <c r="BA159" s="18"/>
      <c r="BB159" s="18"/>
      <c r="BC159" s="18"/>
      <c r="BD159" s="18"/>
      <c r="BE159" s="18"/>
      <c r="BF159" s="19">
        <f t="shared" si="35"/>
        <v>4</v>
      </c>
    </row>
    <row r="160" ht="15.75" customHeight="1">
      <c r="A160" s="15"/>
      <c r="B160" s="40" t="s">
        <v>110</v>
      </c>
      <c r="C160" s="17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20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20">
        <v>7.0</v>
      </c>
      <c r="AG160" s="21"/>
      <c r="AH160" s="18"/>
      <c r="AI160" s="18"/>
      <c r="AJ160" s="18"/>
      <c r="AK160" s="20">
        <v>1.0</v>
      </c>
      <c r="AL160" s="18"/>
      <c r="AM160" s="20">
        <v>2.0</v>
      </c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70"/>
      <c r="AZ160" s="18"/>
      <c r="BA160" s="18"/>
      <c r="BB160" s="18"/>
      <c r="BC160" s="18"/>
      <c r="BD160" s="18"/>
      <c r="BE160" s="18"/>
      <c r="BF160" s="19">
        <f t="shared" si="35"/>
        <v>10</v>
      </c>
    </row>
    <row r="161" ht="15.75" customHeight="1">
      <c r="A161" s="15"/>
      <c r="B161" s="40" t="s">
        <v>111</v>
      </c>
      <c r="C161" s="17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21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70"/>
      <c r="AZ161" s="18"/>
      <c r="BA161" s="18"/>
      <c r="BB161" s="18"/>
      <c r="BC161" s="18"/>
      <c r="BD161" s="18"/>
      <c r="BE161" s="18"/>
      <c r="BF161" s="19">
        <f t="shared" si="35"/>
        <v>0</v>
      </c>
    </row>
    <row r="162" ht="15.75" customHeight="1">
      <c r="A162" s="15"/>
      <c r="B162" s="40" t="s">
        <v>112</v>
      </c>
      <c r="C162" s="17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70"/>
      <c r="AZ162" s="18"/>
      <c r="BA162" s="18"/>
      <c r="BB162" s="18"/>
      <c r="BC162" s="18"/>
      <c r="BD162" s="18"/>
      <c r="BE162" s="18"/>
      <c r="BF162" s="19">
        <f t="shared" si="35"/>
        <v>0</v>
      </c>
    </row>
    <row r="163" ht="15.75" customHeight="1">
      <c r="A163" s="15"/>
      <c r="B163" s="40" t="s">
        <v>55</v>
      </c>
      <c r="C163" s="42"/>
      <c r="D163" s="42">
        <f t="shared" ref="D163:BE163" si="36">SUM(D157:D162)</f>
        <v>0</v>
      </c>
      <c r="E163" s="42">
        <f t="shared" si="36"/>
        <v>0</v>
      </c>
      <c r="F163" s="42">
        <f t="shared" si="36"/>
        <v>0</v>
      </c>
      <c r="G163" s="42">
        <f t="shared" si="36"/>
        <v>0</v>
      </c>
      <c r="H163" s="42">
        <f t="shared" si="36"/>
        <v>0</v>
      </c>
      <c r="I163" s="42">
        <f t="shared" si="36"/>
        <v>0</v>
      </c>
      <c r="J163" s="42">
        <f t="shared" si="36"/>
        <v>0</v>
      </c>
      <c r="K163" s="42">
        <f t="shared" si="36"/>
        <v>0</v>
      </c>
      <c r="L163" s="42">
        <f t="shared" si="36"/>
        <v>0</v>
      </c>
      <c r="M163" s="42">
        <f t="shared" si="36"/>
        <v>0</v>
      </c>
      <c r="N163" s="42">
        <f t="shared" si="36"/>
        <v>0</v>
      </c>
      <c r="O163" s="42">
        <f t="shared" si="36"/>
        <v>0</v>
      </c>
      <c r="P163" s="42">
        <f t="shared" si="36"/>
        <v>0</v>
      </c>
      <c r="Q163" s="42">
        <f t="shared" si="36"/>
        <v>0</v>
      </c>
      <c r="R163" s="42">
        <f t="shared" si="36"/>
        <v>0</v>
      </c>
      <c r="S163" s="42">
        <f t="shared" si="36"/>
        <v>0</v>
      </c>
      <c r="T163" s="42">
        <f t="shared" si="36"/>
        <v>0</v>
      </c>
      <c r="U163" s="42">
        <f t="shared" si="36"/>
        <v>0</v>
      </c>
      <c r="V163" s="42">
        <f t="shared" si="36"/>
        <v>0</v>
      </c>
      <c r="W163" s="42">
        <f t="shared" si="36"/>
        <v>0</v>
      </c>
      <c r="X163" s="42">
        <f t="shared" si="36"/>
        <v>0</v>
      </c>
      <c r="Y163" s="42">
        <f t="shared" si="36"/>
        <v>0</v>
      </c>
      <c r="Z163" s="42">
        <f t="shared" si="36"/>
        <v>0</v>
      </c>
      <c r="AA163" s="42">
        <f t="shared" si="36"/>
        <v>0</v>
      </c>
      <c r="AB163" s="42">
        <f t="shared" si="36"/>
        <v>0</v>
      </c>
      <c r="AC163" s="42">
        <f t="shared" si="36"/>
        <v>0</v>
      </c>
      <c r="AD163" s="42">
        <f t="shared" si="36"/>
        <v>0</v>
      </c>
      <c r="AE163" s="42">
        <f t="shared" si="36"/>
        <v>3</v>
      </c>
      <c r="AF163" s="42">
        <f t="shared" si="36"/>
        <v>7</v>
      </c>
      <c r="AG163" s="42">
        <f t="shared" si="36"/>
        <v>0</v>
      </c>
      <c r="AH163" s="42">
        <f t="shared" si="36"/>
        <v>0</v>
      </c>
      <c r="AI163" s="42">
        <f t="shared" si="36"/>
        <v>0</v>
      </c>
      <c r="AJ163" s="42">
        <f t="shared" si="36"/>
        <v>0</v>
      </c>
      <c r="AK163" s="42">
        <f t="shared" si="36"/>
        <v>13.5</v>
      </c>
      <c r="AL163" s="42">
        <f t="shared" si="36"/>
        <v>0</v>
      </c>
      <c r="AM163" s="42">
        <f t="shared" si="36"/>
        <v>7</v>
      </c>
      <c r="AN163" s="42">
        <f t="shared" si="36"/>
        <v>0</v>
      </c>
      <c r="AO163" s="42">
        <f t="shared" si="36"/>
        <v>0</v>
      </c>
      <c r="AP163" s="42">
        <f t="shared" si="36"/>
        <v>0</v>
      </c>
      <c r="AQ163" s="42">
        <f t="shared" si="36"/>
        <v>0</v>
      </c>
      <c r="AR163" s="42">
        <f t="shared" si="36"/>
        <v>0</v>
      </c>
      <c r="AS163" s="42">
        <f t="shared" si="36"/>
        <v>0</v>
      </c>
      <c r="AT163" s="42">
        <f t="shared" si="36"/>
        <v>0</v>
      </c>
      <c r="AU163" s="42">
        <f t="shared" si="36"/>
        <v>0</v>
      </c>
      <c r="AV163" s="42">
        <f t="shared" si="36"/>
        <v>0</v>
      </c>
      <c r="AW163" s="42">
        <f t="shared" si="36"/>
        <v>0</v>
      </c>
      <c r="AX163" s="42">
        <f t="shared" si="36"/>
        <v>3</v>
      </c>
      <c r="AY163" s="76">
        <f t="shared" si="36"/>
        <v>0</v>
      </c>
      <c r="AZ163" s="42">
        <f t="shared" si="36"/>
        <v>0</v>
      </c>
      <c r="BA163" s="42">
        <f t="shared" si="36"/>
        <v>0</v>
      </c>
      <c r="BB163" s="42">
        <f t="shared" si="36"/>
        <v>0</v>
      </c>
      <c r="BC163" s="42">
        <f t="shared" si="36"/>
        <v>0</v>
      </c>
      <c r="BD163" s="42">
        <f t="shared" si="36"/>
        <v>0</v>
      </c>
      <c r="BE163" s="42">
        <f t="shared" si="36"/>
        <v>0</v>
      </c>
      <c r="BF163" s="23">
        <f t="shared" si="35"/>
        <v>33.5</v>
      </c>
    </row>
    <row r="164" ht="15.75" customHeight="1">
      <c r="A164" s="15"/>
      <c r="B164" s="40"/>
      <c r="C164" s="17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70"/>
      <c r="AZ164" s="18"/>
      <c r="BA164" s="18"/>
      <c r="BB164" s="18"/>
      <c r="BC164" s="18"/>
      <c r="BD164" s="18"/>
      <c r="BE164" s="18"/>
      <c r="BF164" s="26"/>
    </row>
    <row r="165" ht="15.75" customHeight="1">
      <c r="A165" s="27"/>
      <c r="B165" s="43" t="s">
        <v>1</v>
      </c>
      <c r="C165" s="44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77"/>
      <c r="AZ165" s="45"/>
      <c r="BA165" s="45"/>
      <c r="BB165" s="45"/>
      <c r="BC165" s="45"/>
      <c r="BD165" s="45"/>
      <c r="BE165" s="45"/>
      <c r="BF165" s="37">
        <f t="shared" ref="BF165:BF172" si="37">SUM(C165:BE165)</f>
        <v>0</v>
      </c>
    </row>
    <row r="166" ht="15.75" customHeight="1">
      <c r="A166" s="8">
        <v>19.0</v>
      </c>
      <c r="B166" s="38" t="s">
        <v>107</v>
      </c>
      <c r="C166" s="10"/>
      <c r="D166" s="11"/>
      <c r="E166" s="11"/>
      <c r="F166" s="11"/>
      <c r="G166" s="11"/>
      <c r="H166" s="11"/>
      <c r="I166" s="11"/>
      <c r="J166" s="12">
        <v>7.0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2"/>
      <c r="V166" s="11"/>
      <c r="W166" s="11"/>
      <c r="X166" s="12">
        <v>3.0</v>
      </c>
      <c r="Y166" s="11"/>
      <c r="Z166" s="12"/>
      <c r="AA166" s="11"/>
      <c r="AB166" s="11"/>
      <c r="AC166" s="11"/>
      <c r="AD166" s="11"/>
      <c r="AE166" s="11"/>
      <c r="AF166" s="11"/>
      <c r="AG166" s="39">
        <v>2.0</v>
      </c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69"/>
      <c r="AZ166" s="12">
        <v>2.0</v>
      </c>
      <c r="BA166" s="11"/>
      <c r="BB166" s="11"/>
      <c r="BC166" s="11"/>
      <c r="BD166" s="11"/>
      <c r="BE166" s="11"/>
      <c r="BF166" s="14">
        <f t="shared" si="37"/>
        <v>14</v>
      </c>
    </row>
    <row r="167" ht="15.75" customHeight="1">
      <c r="A167" s="15"/>
      <c r="B167" s="40" t="s">
        <v>108</v>
      </c>
      <c r="C167" s="17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20">
        <v>3.0</v>
      </c>
      <c r="Y167" s="18"/>
      <c r="Z167" s="20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70"/>
      <c r="AZ167" s="20">
        <v>6.0</v>
      </c>
      <c r="BA167" s="18"/>
      <c r="BB167" s="18"/>
      <c r="BC167" s="18"/>
      <c r="BD167" s="18"/>
      <c r="BE167" s="18"/>
      <c r="BF167" s="19">
        <f t="shared" si="37"/>
        <v>9</v>
      </c>
    </row>
    <row r="168" ht="15.75" customHeight="1">
      <c r="A168" s="15"/>
      <c r="B168" s="40" t="s">
        <v>109</v>
      </c>
      <c r="C168" s="17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20"/>
      <c r="V168" s="18"/>
      <c r="W168" s="18"/>
      <c r="X168" s="18"/>
      <c r="Y168" s="18"/>
      <c r="Z168" s="18"/>
      <c r="AA168" s="20">
        <v>1.0</v>
      </c>
      <c r="AB168" s="18"/>
      <c r="AC168" s="18"/>
      <c r="AD168" s="18"/>
      <c r="AE168" s="18"/>
      <c r="AF168" s="18"/>
      <c r="AG168" s="20">
        <v>1.0</v>
      </c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70"/>
      <c r="AZ168" s="18"/>
      <c r="BA168" s="18"/>
      <c r="BB168" s="18"/>
      <c r="BC168" s="18"/>
      <c r="BD168" s="18"/>
      <c r="BE168" s="18"/>
      <c r="BF168" s="19">
        <f t="shared" si="37"/>
        <v>2</v>
      </c>
    </row>
    <row r="169" ht="15.75" customHeight="1">
      <c r="A169" s="15"/>
      <c r="B169" s="40" t="s">
        <v>110</v>
      </c>
      <c r="C169" s="17"/>
      <c r="D169" s="18"/>
      <c r="E169" s="18"/>
      <c r="F169" s="18"/>
      <c r="G169" s="18"/>
      <c r="H169" s="18"/>
      <c r="I169" s="18"/>
      <c r="J169" s="20">
        <v>6.0</v>
      </c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20"/>
      <c r="V169" s="18"/>
      <c r="W169" s="18"/>
      <c r="X169" s="20">
        <v>20.0</v>
      </c>
      <c r="Y169" s="18"/>
      <c r="Z169" s="20"/>
      <c r="AA169" s="20">
        <v>3.0</v>
      </c>
      <c r="AB169" s="18"/>
      <c r="AC169" s="18"/>
      <c r="AD169" s="18"/>
      <c r="AE169" s="18"/>
      <c r="AF169" s="18"/>
      <c r="AG169" s="41">
        <v>2.0</v>
      </c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70"/>
      <c r="AZ169" s="20">
        <v>2.0</v>
      </c>
      <c r="BA169" s="18"/>
      <c r="BB169" s="18"/>
      <c r="BC169" s="18"/>
      <c r="BD169" s="18"/>
      <c r="BE169" s="18"/>
      <c r="BF169" s="19">
        <f t="shared" si="37"/>
        <v>33</v>
      </c>
    </row>
    <row r="170" ht="15.75" customHeight="1">
      <c r="A170" s="15"/>
      <c r="B170" s="40" t="s">
        <v>111</v>
      </c>
      <c r="C170" s="17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21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70"/>
      <c r="AZ170" s="18"/>
      <c r="BA170" s="18"/>
      <c r="BB170" s="18"/>
      <c r="BC170" s="18"/>
      <c r="BD170" s="18"/>
      <c r="BE170" s="18"/>
      <c r="BF170" s="19">
        <f t="shared" si="37"/>
        <v>0</v>
      </c>
    </row>
    <row r="171" ht="15.75" customHeight="1">
      <c r="A171" s="15"/>
      <c r="B171" s="40" t="s">
        <v>112</v>
      </c>
      <c r="C171" s="17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20">
        <v>1.0</v>
      </c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70"/>
      <c r="AZ171" s="18"/>
      <c r="BA171" s="18"/>
      <c r="BB171" s="18"/>
      <c r="BC171" s="18"/>
      <c r="BD171" s="18"/>
      <c r="BE171" s="18"/>
      <c r="BF171" s="19">
        <f t="shared" si="37"/>
        <v>1</v>
      </c>
    </row>
    <row r="172" ht="15.75" customHeight="1">
      <c r="A172" s="15"/>
      <c r="B172" s="40" t="s">
        <v>55</v>
      </c>
      <c r="C172" s="42"/>
      <c r="D172" s="42">
        <f t="shared" ref="D172:BE172" si="38">SUM(D166:D171)</f>
        <v>0</v>
      </c>
      <c r="E172" s="42">
        <f t="shared" si="38"/>
        <v>0</v>
      </c>
      <c r="F172" s="42">
        <f t="shared" si="38"/>
        <v>0</v>
      </c>
      <c r="G172" s="42">
        <f t="shared" si="38"/>
        <v>0</v>
      </c>
      <c r="H172" s="42">
        <f t="shared" si="38"/>
        <v>0</v>
      </c>
      <c r="I172" s="42">
        <f t="shared" si="38"/>
        <v>0</v>
      </c>
      <c r="J172" s="42">
        <f t="shared" si="38"/>
        <v>13</v>
      </c>
      <c r="K172" s="42">
        <f t="shared" si="38"/>
        <v>0</v>
      </c>
      <c r="L172" s="42">
        <f t="shared" si="38"/>
        <v>0</v>
      </c>
      <c r="M172" s="42">
        <f t="shared" si="38"/>
        <v>0</v>
      </c>
      <c r="N172" s="42">
        <f t="shared" si="38"/>
        <v>0</v>
      </c>
      <c r="O172" s="42">
        <f t="shared" si="38"/>
        <v>0</v>
      </c>
      <c r="P172" s="42">
        <f t="shared" si="38"/>
        <v>0</v>
      </c>
      <c r="Q172" s="42">
        <f t="shared" si="38"/>
        <v>0</v>
      </c>
      <c r="R172" s="42">
        <f t="shared" si="38"/>
        <v>0</v>
      </c>
      <c r="S172" s="42">
        <f t="shared" si="38"/>
        <v>0</v>
      </c>
      <c r="T172" s="42">
        <f t="shared" si="38"/>
        <v>0</v>
      </c>
      <c r="U172" s="42">
        <f t="shared" si="38"/>
        <v>0</v>
      </c>
      <c r="V172" s="42">
        <f t="shared" si="38"/>
        <v>0</v>
      </c>
      <c r="W172" s="42">
        <f t="shared" si="38"/>
        <v>0</v>
      </c>
      <c r="X172" s="42">
        <f t="shared" si="38"/>
        <v>26</v>
      </c>
      <c r="Y172" s="42">
        <f t="shared" si="38"/>
        <v>0</v>
      </c>
      <c r="Z172" s="42">
        <f t="shared" si="38"/>
        <v>0</v>
      </c>
      <c r="AA172" s="42">
        <f t="shared" si="38"/>
        <v>5</v>
      </c>
      <c r="AB172" s="42">
        <f t="shared" si="38"/>
        <v>0</v>
      </c>
      <c r="AC172" s="42">
        <f t="shared" si="38"/>
        <v>0</v>
      </c>
      <c r="AD172" s="42">
        <f t="shared" si="38"/>
        <v>0</v>
      </c>
      <c r="AE172" s="42">
        <f t="shared" si="38"/>
        <v>0</v>
      </c>
      <c r="AF172" s="42">
        <f t="shared" si="38"/>
        <v>0</v>
      </c>
      <c r="AG172" s="42">
        <f t="shared" si="38"/>
        <v>5</v>
      </c>
      <c r="AH172" s="42">
        <f t="shared" si="38"/>
        <v>0</v>
      </c>
      <c r="AI172" s="42">
        <f t="shared" si="38"/>
        <v>0</v>
      </c>
      <c r="AJ172" s="42">
        <f t="shared" si="38"/>
        <v>0</v>
      </c>
      <c r="AK172" s="42">
        <f t="shared" si="38"/>
        <v>0</v>
      </c>
      <c r="AL172" s="42">
        <f t="shared" si="38"/>
        <v>0</v>
      </c>
      <c r="AM172" s="42">
        <f t="shared" si="38"/>
        <v>0</v>
      </c>
      <c r="AN172" s="42">
        <f t="shared" si="38"/>
        <v>0</v>
      </c>
      <c r="AO172" s="42">
        <f t="shared" si="38"/>
        <v>0</v>
      </c>
      <c r="AP172" s="42">
        <f t="shared" si="38"/>
        <v>0</v>
      </c>
      <c r="AQ172" s="42">
        <f t="shared" si="38"/>
        <v>0</v>
      </c>
      <c r="AR172" s="42">
        <f t="shared" si="38"/>
        <v>0</v>
      </c>
      <c r="AS172" s="42">
        <f t="shared" si="38"/>
        <v>0</v>
      </c>
      <c r="AT172" s="42">
        <f t="shared" si="38"/>
        <v>0</v>
      </c>
      <c r="AU172" s="42">
        <f t="shared" si="38"/>
        <v>0</v>
      </c>
      <c r="AV172" s="42">
        <f t="shared" si="38"/>
        <v>0</v>
      </c>
      <c r="AW172" s="42">
        <f t="shared" si="38"/>
        <v>0</v>
      </c>
      <c r="AX172" s="42">
        <f t="shared" si="38"/>
        <v>0</v>
      </c>
      <c r="AY172" s="76">
        <f t="shared" si="38"/>
        <v>0</v>
      </c>
      <c r="AZ172" s="42">
        <f t="shared" si="38"/>
        <v>10</v>
      </c>
      <c r="BA172" s="42">
        <f t="shared" si="38"/>
        <v>0</v>
      </c>
      <c r="BB172" s="42">
        <f t="shared" si="38"/>
        <v>0</v>
      </c>
      <c r="BC172" s="42">
        <f t="shared" si="38"/>
        <v>0</v>
      </c>
      <c r="BD172" s="42">
        <f t="shared" si="38"/>
        <v>0</v>
      </c>
      <c r="BE172" s="42">
        <f t="shared" si="38"/>
        <v>0</v>
      </c>
      <c r="BF172" s="23">
        <f t="shared" si="37"/>
        <v>59</v>
      </c>
    </row>
    <row r="173" ht="15.75" customHeight="1">
      <c r="A173" s="15"/>
      <c r="B173" s="40"/>
      <c r="C173" s="17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70"/>
      <c r="AZ173" s="18"/>
      <c r="BA173" s="18"/>
      <c r="BB173" s="18"/>
      <c r="BC173" s="18"/>
      <c r="BD173" s="18"/>
      <c r="BE173" s="18"/>
      <c r="BF173" s="26"/>
    </row>
    <row r="174" ht="15.75" customHeight="1">
      <c r="A174" s="27"/>
      <c r="B174" s="43" t="s">
        <v>1</v>
      </c>
      <c r="C174" s="44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77"/>
      <c r="AZ174" s="45"/>
      <c r="BA174" s="45"/>
      <c r="BB174" s="45"/>
      <c r="BC174" s="45"/>
      <c r="BD174" s="45"/>
      <c r="BE174" s="45"/>
      <c r="BF174" s="37">
        <f t="shared" ref="BF174:BF181" si="39">SUM(C174:BE174)</f>
        <v>0</v>
      </c>
    </row>
    <row r="175" ht="15.75" customHeight="1">
      <c r="A175" s="8">
        <v>20.0</v>
      </c>
      <c r="B175" s="38" t="s">
        <v>107</v>
      </c>
      <c r="C175" s="10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2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3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2">
        <v>11.0</v>
      </c>
      <c r="AU175" s="11"/>
      <c r="AV175" s="11"/>
      <c r="AW175" s="11"/>
      <c r="AX175" s="11"/>
      <c r="AY175" s="69"/>
      <c r="AZ175" s="11"/>
      <c r="BA175" s="11"/>
      <c r="BB175" s="11"/>
      <c r="BC175" s="11"/>
      <c r="BD175" s="11"/>
      <c r="BE175" s="11"/>
      <c r="BF175" s="14">
        <f t="shared" si="39"/>
        <v>11</v>
      </c>
    </row>
    <row r="176" ht="15.75" customHeight="1">
      <c r="A176" s="15"/>
      <c r="B176" s="40" t="s">
        <v>108</v>
      </c>
      <c r="C176" s="17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20">
        <v>2.0</v>
      </c>
      <c r="AU176" s="18"/>
      <c r="AV176" s="18"/>
      <c r="AW176" s="18"/>
      <c r="AX176" s="18"/>
      <c r="AY176" s="70"/>
      <c r="AZ176" s="18"/>
      <c r="BA176" s="18"/>
      <c r="BB176" s="18"/>
      <c r="BC176" s="18"/>
      <c r="BD176" s="18"/>
      <c r="BE176" s="18"/>
      <c r="BF176" s="19">
        <f t="shared" si="39"/>
        <v>2</v>
      </c>
    </row>
    <row r="177" ht="15.75" customHeight="1">
      <c r="A177" s="15"/>
      <c r="B177" s="40" t="s">
        <v>109</v>
      </c>
      <c r="C177" s="17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20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20">
        <v>6.0</v>
      </c>
      <c r="AU177" s="18"/>
      <c r="AV177" s="18"/>
      <c r="AW177" s="18"/>
      <c r="AX177" s="18"/>
      <c r="AY177" s="70"/>
      <c r="AZ177" s="18"/>
      <c r="BA177" s="18"/>
      <c r="BB177" s="18"/>
      <c r="BC177" s="18"/>
      <c r="BD177" s="18"/>
      <c r="BE177" s="18"/>
      <c r="BF177" s="19">
        <f t="shared" si="39"/>
        <v>6</v>
      </c>
    </row>
    <row r="178" ht="15.75" customHeight="1">
      <c r="A178" s="15"/>
      <c r="B178" s="40" t="s">
        <v>110</v>
      </c>
      <c r="C178" s="17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20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21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20">
        <v>13.0</v>
      </c>
      <c r="AU178" s="18"/>
      <c r="AV178" s="18"/>
      <c r="AW178" s="18"/>
      <c r="AX178" s="18"/>
      <c r="AY178" s="70"/>
      <c r="AZ178" s="18"/>
      <c r="BA178" s="18"/>
      <c r="BB178" s="18"/>
      <c r="BC178" s="18"/>
      <c r="BD178" s="18"/>
      <c r="BE178" s="18"/>
      <c r="BF178" s="19">
        <f t="shared" si="39"/>
        <v>13</v>
      </c>
    </row>
    <row r="179" ht="15.75" customHeight="1">
      <c r="A179" s="15"/>
      <c r="B179" s="40" t="s">
        <v>111</v>
      </c>
      <c r="C179" s="17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21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20">
        <v>1.0</v>
      </c>
      <c r="AU179" s="18"/>
      <c r="AV179" s="18"/>
      <c r="AW179" s="18"/>
      <c r="AX179" s="18"/>
      <c r="AY179" s="70"/>
      <c r="AZ179" s="18"/>
      <c r="BA179" s="18"/>
      <c r="BB179" s="18"/>
      <c r="BC179" s="18"/>
      <c r="BD179" s="18"/>
      <c r="BE179" s="18"/>
      <c r="BF179" s="19">
        <f t="shared" si="39"/>
        <v>1</v>
      </c>
    </row>
    <row r="180" ht="15.75" customHeight="1">
      <c r="A180" s="15"/>
      <c r="B180" s="40" t="s">
        <v>112</v>
      </c>
      <c r="C180" s="17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20">
        <v>3.0</v>
      </c>
      <c r="AU180" s="18"/>
      <c r="AV180" s="18"/>
      <c r="AW180" s="18"/>
      <c r="AX180" s="18"/>
      <c r="AY180" s="70"/>
      <c r="AZ180" s="18"/>
      <c r="BA180" s="18"/>
      <c r="BB180" s="18"/>
      <c r="BC180" s="18"/>
      <c r="BD180" s="18"/>
      <c r="BE180" s="18"/>
      <c r="BF180" s="19">
        <f t="shared" si="39"/>
        <v>3</v>
      </c>
    </row>
    <row r="181" ht="15.75" customHeight="1">
      <c r="A181" s="15"/>
      <c r="B181" s="40" t="s">
        <v>55</v>
      </c>
      <c r="C181" s="42"/>
      <c r="D181" s="42">
        <f t="shared" ref="D181:BE181" si="40">SUM(D175:D180)</f>
        <v>0</v>
      </c>
      <c r="E181" s="42">
        <f t="shared" si="40"/>
        <v>0</v>
      </c>
      <c r="F181" s="42">
        <f t="shared" si="40"/>
        <v>0</v>
      </c>
      <c r="G181" s="42">
        <f t="shared" si="40"/>
        <v>0</v>
      </c>
      <c r="H181" s="42">
        <f t="shared" si="40"/>
        <v>0</v>
      </c>
      <c r="I181" s="42">
        <f t="shared" si="40"/>
        <v>0</v>
      </c>
      <c r="J181" s="42">
        <f t="shared" si="40"/>
        <v>0</v>
      </c>
      <c r="K181" s="42">
        <f t="shared" si="40"/>
        <v>0</v>
      </c>
      <c r="L181" s="42">
        <f t="shared" si="40"/>
        <v>0</v>
      </c>
      <c r="M181" s="42">
        <f t="shared" si="40"/>
        <v>0</v>
      </c>
      <c r="N181" s="42">
        <f t="shared" si="40"/>
        <v>0</v>
      </c>
      <c r="O181" s="42">
        <f t="shared" si="40"/>
        <v>0</v>
      </c>
      <c r="P181" s="42">
        <f t="shared" si="40"/>
        <v>0</v>
      </c>
      <c r="Q181" s="42">
        <f t="shared" si="40"/>
        <v>0</v>
      </c>
      <c r="R181" s="42">
        <f t="shared" si="40"/>
        <v>0</v>
      </c>
      <c r="S181" s="42">
        <f t="shared" si="40"/>
        <v>0</v>
      </c>
      <c r="T181" s="42">
        <f t="shared" si="40"/>
        <v>0</v>
      </c>
      <c r="U181" s="42">
        <f t="shared" si="40"/>
        <v>0</v>
      </c>
      <c r="V181" s="42">
        <f t="shared" si="40"/>
        <v>0</v>
      </c>
      <c r="W181" s="42">
        <f t="shared" si="40"/>
        <v>0</v>
      </c>
      <c r="X181" s="42">
        <f t="shared" si="40"/>
        <v>0</v>
      </c>
      <c r="Y181" s="42">
        <f t="shared" si="40"/>
        <v>0</v>
      </c>
      <c r="Z181" s="42">
        <f t="shared" si="40"/>
        <v>0</v>
      </c>
      <c r="AA181" s="42">
        <f t="shared" si="40"/>
        <v>0</v>
      </c>
      <c r="AB181" s="42">
        <f t="shared" si="40"/>
        <v>0</v>
      </c>
      <c r="AC181" s="42">
        <f t="shared" si="40"/>
        <v>0</v>
      </c>
      <c r="AD181" s="42">
        <f t="shared" si="40"/>
        <v>0</v>
      </c>
      <c r="AE181" s="42">
        <f t="shared" si="40"/>
        <v>0</v>
      </c>
      <c r="AF181" s="42">
        <f t="shared" si="40"/>
        <v>0</v>
      </c>
      <c r="AG181" s="42">
        <f t="shared" si="40"/>
        <v>0</v>
      </c>
      <c r="AH181" s="42">
        <f t="shared" si="40"/>
        <v>0</v>
      </c>
      <c r="AI181" s="42">
        <f t="shared" si="40"/>
        <v>0</v>
      </c>
      <c r="AJ181" s="42">
        <f t="shared" si="40"/>
        <v>0</v>
      </c>
      <c r="AK181" s="42">
        <f t="shared" si="40"/>
        <v>0</v>
      </c>
      <c r="AL181" s="42">
        <f t="shared" si="40"/>
        <v>0</v>
      </c>
      <c r="AM181" s="42">
        <f t="shared" si="40"/>
        <v>0</v>
      </c>
      <c r="AN181" s="42">
        <f t="shared" si="40"/>
        <v>0</v>
      </c>
      <c r="AO181" s="42">
        <f t="shared" si="40"/>
        <v>0</v>
      </c>
      <c r="AP181" s="42">
        <f t="shared" si="40"/>
        <v>0</v>
      </c>
      <c r="AQ181" s="42">
        <f t="shared" si="40"/>
        <v>0</v>
      </c>
      <c r="AR181" s="42">
        <f t="shared" si="40"/>
        <v>0</v>
      </c>
      <c r="AS181" s="42">
        <f t="shared" si="40"/>
        <v>0</v>
      </c>
      <c r="AT181" s="42">
        <f t="shared" si="40"/>
        <v>36</v>
      </c>
      <c r="AU181" s="42">
        <f t="shared" si="40"/>
        <v>0</v>
      </c>
      <c r="AV181" s="42">
        <f t="shared" si="40"/>
        <v>0</v>
      </c>
      <c r="AW181" s="42">
        <f t="shared" si="40"/>
        <v>0</v>
      </c>
      <c r="AX181" s="42">
        <f t="shared" si="40"/>
        <v>0</v>
      </c>
      <c r="AY181" s="76">
        <f t="shared" si="40"/>
        <v>0</v>
      </c>
      <c r="AZ181" s="42">
        <f t="shared" si="40"/>
        <v>0</v>
      </c>
      <c r="BA181" s="42">
        <f t="shared" si="40"/>
        <v>0</v>
      </c>
      <c r="BB181" s="42">
        <f t="shared" si="40"/>
        <v>0</v>
      </c>
      <c r="BC181" s="42">
        <f t="shared" si="40"/>
        <v>0</v>
      </c>
      <c r="BD181" s="42">
        <f t="shared" si="40"/>
        <v>0</v>
      </c>
      <c r="BE181" s="42">
        <f t="shared" si="40"/>
        <v>0</v>
      </c>
      <c r="BF181" s="23">
        <f t="shared" si="39"/>
        <v>36</v>
      </c>
    </row>
    <row r="182" ht="15.75" customHeight="1">
      <c r="A182" s="15"/>
      <c r="B182" s="40"/>
      <c r="C182" s="17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70"/>
      <c r="AZ182" s="18"/>
      <c r="BA182" s="18"/>
      <c r="BB182" s="18"/>
      <c r="BC182" s="18"/>
      <c r="BD182" s="18"/>
      <c r="BE182" s="18"/>
      <c r="BF182" s="26"/>
    </row>
    <row r="183" ht="15.75" customHeight="1">
      <c r="A183" s="27"/>
      <c r="B183" s="43" t="s">
        <v>1</v>
      </c>
      <c r="C183" s="44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77"/>
      <c r="AZ183" s="45"/>
      <c r="BA183" s="45"/>
      <c r="BB183" s="45"/>
      <c r="BC183" s="45"/>
      <c r="BD183" s="45"/>
      <c r="BE183" s="45"/>
      <c r="BF183" s="37">
        <f t="shared" ref="BF183:BF190" si="41">SUM(C183:BE183)</f>
        <v>0</v>
      </c>
    </row>
    <row r="184" ht="15.75" customHeight="1">
      <c r="A184" s="8">
        <v>21.0</v>
      </c>
      <c r="B184" s="38" t="s">
        <v>107</v>
      </c>
      <c r="C184" s="10"/>
      <c r="D184" s="12">
        <v>2.0</v>
      </c>
      <c r="E184" s="11"/>
      <c r="F184" s="11"/>
      <c r="G184" s="11"/>
      <c r="H184" s="11"/>
      <c r="I184" s="12">
        <v>4.0</v>
      </c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2">
        <v>2.0</v>
      </c>
      <c r="V184" s="11"/>
      <c r="W184" s="11"/>
      <c r="X184" s="11"/>
      <c r="Y184" s="12">
        <v>1.0</v>
      </c>
      <c r="Z184" s="12">
        <v>2.0</v>
      </c>
      <c r="AA184" s="11"/>
      <c r="AB184" s="11"/>
      <c r="AC184" s="11"/>
      <c r="AD184" s="11"/>
      <c r="AE184" s="11"/>
      <c r="AF184" s="11"/>
      <c r="AG184" s="13"/>
      <c r="AH184" s="11"/>
      <c r="AI184" s="11"/>
      <c r="AJ184" s="11"/>
      <c r="AK184" s="12">
        <v>2.0</v>
      </c>
      <c r="AL184" s="11"/>
      <c r="AM184" s="12">
        <v>6.0</v>
      </c>
      <c r="AN184" s="11"/>
      <c r="AO184" s="11"/>
      <c r="AP184" s="11"/>
      <c r="AQ184" s="11"/>
      <c r="AR184" s="12">
        <v>4.0</v>
      </c>
      <c r="AS184" s="11"/>
      <c r="AT184" s="11"/>
      <c r="AU184" s="11"/>
      <c r="AV184" s="11"/>
      <c r="AW184" s="11"/>
      <c r="AX184" s="11"/>
      <c r="AY184" s="69"/>
      <c r="AZ184" s="11"/>
      <c r="BA184" s="11"/>
      <c r="BB184" s="11"/>
      <c r="BC184" s="11"/>
      <c r="BD184" s="11"/>
      <c r="BE184" s="11"/>
      <c r="BF184" s="14">
        <f t="shared" si="41"/>
        <v>23</v>
      </c>
    </row>
    <row r="185" ht="15.75" customHeight="1">
      <c r="A185" s="15"/>
      <c r="B185" s="40" t="s">
        <v>108</v>
      </c>
      <c r="C185" s="17"/>
      <c r="D185" s="20">
        <v>1.0</v>
      </c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20">
        <v>1.0</v>
      </c>
      <c r="V185" s="18"/>
      <c r="W185" s="18"/>
      <c r="X185" s="18"/>
      <c r="Y185" s="20">
        <v>1.0</v>
      </c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20">
        <v>1.0</v>
      </c>
      <c r="AQ185" s="20">
        <v>1.0</v>
      </c>
      <c r="AR185" s="20">
        <v>2.0</v>
      </c>
      <c r="AS185" s="18"/>
      <c r="AT185" s="18"/>
      <c r="AU185" s="18"/>
      <c r="AV185" s="18"/>
      <c r="AW185" s="18"/>
      <c r="AX185" s="18"/>
      <c r="AY185" s="70"/>
      <c r="AZ185" s="18"/>
      <c r="BA185" s="18"/>
      <c r="BB185" s="18"/>
      <c r="BC185" s="18"/>
      <c r="BD185" s="18"/>
      <c r="BE185" s="18"/>
      <c r="BF185" s="19">
        <f t="shared" si="41"/>
        <v>7</v>
      </c>
    </row>
    <row r="186" ht="15.75" customHeight="1">
      <c r="A186" s="15"/>
      <c r="B186" s="40" t="s">
        <v>109</v>
      </c>
      <c r="C186" s="17"/>
      <c r="D186" s="20">
        <v>1.0</v>
      </c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20">
        <v>3.0</v>
      </c>
      <c r="V186" s="18"/>
      <c r="W186" s="18"/>
      <c r="X186" s="18"/>
      <c r="Y186" s="20">
        <v>1.0</v>
      </c>
      <c r="Z186" s="20">
        <v>3.0</v>
      </c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20">
        <v>1.0</v>
      </c>
      <c r="AL186" s="18"/>
      <c r="AM186" s="20">
        <v>2.0</v>
      </c>
      <c r="AN186" s="18"/>
      <c r="AO186" s="18"/>
      <c r="AP186" s="20">
        <v>1.0</v>
      </c>
      <c r="AQ186" s="20">
        <v>2.0</v>
      </c>
      <c r="AR186" s="18"/>
      <c r="AS186" s="18"/>
      <c r="AT186" s="18"/>
      <c r="AU186" s="18"/>
      <c r="AV186" s="18"/>
      <c r="AW186" s="18"/>
      <c r="AX186" s="18"/>
      <c r="AY186" s="70"/>
      <c r="AZ186" s="18"/>
      <c r="BA186" s="18"/>
      <c r="BB186" s="18"/>
      <c r="BC186" s="18"/>
      <c r="BD186" s="18"/>
      <c r="BE186" s="18"/>
      <c r="BF186" s="19">
        <f t="shared" si="41"/>
        <v>14</v>
      </c>
    </row>
    <row r="187" ht="15.75" customHeight="1">
      <c r="A187" s="15"/>
      <c r="B187" s="40" t="s">
        <v>110</v>
      </c>
      <c r="C187" s="17"/>
      <c r="D187" s="20">
        <v>2.0</v>
      </c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20">
        <v>10.0</v>
      </c>
      <c r="V187" s="18"/>
      <c r="W187" s="18"/>
      <c r="X187" s="18"/>
      <c r="Y187" s="20">
        <v>2.0</v>
      </c>
      <c r="Z187" s="20">
        <v>11.0</v>
      </c>
      <c r="AA187" s="18"/>
      <c r="AB187" s="18"/>
      <c r="AC187" s="18"/>
      <c r="AD187" s="18"/>
      <c r="AE187" s="18"/>
      <c r="AF187" s="18"/>
      <c r="AG187" s="21"/>
      <c r="AH187" s="18"/>
      <c r="AI187" s="18"/>
      <c r="AJ187" s="18"/>
      <c r="AK187" s="20">
        <v>5.0</v>
      </c>
      <c r="AL187" s="18"/>
      <c r="AM187" s="20">
        <v>4.0</v>
      </c>
      <c r="AN187" s="18"/>
      <c r="AO187" s="18"/>
      <c r="AP187" s="20">
        <v>1.0</v>
      </c>
      <c r="AQ187" s="18"/>
      <c r="AR187" s="20">
        <v>15.0</v>
      </c>
      <c r="AS187" s="18"/>
      <c r="AT187" s="18"/>
      <c r="AU187" s="18"/>
      <c r="AV187" s="18"/>
      <c r="AW187" s="18"/>
      <c r="AX187" s="18"/>
      <c r="AY187" s="70"/>
      <c r="AZ187" s="18"/>
      <c r="BA187" s="18"/>
      <c r="BB187" s="18"/>
      <c r="BC187" s="18"/>
      <c r="BD187" s="18"/>
      <c r="BE187" s="18"/>
      <c r="BF187" s="19">
        <f t="shared" si="41"/>
        <v>50</v>
      </c>
    </row>
    <row r="188" ht="15.75" customHeight="1">
      <c r="A188" s="15"/>
      <c r="B188" s="40" t="s">
        <v>111</v>
      </c>
      <c r="C188" s="17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21"/>
      <c r="AH188" s="18"/>
      <c r="AI188" s="18"/>
      <c r="AJ188" s="18"/>
      <c r="AK188" s="18"/>
      <c r="AL188" s="18"/>
      <c r="AM188" s="18"/>
      <c r="AN188" s="18"/>
      <c r="AO188" s="18"/>
      <c r="AP188" s="20">
        <v>0.5</v>
      </c>
      <c r="AQ188" s="18"/>
      <c r="AR188" s="18"/>
      <c r="AS188" s="18"/>
      <c r="AT188" s="18"/>
      <c r="AU188" s="18"/>
      <c r="AV188" s="18"/>
      <c r="AW188" s="18"/>
      <c r="AX188" s="18"/>
      <c r="AY188" s="70"/>
      <c r="AZ188" s="18"/>
      <c r="BA188" s="18"/>
      <c r="BB188" s="18"/>
      <c r="BC188" s="18"/>
      <c r="BD188" s="18"/>
      <c r="BE188" s="18"/>
      <c r="BF188" s="19">
        <f t="shared" si="41"/>
        <v>0.5</v>
      </c>
    </row>
    <row r="189" ht="15.75" customHeight="1">
      <c r="A189" s="15"/>
      <c r="B189" s="40" t="s">
        <v>112</v>
      </c>
      <c r="C189" s="17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20">
        <v>2.0</v>
      </c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70"/>
      <c r="AZ189" s="18"/>
      <c r="BA189" s="18"/>
      <c r="BB189" s="18"/>
      <c r="BC189" s="18"/>
      <c r="BD189" s="18"/>
      <c r="BE189" s="18"/>
      <c r="BF189" s="19">
        <f t="shared" si="41"/>
        <v>2</v>
      </c>
    </row>
    <row r="190" ht="15.75" customHeight="1">
      <c r="A190" s="15"/>
      <c r="B190" s="40" t="s">
        <v>55</v>
      </c>
      <c r="C190" s="42"/>
      <c r="D190" s="42">
        <f t="shared" ref="D190:BE190" si="42">SUM(D184:D189)</f>
        <v>6</v>
      </c>
      <c r="E190" s="42">
        <f t="shared" si="42"/>
        <v>0</v>
      </c>
      <c r="F190" s="42">
        <f t="shared" si="42"/>
        <v>0</v>
      </c>
      <c r="G190" s="42">
        <f t="shared" si="42"/>
        <v>0</v>
      </c>
      <c r="H190" s="42">
        <f t="shared" si="42"/>
        <v>0</v>
      </c>
      <c r="I190" s="42">
        <f t="shared" si="42"/>
        <v>4</v>
      </c>
      <c r="J190" s="42">
        <f t="shared" si="42"/>
        <v>0</v>
      </c>
      <c r="K190" s="42">
        <f t="shared" si="42"/>
        <v>0</v>
      </c>
      <c r="L190" s="42">
        <f t="shared" si="42"/>
        <v>0</v>
      </c>
      <c r="M190" s="42">
        <f t="shared" si="42"/>
        <v>0</v>
      </c>
      <c r="N190" s="42">
        <f t="shared" si="42"/>
        <v>0</v>
      </c>
      <c r="O190" s="42">
        <f t="shared" si="42"/>
        <v>0</v>
      </c>
      <c r="P190" s="42">
        <f t="shared" si="42"/>
        <v>0</v>
      </c>
      <c r="Q190" s="42">
        <f t="shared" si="42"/>
        <v>0</v>
      </c>
      <c r="R190" s="42">
        <f t="shared" si="42"/>
        <v>0</v>
      </c>
      <c r="S190" s="42">
        <f t="shared" si="42"/>
        <v>0</v>
      </c>
      <c r="T190" s="42">
        <f t="shared" si="42"/>
        <v>0</v>
      </c>
      <c r="U190" s="42">
        <f t="shared" si="42"/>
        <v>16</v>
      </c>
      <c r="V190" s="42">
        <f t="shared" si="42"/>
        <v>0</v>
      </c>
      <c r="W190" s="42">
        <f t="shared" si="42"/>
        <v>0</v>
      </c>
      <c r="X190" s="42">
        <f t="shared" si="42"/>
        <v>0</v>
      </c>
      <c r="Y190" s="42">
        <f t="shared" si="42"/>
        <v>5</v>
      </c>
      <c r="Z190" s="42">
        <f t="shared" si="42"/>
        <v>18</v>
      </c>
      <c r="AA190" s="42">
        <f t="shared" si="42"/>
        <v>0</v>
      </c>
      <c r="AB190" s="42">
        <f t="shared" si="42"/>
        <v>0</v>
      </c>
      <c r="AC190" s="42">
        <f t="shared" si="42"/>
        <v>0</v>
      </c>
      <c r="AD190" s="42">
        <f t="shared" si="42"/>
        <v>0</v>
      </c>
      <c r="AE190" s="42">
        <f t="shared" si="42"/>
        <v>0</v>
      </c>
      <c r="AF190" s="42">
        <f t="shared" si="42"/>
        <v>0</v>
      </c>
      <c r="AG190" s="42">
        <f t="shared" si="42"/>
        <v>0</v>
      </c>
      <c r="AH190" s="42">
        <f t="shared" si="42"/>
        <v>0</v>
      </c>
      <c r="AI190" s="42">
        <f t="shared" si="42"/>
        <v>0</v>
      </c>
      <c r="AJ190" s="42">
        <f t="shared" si="42"/>
        <v>0</v>
      </c>
      <c r="AK190" s="42">
        <f t="shared" si="42"/>
        <v>8</v>
      </c>
      <c r="AL190" s="42">
        <f t="shared" si="42"/>
        <v>0</v>
      </c>
      <c r="AM190" s="42">
        <f t="shared" si="42"/>
        <v>12</v>
      </c>
      <c r="AN190" s="42">
        <f t="shared" si="42"/>
        <v>0</v>
      </c>
      <c r="AO190" s="42">
        <f t="shared" si="42"/>
        <v>0</v>
      </c>
      <c r="AP190" s="42">
        <f t="shared" si="42"/>
        <v>3.5</v>
      </c>
      <c r="AQ190" s="42">
        <f t="shared" si="42"/>
        <v>3</v>
      </c>
      <c r="AR190" s="42">
        <f t="shared" si="42"/>
        <v>21</v>
      </c>
      <c r="AS190" s="42">
        <f t="shared" si="42"/>
        <v>0</v>
      </c>
      <c r="AT190" s="42">
        <f t="shared" si="42"/>
        <v>0</v>
      </c>
      <c r="AU190" s="42">
        <f t="shared" si="42"/>
        <v>0</v>
      </c>
      <c r="AV190" s="42">
        <f t="shared" si="42"/>
        <v>0</v>
      </c>
      <c r="AW190" s="42">
        <f t="shared" si="42"/>
        <v>0</v>
      </c>
      <c r="AX190" s="42">
        <f t="shared" si="42"/>
        <v>0</v>
      </c>
      <c r="AY190" s="76">
        <f t="shared" si="42"/>
        <v>0</v>
      </c>
      <c r="AZ190" s="42">
        <f t="shared" si="42"/>
        <v>0</v>
      </c>
      <c r="BA190" s="42">
        <f t="shared" si="42"/>
        <v>0</v>
      </c>
      <c r="BB190" s="42">
        <f t="shared" si="42"/>
        <v>0</v>
      </c>
      <c r="BC190" s="42">
        <f t="shared" si="42"/>
        <v>0</v>
      </c>
      <c r="BD190" s="42">
        <f t="shared" si="42"/>
        <v>0</v>
      </c>
      <c r="BE190" s="42">
        <f t="shared" si="42"/>
        <v>0</v>
      </c>
      <c r="BF190" s="23">
        <f t="shared" si="41"/>
        <v>96.5</v>
      </c>
    </row>
    <row r="191" ht="15.75" customHeight="1">
      <c r="A191" s="15"/>
      <c r="B191" s="40"/>
      <c r="C191" s="17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70"/>
      <c r="AZ191" s="18"/>
      <c r="BA191" s="18"/>
      <c r="BB191" s="18"/>
      <c r="BC191" s="18"/>
      <c r="BD191" s="18"/>
      <c r="BE191" s="18"/>
      <c r="BF191" s="26"/>
    </row>
    <row r="192" ht="15.75" customHeight="1">
      <c r="A192" s="27"/>
      <c r="B192" s="43" t="s">
        <v>1</v>
      </c>
      <c r="C192" s="44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77"/>
      <c r="AZ192" s="45"/>
      <c r="BA192" s="45"/>
      <c r="BB192" s="45"/>
      <c r="BC192" s="45"/>
      <c r="BD192" s="45"/>
      <c r="BE192" s="45"/>
      <c r="BF192" s="37">
        <f t="shared" ref="BF192:BF199" si="43">SUM(C192:BE192)</f>
        <v>0</v>
      </c>
    </row>
    <row r="193" ht="15.75" customHeight="1">
      <c r="A193" s="8">
        <v>22.0</v>
      </c>
      <c r="B193" s="38" t="s">
        <v>107</v>
      </c>
      <c r="C193" s="10"/>
      <c r="D193" s="12">
        <v>4.0</v>
      </c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2">
        <v>2.0</v>
      </c>
      <c r="P193" s="11"/>
      <c r="Q193" s="11"/>
      <c r="R193" s="12">
        <v>2.0</v>
      </c>
      <c r="S193" s="11"/>
      <c r="T193" s="11"/>
      <c r="U193" s="12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3"/>
      <c r="AH193" s="11"/>
      <c r="AI193" s="11"/>
      <c r="AJ193" s="11"/>
      <c r="AK193" s="11"/>
      <c r="AL193" s="11"/>
      <c r="AM193" s="12">
        <v>5.0</v>
      </c>
      <c r="AN193" s="11"/>
      <c r="AO193" s="12">
        <v>6.0</v>
      </c>
      <c r="AP193" s="11"/>
      <c r="AQ193" s="11"/>
      <c r="AR193" s="11"/>
      <c r="AS193" s="11"/>
      <c r="AT193" s="11"/>
      <c r="AU193" s="11"/>
      <c r="AV193" s="11"/>
      <c r="AW193" s="11"/>
      <c r="AX193" s="11"/>
      <c r="AY193" s="69"/>
      <c r="AZ193" s="11"/>
      <c r="BA193" s="11"/>
      <c r="BB193" s="11"/>
      <c r="BC193" s="11"/>
      <c r="BD193" s="11"/>
      <c r="BE193" s="11"/>
      <c r="BF193" s="14">
        <f t="shared" si="43"/>
        <v>19</v>
      </c>
    </row>
    <row r="194" ht="15.75" customHeight="1">
      <c r="A194" s="15"/>
      <c r="B194" s="40" t="s">
        <v>108</v>
      </c>
      <c r="C194" s="17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20">
        <v>1.0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20">
        <v>0.5</v>
      </c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70"/>
      <c r="AZ194" s="18"/>
      <c r="BA194" s="18"/>
      <c r="BB194" s="18"/>
      <c r="BC194" s="18"/>
      <c r="BD194" s="18"/>
      <c r="BE194" s="18"/>
      <c r="BF194" s="19">
        <f t="shared" si="43"/>
        <v>1.5</v>
      </c>
    </row>
    <row r="195" ht="15.75" customHeight="1">
      <c r="A195" s="15"/>
      <c r="B195" s="40" t="s">
        <v>109</v>
      </c>
      <c r="C195" s="17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20">
        <v>5.5</v>
      </c>
      <c r="P195" s="18"/>
      <c r="Q195" s="18"/>
      <c r="R195" s="20">
        <v>1.0</v>
      </c>
      <c r="S195" s="18"/>
      <c r="T195" s="18"/>
      <c r="U195" s="20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20">
        <v>1.5</v>
      </c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70"/>
      <c r="AZ195" s="18"/>
      <c r="BA195" s="18"/>
      <c r="BB195" s="18"/>
      <c r="BC195" s="18"/>
      <c r="BD195" s="18"/>
      <c r="BE195" s="18"/>
      <c r="BF195" s="19">
        <f t="shared" si="43"/>
        <v>8</v>
      </c>
    </row>
    <row r="196" ht="15.75" customHeight="1">
      <c r="A196" s="15"/>
      <c r="B196" s="40" t="s">
        <v>110</v>
      </c>
      <c r="C196" s="17"/>
      <c r="D196" s="20">
        <v>0.5</v>
      </c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20">
        <v>4.5</v>
      </c>
      <c r="P196" s="18"/>
      <c r="Q196" s="18"/>
      <c r="R196" s="20">
        <v>2.5</v>
      </c>
      <c r="S196" s="18"/>
      <c r="T196" s="18"/>
      <c r="U196" s="20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21"/>
      <c r="AH196" s="18"/>
      <c r="AI196" s="18"/>
      <c r="AJ196" s="18"/>
      <c r="AK196" s="20">
        <v>4.0</v>
      </c>
      <c r="AL196" s="18"/>
      <c r="AM196" s="18"/>
      <c r="AN196" s="18"/>
      <c r="AO196" s="20">
        <v>1.0</v>
      </c>
      <c r="AP196" s="18"/>
      <c r="AQ196" s="18"/>
      <c r="AR196" s="18"/>
      <c r="AS196" s="18"/>
      <c r="AT196" s="18"/>
      <c r="AU196" s="18"/>
      <c r="AV196" s="18"/>
      <c r="AW196" s="18"/>
      <c r="AX196" s="18"/>
      <c r="AY196" s="70"/>
      <c r="AZ196" s="18"/>
      <c r="BA196" s="18"/>
      <c r="BB196" s="18"/>
      <c r="BC196" s="18"/>
      <c r="BD196" s="18"/>
      <c r="BE196" s="18"/>
      <c r="BF196" s="19">
        <f t="shared" si="43"/>
        <v>12.5</v>
      </c>
    </row>
    <row r="197" ht="15.75" customHeight="1">
      <c r="A197" s="15"/>
      <c r="B197" s="40" t="s">
        <v>111</v>
      </c>
      <c r="C197" s="17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20">
        <v>1.0</v>
      </c>
      <c r="P197" s="18"/>
      <c r="Q197" s="18"/>
      <c r="R197" s="20">
        <v>0.5</v>
      </c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21"/>
      <c r="AH197" s="18"/>
      <c r="AI197" s="18"/>
      <c r="AJ197" s="18"/>
      <c r="AK197" s="20">
        <v>0.5</v>
      </c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70"/>
      <c r="AZ197" s="18"/>
      <c r="BA197" s="18"/>
      <c r="BB197" s="18"/>
      <c r="BC197" s="18"/>
      <c r="BD197" s="18"/>
      <c r="BE197" s="18"/>
      <c r="BF197" s="19">
        <f t="shared" si="43"/>
        <v>2</v>
      </c>
    </row>
    <row r="198" ht="15.75" customHeight="1">
      <c r="A198" s="15"/>
      <c r="B198" s="40" t="s">
        <v>112</v>
      </c>
      <c r="C198" s="17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20">
        <v>3.0</v>
      </c>
      <c r="P198" s="18"/>
      <c r="Q198" s="18"/>
      <c r="R198" s="20">
        <v>1.0</v>
      </c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70"/>
      <c r="AZ198" s="18"/>
      <c r="BA198" s="18"/>
      <c r="BB198" s="18"/>
      <c r="BC198" s="18"/>
      <c r="BD198" s="18"/>
      <c r="BE198" s="18"/>
      <c r="BF198" s="19">
        <f t="shared" si="43"/>
        <v>4</v>
      </c>
    </row>
    <row r="199" ht="15.75" customHeight="1">
      <c r="A199" s="15"/>
      <c r="B199" s="40" t="s">
        <v>55</v>
      </c>
      <c r="C199" s="42"/>
      <c r="D199" s="42">
        <f t="shared" ref="D199:BE199" si="44">SUM(D193:D198)</f>
        <v>4.5</v>
      </c>
      <c r="E199" s="42">
        <f t="shared" si="44"/>
        <v>0</v>
      </c>
      <c r="F199" s="42">
        <f t="shared" si="44"/>
        <v>0</v>
      </c>
      <c r="G199" s="42">
        <f t="shared" si="44"/>
        <v>0</v>
      </c>
      <c r="H199" s="42">
        <f t="shared" si="44"/>
        <v>0</v>
      </c>
      <c r="I199" s="42">
        <f t="shared" si="44"/>
        <v>0</v>
      </c>
      <c r="J199" s="42">
        <f t="shared" si="44"/>
        <v>0</v>
      </c>
      <c r="K199" s="42">
        <f t="shared" si="44"/>
        <v>0</v>
      </c>
      <c r="L199" s="42">
        <f t="shared" si="44"/>
        <v>0</v>
      </c>
      <c r="M199" s="42">
        <f t="shared" si="44"/>
        <v>0</v>
      </c>
      <c r="N199" s="42">
        <f t="shared" si="44"/>
        <v>0</v>
      </c>
      <c r="O199" s="42">
        <f t="shared" si="44"/>
        <v>17</v>
      </c>
      <c r="P199" s="42">
        <f t="shared" si="44"/>
        <v>0</v>
      </c>
      <c r="Q199" s="42">
        <f t="shared" si="44"/>
        <v>0</v>
      </c>
      <c r="R199" s="42">
        <f t="shared" si="44"/>
        <v>7</v>
      </c>
      <c r="S199" s="42">
        <f t="shared" si="44"/>
        <v>0</v>
      </c>
      <c r="T199" s="42">
        <f t="shared" si="44"/>
        <v>0</v>
      </c>
      <c r="U199" s="42">
        <f t="shared" si="44"/>
        <v>0</v>
      </c>
      <c r="V199" s="42">
        <f t="shared" si="44"/>
        <v>0</v>
      </c>
      <c r="W199" s="42">
        <f t="shared" si="44"/>
        <v>0</v>
      </c>
      <c r="X199" s="42">
        <f t="shared" si="44"/>
        <v>0</v>
      </c>
      <c r="Y199" s="42">
        <f t="shared" si="44"/>
        <v>0</v>
      </c>
      <c r="Z199" s="42">
        <f t="shared" si="44"/>
        <v>0</v>
      </c>
      <c r="AA199" s="42">
        <f t="shared" si="44"/>
        <v>0</v>
      </c>
      <c r="AB199" s="42">
        <f t="shared" si="44"/>
        <v>0</v>
      </c>
      <c r="AC199" s="42">
        <f t="shared" si="44"/>
        <v>0</v>
      </c>
      <c r="AD199" s="42">
        <f t="shared" si="44"/>
        <v>0</v>
      </c>
      <c r="AE199" s="42">
        <f t="shared" si="44"/>
        <v>0</v>
      </c>
      <c r="AF199" s="42">
        <f t="shared" si="44"/>
        <v>0</v>
      </c>
      <c r="AG199" s="42">
        <f t="shared" si="44"/>
        <v>0</v>
      </c>
      <c r="AH199" s="42">
        <f t="shared" si="44"/>
        <v>0</v>
      </c>
      <c r="AI199" s="42">
        <f t="shared" si="44"/>
        <v>0</v>
      </c>
      <c r="AJ199" s="42">
        <f t="shared" si="44"/>
        <v>0</v>
      </c>
      <c r="AK199" s="42">
        <f t="shared" si="44"/>
        <v>6.5</v>
      </c>
      <c r="AL199" s="42">
        <f t="shared" si="44"/>
        <v>0</v>
      </c>
      <c r="AM199" s="42">
        <f t="shared" si="44"/>
        <v>5</v>
      </c>
      <c r="AN199" s="42">
        <f t="shared" si="44"/>
        <v>0</v>
      </c>
      <c r="AO199" s="42">
        <f t="shared" si="44"/>
        <v>7</v>
      </c>
      <c r="AP199" s="42">
        <f t="shared" si="44"/>
        <v>0</v>
      </c>
      <c r="AQ199" s="42">
        <f t="shared" si="44"/>
        <v>0</v>
      </c>
      <c r="AR199" s="42">
        <f t="shared" si="44"/>
        <v>0</v>
      </c>
      <c r="AS199" s="42">
        <f t="shared" si="44"/>
        <v>0</v>
      </c>
      <c r="AT199" s="42">
        <f t="shared" si="44"/>
        <v>0</v>
      </c>
      <c r="AU199" s="42">
        <f t="shared" si="44"/>
        <v>0</v>
      </c>
      <c r="AV199" s="42">
        <f t="shared" si="44"/>
        <v>0</v>
      </c>
      <c r="AW199" s="42">
        <f t="shared" si="44"/>
        <v>0</v>
      </c>
      <c r="AX199" s="42">
        <f t="shared" si="44"/>
        <v>0</v>
      </c>
      <c r="AY199" s="76">
        <f t="shared" si="44"/>
        <v>0</v>
      </c>
      <c r="AZ199" s="42">
        <f t="shared" si="44"/>
        <v>0</v>
      </c>
      <c r="BA199" s="42">
        <f t="shared" si="44"/>
        <v>0</v>
      </c>
      <c r="BB199" s="42">
        <f t="shared" si="44"/>
        <v>0</v>
      </c>
      <c r="BC199" s="42">
        <f t="shared" si="44"/>
        <v>0</v>
      </c>
      <c r="BD199" s="42">
        <f t="shared" si="44"/>
        <v>0</v>
      </c>
      <c r="BE199" s="42">
        <f t="shared" si="44"/>
        <v>0</v>
      </c>
      <c r="BF199" s="23">
        <f t="shared" si="43"/>
        <v>47</v>
      </c>
    </row>
    <row r="200" ht="15.75" customHeight="1">
      <c r="A200" s="15"/>
      <c r="B200" s="40"/>
      <c r="C200" s="17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70"/>
      <c r="AZ200" s="18"/>
      <c r="BA200" s="18"/>
      <c r="BB200" s="18"/>
      <c r="BC200" s="18"/>
      <c r="BD200" s="18"/>
      <c r="BE200" s="18"/>
      <c r="BF200" s="26"/>
    </row>
    <row r="201" ht="15.75" customHeight="1">
      <c r="A201" s="27"/>
      <c r="B201" s="43" t="s">
        <v>1</v>
      </c>
      <c r="C201" s="44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77"/>
      <c r="AZ201" s="45"/>
      <c r="BA201" s="45"/>
      <c r="BB201" s="45"/>
      <c r="BC201" s="45"/>
      <c r="BD201" s="45"/>
      <c r="BE201" s="45"/>
      <c r="BF201" s="37">
        <f t="shared" ref="BF201:BF208" si="45">SUM(C201:BE201)</f>
        <v>0</v>
      </c>
    </row>
    <row r="202" ht="15.75" customHeight="1">
      <c r="A202" s="8">
        <v>23.0</v>
      </c>
      <c r="B202" s="38" t="s">
        <v>107</v>
      </c>
      <c r="C202" s="10"/>
      <c r="D202" s="12">
        <v>1.0</v>
      </c>
      <c r="E202" s="12">
        <v>4.0</v>
      </c>
      <c r="F202" s="12">
        <v>8.0</v>
      </c>
      <c r="G202" s="11"/>
      <c r="H202" s="11"/>
      <c r="I202" s="12">
        <v>3.0</v>
      </c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2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3"/>
      <c r="AH202" s="11"/>
      <c r="AI202" s="11"/>
      <c r="AJ202" s="11"/>
      <c r="AK202" s="11"/>
      <c r="AL202" s="11"/>
      <c r="AM202" s="12">
        <v>7.0</v>
      </c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69"/>
      <c r="AZ202" s="11"/>
      <c r="BA202" s="11"/>
      <c r="BB202" s="11"/>
      <c r="BC202" s="11"/>
      <c r="BD202" s="11"/>
      <c r="BE202" s="11"/>
      <c r="BF202" s="14">
        <f t="shared" si="45"/>
        <v>23</v>
      </c>
    </row>
    <row r="203" ht="15.75" customHeight="1">
      <c r="A203" s="15"/>
      <c r="B203" s="40" t="s">
        <v>108</v>
      </c>
      <c r="C203" s="17"/>
      <c r="D203" s="18"/>
      <c r="E203" s="18"/>
      <c r="F203" s="20">
        <v>1.0</v>
      </c>
      <c r="G203" s="18"/>
      <c r="H203" s="18"/>
      <c r="I203" s="20">
        <v>1.0</v>
      </c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70"/>
      <c r="AZ203" s="18"/>
      <c r="BA203" s="18"/>
      <c r="BB203" s="18"/>
      <c r="BC203" s="18"/>
      <c r="BD203" s="18"/>
      <c r="BE203" s="18"/>
      <c r="BF203" s="19">
        <f t="shared" si="45"/>
        <v>2</v>
      </c>
    </row>
    <row r="204" ht="15.75" customHeight="1">
      <c r="A204" s="15"/>
      <c r="B204" s="40" t="s">
        <v>109</v>
      </c>
      <c r="C204" s="17"/>
      <c r="D204" s="20">
        <v>1.0</v>
      </c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20"/>
      <c r="V204" s="18"/>
      <c r="W204" s="18"/>
      <c r="X204" s="18"/>
      <c r="Y204" s="20">
        <v>1.0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20">
        <v>1.0</v>
      </c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70"/>
      <c r="AZ204" s="18"/>
      <c r="BA204" s="18"/>
      <c r="BB204" s="18"/>
      <c r="BC204" s="18"/>
      <c r="BD204" s="18"/>
      <c r="BE204" s="18"/>
      <c r="BF204" s="19">
        <f t="shared" si="45"/>
        <v>3</v>
      </c>
    </row>
    <row r="205" ht="15.75" customHeight="1">
      <c r="A205" s="15"/>
      <c r="B205" s="40" t="s">
        <v>110</v>
      </c>
      <c r="C205" s="17"/>
      <c r="D205" s="20">
        <v>2.0</v>
      </c>
      <c r="E205" s="20">
        <v>3.0</v>
      </c>
      <c r="F205" s="18"/>
      <c r="G205" s="18"/>
      <c r="H205" s="18"/>
      <c r="I205" s="20">
        <v>2.0</v>
      </c>
      <c r="J205" s="20">
        <v>2.0</v>
      </c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20"/>
      <c r="V205" s="18"/>
      <c r="W205" s="18"/>
      <c r="X205" s="18"/>
      <c r="Y205" s="20">
        <v>1.0</v>
      </c>
      <c r="Z205" s="18"/>
      <c r="AA205" s="18"/>
      <c r="AB205" s="18"/>
      <c r="AC205" s="18"/>
      <c r="AD205" s="18"/>
      <c r="AE205" s="18"/>
      <c r="AF205" s="18"/>
      <c r="AG205" s="21"/>
      <c r="AH205" s="18"/>
      <c r="AI205" s="18"/>
      <c r="AJ205" s="18"/>
      <c r="AK205" s="20">
        <v>2.0</v>
      </c>
      <c r="AL205" s="18"/>
      <c r="AM205" s="20">
        <v>5.0</v>
      </c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70"/>
      <c r="AZ205" s="18"/>
      <c r="BA205" s="18"/>
      <c r="BB205" s="18"/>
      <c r="BC205" s="18"/>
      <c r="BD205" s="18"/>
      <c r="BE205" s="18"/>
      <c r="BF205" s="19">
        <f t="shared" si="45"/>
        <v>17</v>
      </c>
    </row>
    <row r="206" ht="15.75" customHeight="1">
      <c r="A206" s="15"/>
      <c r="B206" s="40" t="s">
        <v>111</v>
      </c>
      <c r="C206" s="17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21"/>
      <c r="AH206" s="18"/>
      <c r="AI206" s="18"/>
      <c r="AJ206" s="18"/>
      <c r="AK206" s="20">
        <v>1.0</v>
      </c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70"/>
      <c r="AZ206" s="18"/>
      <c r="BA206" s="18"/>
      <c r="BB206" s="18"/>
      <c r="BC206" s="18"/>
      <c r="BD206" s="18"/>
      <c r="BE206" s="18"/>
      <c r="BF206" s="19">
        <f t="shared" si="45"/>
        <v>1</v>
      </c>
    </row>
    <row r="207" ht="15.75" customHeight="1">
      <c r="A207" s="15"/>
      <c r="B207" s="40" t="s">
        <v>112</v>
      </c>
      <c r="C207" s="17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20">
        <v>1.0</v>
      </c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70"/>
      <c r="AZ207" s="18"/>
      <c r="BA207" s="18"/>
      <c r="BB207" s="18"/>
      <c r="BC207" s="18"/>
      <c r="BD207" s="18"/>
      <c r="BE207" s="18"/>
      <c r="BF207" s="19">
        <f t="shared" si="45"/>
        <v>1</v>
      </c>
    </row>
    <row r="208" ht="15.75" customHeight="1">
      <c r="A208" s="15"/>
      <c r="B208" s="40" t="s">
        <v>55</v>
      </c>
      <c r="C208" s="42"/>
      <c r="D208" s="42">
        <f t="shared" ref="D208:BE208" si="46">SUM(D202:D207)</f>
        <v>4</v>
      </c>
      <c r="E208" s="42">
        <f t="shared" si="46"/>
        <v>7</v>
      </c>
      <c r="F208" s="42">
        <f t="shared" si="46"/>
        <v>9</v>
      </c>
      <c r="G208" s="42">
        <f t="shared" si="46"/>
        <v>0</v>
      </c>
      <c r="H208" s="42">
        <f t="shared" si="46"/>
        <v>0</v>
      </c>
      <c r="I208" s="42">
        <f t="shared" si="46"/>
        <v>6</v>
      </c>
      <c r="J208" s="42">
        <f t="shared" si="46"/>
        <v>2</v>
      </c>
      <c r="K208" s="42">
        <f t="shared" si="46"/>
        <v>0</v>
      </c>
      <c r="L208" s="42">
        <f t="shared" si="46"/>
        <v>0</v>
      </c>
      <c r="M208" s="42">
        <f t="shared" si="46"/>
        <v>0</v>
      </c>
      <c r="N208" s="42">
        <f t="shared" si="46"/>
        <v>0</v>
      </c>
      <c r="O208" s="42">
        <f t="shared" si="46"/>
        <v>0</v>
      </c>
      <c r="P208" s="42">
        <f t="shared" si="46"/>
        <v>0</v>
      </c>
      <c r="Q208" s="42">
        <f t="shared" si="46"/>
        <v>0</v>
      </c>
      <c r="R208" s="42">
        <f t="shared" si="46"/>
        <v>0</v>
      </c>
      <c r="S208" s="42">
        <f t="shared" si="46"/>
        <v>0</v>
      </c>
      <c r="T208" s="42">
        <f t="shared" si="46"/>
        <v>0</v>
      </c>
      <c r="U208" s="42">
        <f t="shared" si="46"/>
        <v>0</v>
      </c>
      <c r="V208" s="42">
        <f t="shared" si="46"/>
        <v>0</v>
      </c>
      <c r="W208" s="42">
        <f t="shared" si="46"/>
        <v>0</v>
      </c>
      <c r="X208" s="42">
        <f t="shared" si="46"/>
        <v>0</v>
      </c>
      <c r="Y208" s="42">
        <f t="shared" si="46"/>
        <v>2</v>
      </c>
      <c r="Z208" s="42">
        <f t="shared" si="46"/>
        <v>0</v>
      </c>
      <c r="AA208" s="42">
        <f t="shared" si="46"/>
        <v>0</v>
      </c>
      <c r="AB208" s="42">
        <f t="shared" si="46"/>
        <v>0</v>
      </c>
      <c r="AC208" s="42">
        <f t="shared" si="46"/>
        <v>0</v>
      </c>
      <c r="AD208" s="42">
        <f t="shared" si="46"/>
        <v>0</v>
      </c>
      <c r="AE208" s="42">
        <f t="shared" si="46"/>
        <v>0</v>
      </c>
      <c r="AF208" s="42">
        <f t="shared" si="46"/>
        <v>0</v>
      </c>
      <c r="AG208" s="42">
        <f t="shared" si="46"/>
        <v>0</v>
      </c>
      <c r="AH208" s="42">
        <f t="shared" si="46"/>
        <v>0</v>
      </c>
      <c r="AI208" s="42">
        <f t="shared" si="46"/>
        <v>0</v>
      </c>
      <c r="AJ208" s="42">
        <f t="shared" si="46"/>
        <v>0</v>
      </c>
      <c r="AK208" s="42">
        <f t="shared" si="46"/>
        <v>5</v>
      </c>
      <c r="AL208" s="42">
        <f t="shared" si="46"/>
        <v>0</v>
      </c>
      <c r="AM208" s="42">
        <f t="shared" si="46"/>
        <v>12</v>
      </c>
      <c r="AN208" s="42">
        <f t="shared" si="46"/>
        <v>0</v>
      </c>
      <c r="AO208" s="42">
        <f t="shared" si="46"/>
        <v>0</v>
      </c>
      <c r="AP208" s="42">
        <f t="shared" si="46"/>
        <v>0</v>
      </c>
      <c r="AQ208" s="42">
        <f t="shared" si="46"/>
        <v>0</v>
      </c>
      <c r="AR208" s="42">
        <f t="shared" si="46"/>
        <v>0</v>
      </c>
      <c r="AS208" s="42">
        <f t="shared" si="46"/>
        <v>0</v>
      </c>
      <c r="AT208" s="42">
        <f t="shared" si="46"/>
        <v>0</v>
      </c>
      <c r="AU208" s="42">
        <f t="shared" si="46"/>
        <v>0</v>
      </c>
      <c r="AV208" s="42">
        <f t="shared" si="46"/>
        <v>0</v>
      </c>
      <c r="AW208" s="42">
        <f t="shared" si="46"/>
        <v>0</v>
      </c>
      <c r="AX208" s="42">
        <f t="shared" si="46"/>
        <v>0</v>
      </c>
      <c r="AY208" s="76">
        <f t="shared" si="46"/>
        <v>0</v>
      </c>
      <c r="AZ208" s="42">
        <f t="shared" si="46"/>
        <v>0</v>
      </c>
      <c r="BA208" s="42">
        <f t="shared" si="46"/>
        <v>0</v>
      </c>
      <c r="BB208" s="42">
        <f t="shared" si="46"/>
        <v>0</v>
      </c>
      <c r="BC208" s="42">
        <f t="shared" si="46"/>
        <v>0</v>
      </c>
      <c r="BD208" s="42">
        <f t="shared" si="46"/>
        <v>0</v>
      </c>
      <c r="BE208" s="42">
        <f t="shared" si="46"/>
        <v>0</v>
      </c>
      <c r="BF208" s="23">
        <f t="shared" si="45"/>
        <v>47</v>
      </c>
    </row>
    <row r="209" ht="15.75" customHeight="1">
      <c r="A209" s="15"/>
      <c r="B209" s="40"/>
      <c r="C209" s="17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70"/>
      <c r="AZ209" s="18"/>
      <c r="BA209" s="18"/>
      <c r="BB209" s="18"/>
      <c r="BC209" s="18"/>
      <c r="BD209" s="18"/>
      <c r="BE209" s="18"/>
      <c r="BF209" s="26"/>
    </row>
    <row r="210" ht="15.75" customHeight="1">
      <c r="A210" s="27"/>
      <c r="B210" s="43" t="s">
        <v>1</v>
      </c>
      <c r="C210" s="44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77"/>
      <c r="AZ210" s="45"/>
      <c r="BA210" s="45"/>
      <c r="BB210" s="45"/>
      <c r="BC210" s="45"/>
      <c r="BD210" s="45"/>
      <c r="BE210" s="45"/>
      <c r="BF210" s="37">
        <f t="shared" ref="BF210:BF217" si="47">SUM(C210:BE210)</f>
        <v>0</v>
      </c>
    </row>
    <row r="211" ht="15.75" customHeight="1">
      <c r="A211" s="8">
        <v>24.0</v>
      </c>
      <c r="B211" s="38" t="s">
        <v>107</v>
      </c>
      <c r="C211" s="10"/>
      <c r="D211" s="11"/>
      <c r="E211" s="11"/>
      <c r="F211" s="12">
        <v>0.5</v>
      </c>
      <c r="G211" s="11"/>
      <c r="H211" s="11"/>
      <c r="I211" s="11"/>
      <c r="J211" s="12">
        <v>3.0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2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3"/>
      <c r="AH211" s="11"/>
      <c r="AI211" s="12">
        <v>21.0</v>
      </c>
      <c r="AJ211" s="11"/>
      <c r="AK211" s="11"/>
      <c r="AL211" s="11"/>
      <c r="AM211" s="12">
        <v>2.0</v>
      </c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69"/>
      <c r="AZ211" s="11"/>
      <c r="BA211" s="11"/>
      <c r="BB211" s="11"/>
      <c r="BC211" s="11"/>
      <c r="BD211" s="11"/>
      <c r="BE211" s="11"/>
      <c r="BF211" s="14">
        <f t="shared" si="47"/>
        <v>26.5</v>
      </c>
    </row>
    <row r="212" ht="15.75" customHeight="1">
      <c r="A212" s="15"/>
      <c r="B212" s="40" t="s">
        <v>108</v>
      </c>
      <c r="C212" s="17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70"/>
      <c r="AZ212" s="18"/>
      <c r="BA212" s="18"/>
      <c r="BB212" s="18"/>
      <c r="BC212" s="18"/>
      <c r="BD212" s="18"/>
      <c r="BE212" s="18"/>
      <c r="BF212" s="19">
        <f t="shared" si="47"/>
        <v>0</v>
      </c>
    </row>
    <row r="213" ht="15.75" customHeight="1">
      <c r="A213" s="15"/>
      <c r="B213" s="40" t="s">
        <v>109</v>
      </c>
      <c r="C213" s="17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20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20">
        <v>1.5</v>
      </c>
      <c r="AJ213" s="18"/>
      <c r="AK213" s="20">
        <v>2.0</v>
      </c>
      <c r="AL213" s="18"/>
      <c r="AM213" s="18"/>
      <c r="AN213" s="18"/>
      <c r="AO213" s="18"/>
      <c r="AP213" s="18"/>
      <c r="AQ213" s="20">
        <v>1.5</v>
      </c>
      <c r="AR213" s="18"/>
      <c r="AS213" s="18"/>
      <c r="AT213" s="18"/>
      <c r="AU213" s="18"/>
      <c r="AV213" s="18"/>
      <c r="AW213" s="18"/>
      <c r="AX213" s="18"/>
      <c r="AY213" s="70"/>
      <c r="AZ213" s="18"/>
      <c r="BA213" s="18"/>
      <c r="BB213" s="18"/>
      <c r="BC213" s="18"/>
      <c r="BD213" s="18"/>
      <c r="BE213" s="18"/>
      <c r="BF213" s="19">
        <f t="shared" si="47"/>
        <v>5</v>
      </c>
    </row>
    <row r="214" ht="15.75" customHeight="1">
      <c r="A214" s="15"/>
      <c r="B214" s="40" t="s">
        <v>110</v>
      </c>
      <c r="C214" s="17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20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21"/>
      <c r="AH214" s="18"/>
      <c r="AI214" s="20">
        <v>13.0</v>
      </c>
      <c r="AJ214" s="18"/>
      <c r="AK214" s="18"/>
      <c r="AL214" s="18"/>
      <c r="AM214" s="20">
        <v>0.5</v>
      </c>
      <c r="AN214" s="18"/>
      <c r="AO214" s="18"/>
      <c r="AP214" s="18"/>
      <c r="AQ214" s="20">
        <v>1.0</v>
      </c>
      <c r="AR214" s="18"/>
      <c r="AS214" s="18"/>
      <c r="AT214" s="18"/>
      <c r="AU214" s="18"/>
      <c r="AV214" s="18"/>
      <c r="AW214" s="18"/>
      <c r="AX214" s="18"/>
      <c r="AY214" s="70"/>
      <c r="AZ214" s="18"/>
      <c r="BA214" s="18"/>
      <c r="BB214" s="18"/>
      <c r="BC214" s="18"/>
      <c r="BD214" s="18"/>
      <c r="BE214" s="18"/>
      <c r="BF214" s="19">
        <f t="shared" si="47"/>
        <v>14.5</v>
      </c>
    </row>
    <row r="215" ht="15.75" customHeight="1">
      <c r="A215" s="15"/>
      <c r="B215" s="40" t="s">
        <v>111</v>
      </c>
      <c r="C215" s="17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21"/>
      <c r="AH215" s="18"/>
      <c r="AI215" s="20">
        <v>1.0</v>
      </c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70"/>
      <c r="AZ215" s="18"/>
      <c r="BA215" s="18"/>
      <c r="BB215" s="18"/>
      <c r="BC215" s="18"/>
      <c r="BD215" s="18"/>
      <c r="BE215" s="18"/>
      <c r="BF215" s="19">
        <f t="shared" si="47"/>
        <v>1</v>
      </c>
    </row>
    <row r="216" ht="15.75" customHeight="1">
      <c r="A216" s="15"/>
      <c r="B216" s="40" t="s">
        <v>112</v>
      </c>
      <c r="C216" s="17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20">
        <v>4.0</v>
      </c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70"/>
      <c r="AZ216" s="18"/>
      <c r="BA216" s="18"/>
      <c r="BB216" s="18"/>
      <c r="BC216" s="18"/>
      <c r="BD216" s="18"/>
      <c r="BE216" s="18"/>
      <c r="BF216" s="19">
        <f t="shared" si="47"/>
        <v>4</v>
      </c>
    </row>
    <row r="217" ht="15.75" customHeight="1">
      <c r="A217" s="15"/>
      <c r="B217" s="40" t="s">
        <v>55</v>
      </c>
      <c r="C217" s="42"/>
      <c r="D217" s="42">
        <f t="shared" ref="D217:BE217" si="48">SUM(D211:D216)</f>
        <v>0</v>
      </c>
      <c r="E217" s="42">
        <f t="shared" si="48"/>
        <v>0</v>
      </c>
      <c r="F217" s="42">
        <f t="shared" si="48"/>
        <v>0.5</v>
      </c>
      <c r="G217" s="42">
        <f t="shared" si="48"/>
        <v>0</v>
      </c>
      <c r="H217" s="42">
        <f t="shared" si="48"/>
        <v>0</v>
      </c>
      <c r="I217" s="42">
        <f t="shared" si="48"/>
        <v>0</v>
      </c>
      <c r="J217" s="42">
        <f t="shared" si="48"/>
        <v>3</v>
      </c>
      <c r="K217" s="42">
        <f t="shared" si="48"/>
        <v>0</v>
      </c>
      <c r="L217" s="42">
        <f t="shared" si="48"/>
        <v>0</v>
      </c>
      <c r="M217" s="42">
        <f t="shared" si="48"/>
        <v>0</v>
      </c>
      <c r="N217" s="42">
        <f t="shared" si="48"/>
        <v>0</v>
      </c>
      <c r="O217" s="42">
        <f t="shared" si="48"/>
        <v>0</v>
      </c>
      <c r="P217" s="42">
        <f t="shared" si="48"/>
        <v>0</v>
      </c>
      <c r="Q217" s="42">
        <f t="shared" si="48"/>
        <v>0</v>
      </c>
      <c r="R217" s="42">
        <f t="shared" si="48"/>
        <v>0</v>
      </c>
      <c r="S217" s="42">
        <f t="shared" si="48"/>
        <v>0</v>
      </c>
      <c r="T217" s="42">
        <f t="shared" si="48"/>
        <v>0</v>
      </c>
      <c r="U217" s="42">
        <f t="shared" si="48"/>
        <v>0</v>
      </c>
      <c r="V217" s="42">
        <f t="shared" si="48"/>
        <v>0</v>
      </c>
      <c r="W217" s="42">
        <f t="shared" si="48"/>
        <v>0</v>
      </c>
      <c r="X217" s="42">
        <f t="shared" si="48"/>
        <v>0</v>
      </c>
      <c r="Y217" s="42">
        <f t="shared" si="48"/>
        <v>0</v>
      </c>
      <c r="Z217" s="42">
        <f t="shared" si="48"/>
        <v>0</v>
      </c>
      <c r="AA217" s="42">
        <f t="shared" si="48"/>
        <v>0</v>
      </c>
      <c r="AB217" s="42">
        <f t="shared" si="48"/>
        <v>0</v>
      </c>
      <c r="AC217" s="42">
        <f t="shared" si="48"/>
        <v>0</v>
      </c>
      <c r="AD217" s="42">
        <f t="shared" si="48"/>
        <v>0</v>
      </c>
      <c r="AE217" s="42">
        <f t="shared" si="48"/>
        <v>0</v>
      </c>
      <c r="AF217" s="42">
        <f t="shared" si="48"/>
        <v>0</v>
      </c>
      <c r="AG217" s="42">
        <f t="shared" si="48"/>
        <v>0</v>
      </c>
      <c r="AH217" s="42">
        <f t="shared" si="48"/>
        <v>0</v>
      </c>
      <c r="AI217" s="42">
        <f t="shared" si="48"/>
        <v>36.5</v>
      </c>
      <c r="AJ217" s="42">
        <f t="shared" si="48"/>
        <v>0</v>
      </c>
      <c r="AK217" s="42">
        <f t="shared" si="48"/>
        <v>6</v>
      </c>
      <c r="AL217" s="42">
        <f t="shared" si="48"/>
        <v>0</v>
      </c>
      <c r="AM217" s="42">
        <f t="shared" si="48"/>
        <v>2.5</v>
      </c>
      <c r="AN217" s="42">
        <f t="shared" si="48"/>
        <v>0</v>
      </c>
      <c r="AO217" s="42">
        <f t="shared" si="48"/>
        <v>0</v>
      </c>
      <c r="AP217" s="42">
        <f t="shared" si="48"/>
        <v>0</v>
      </c>
      <c r="AQ217" s="42">
        <f t="shared" si="48"/>
        <v>2.5</v>
      </c>
      <c r="AR217" s="42">
        <f t="shared" si="48"/>
        <v>0</v>
      </c>
      <c r="AS217" s="42">
        <f t="shared" si="48"/>
        <v>0</v>
      </c>
      <c r="AT217" s="42">
        <f t="shared" si="48"/>
        <v>0</v>
      </c>
      <c r="AU217" s="42">
        <f t="shared" si="48"/>
        <v>0</v>
      </c>
      <c r="AV217" s="42">
        <f t="shared" si="48"/>
        <v>0</v>
      </c>
      <c r="AW217" s="42">
        <f t="shared" si="48"/>
        <v>0</v>
      </c>
      <c r="AX217" s="42">
        <f t="shared" si="48"/>
        <v>0</v>
      </c>
      <c r="AY217" s="76">
        <f t="shared" si="48"/>
        <v>0</v>
      </c>
      <c r="AZ217" s="42">
        <f t="shared" si="48"/>
        <v>0</v>
      </c>
      <c r="BA217" s="42">
        <f t="shared" si="48"/>
        <v>0</v>
      </c>
      <c r="BB217" s="42">
        <f t="shared" si="48"/>
        <v>0</v>
      </c>
      <c r="BC217" s="42">
        <f t="shared" si="48"/>
        <v>0</v>
      </c>
      <c r="BD217" s="42">
        <f t="shared" si="48"/>
        <v>0</v>
      </c>
      <c r="BE217" s="42">
        <f t="shared" si="48"/>
        <v>0</v>
      </c>
      <c r="BF217" s="23">
        <f t="shared" si="47"/>
        <v>51</v>
      </c>
    </row>
    <row r="218" ht="15.75" customHeight="1">
      <c r="A218" s="15"/>
      <c r="B218" s="40"/>
      <c r="C218" s="17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70"/>
      <c r="AZ218" s="18"/>
      <c r="BA218" s="18"/>
      <c r="BB218" s="18"/>
      <c r="BC218" s="18"/>
      <c r="BD218" s="18"/>
      <c r="BE218" s="18"/>
      <c r="BF218" s="26"/>
    </row>
    <row r="219" ht="15.75" customHeight="1">
      <c r="A219" s="27"/>
      <c r="B219" s="43" t="s">
        <v>1</v>
      </c>
      <c r="C219" s="44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77"/>
      <c r="AZ219" s="45"/>
      <c r="BA219" s="45"/>
      <c r="BB219" s="45"/>
      <c r="BC219" s="45"/>
      <c r="BD219" s="45"/>
      <c r="BE219" s="45"/>
      <c r="BF219" s="37">
        <f t="shared" ref="BF219:BF226" si="49">SUM(C219:BE219)</f>
        <v>0</v>
      </c>
    </row>
    <row r="220" ht="15.75" customHeight="1">
      <c r="A220" s="8">
        <v>25.0</v>
      </c>
      <c r="B220" s="38" t="s">
        <v>107</v>
      </c>
      <c r="C220" s="10"/>
      <c r="D220" s="11"/>
      <c r="E220" s="11"/>
      <c r="F220" s="11"/>
      <c r="G220" s="11"/>
      <c r="H220" s="11"/>
      <c r="I220" s="11"/>
      <c r="J220" s="11"/>
      <c r="K220" s="12">
        <v>3.0</v>
      </c>
      <c r="L220" s="11"/>
      <c r="M220" s="11"/>
      <c r="N220" s="11"/>
      <c r="O220" s="11"/>
      <c r="P220" s="11"/>
      <c r="Q220" s="11"/>
      <c r="R220" s="11"/>
      <c r="S220" s="11"/>
      <c r="T220" s="11"/>
      <c r="U220" s="12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3"/>
      <c r="AH220" s="11"/>
      <c r="AI220" s="11"/>
      <c r="AJ220" s="11"/>
      <c r="AK220" s="12">
        <v>1.0</v>
      </c>
      <c r="AL220" s="11"/>
      <c r="AM220" s="12">
        <v>3.0</v>
      </c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78">
        <v>1.0</v>
      </c>
      <c r="AZ220" s="11"/>
      <c r="BA220" s="11"/>
      <c r="BB220" s="11"/>
      <c r="BC220" s="11"/>
      <c r="BD220" s="11"/>
      <c r="BE220" s="11"/>
      <c r="BF220" s="14">
        <f t="shared" si="49"/>
        <v>8</v>
      </c>
    </row>
    <row r="221" ht="15.75" customHeight="1">
      <c r="A221" s="15"/>
      <c r="B221" s="40" t="s">
        <v>108</v>
      </c>
      <c r="C221" s="17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70"/>
      <c r="AZ221" s="18"/>
      <c r="BA221" s="18"/>
      <c r="BB221" s="18"/>
      <c r="BC221" s="18"/>
      <c r="BD221" s="18"/>
      <c r="BE221" s="18"/>
      <c r="BF221" s="19">
        <f t="shared" si="49"/>
        <v>0</v>
      </c>
    </row>
    <row r="222" ht="15.75" customHeight="1">
      <c r="A222" s="15"/>
      <c r="B222" s="40" t="s">
        <v>109</v>
      </c>
      <c r="C222" s="17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20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20">
        <v>1.0</v>
      </c>
      <c r="AL222" s="18"/>
      <c r="AM222" s="20">
        <v>1.0</v>
      </c>
      <c r="AN222" s="18"/>
      <c r="AO222" s="18"/>
      <c r="AP222" s="18"/>
      <c r="AQ222" s="20">
        <v>2.0</v>
      </c>
      <c r="AR222" s="18"/>
      <c r="AS222" s="18"/>
      <c r="AT222" s="18"/>
      <c r="AU222" s="18"/>
      <c r="AV222" s="18"/>
      <c r="AW222" s="18"/>
      <c r="AX222" s="18"/>
      <c r="AY222" s="70"/>
      <c r="AZ222" s="18"/>
      <c r="BA222" s="18"/>
      <c r="BB222" s="18"/>
      <c r="BC222" s="18"/>
      <c r="BD222" s="18"/>
      <c r="BE222" s="18"/>
      <c r="BF222" s="19">
        <f t="shared" si="49"/>
        <v>4</v>
      </c>
    </row>
    <row r="223" ht="15.75" customHeight="1">
      <c r="A223" s="15"/>
      <c r="B223" s="40" t="s">
        <v>110</v>
      </c>
      <c r="C223" s="17"/>
      <c r="D223" s="18"/>
      <c r="E223" s="18"/>
      <c r="F223" s="18"/>
      <c r="G223" s="18"/>
      <c r="H223" s="18"/>
      <c r="I223" s="18"/>
      <c r="J223" s="18"/>
      <c r="K223" s="20">
        <v>3.0</v>
      </c>
      <c r="L223" s="18"/>
      <c r="M223" s="18"/>
      <c r="N223" s="18"/>
      <c r="O223" s="18"/>
      <c r="P223" s="18"/>
      <c r="Q223" s="18"/>
      <c r="R223" s="18"/>
      <c r="S223" s="18"/>
      <c r="T223" s="18"/>
      <c r="U223" s="20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21"/>
      <c r="AH223" s="18"/>
      <c r="AI223" s="18"/>
      <c r="AJ223" s="18"/>
      <c r="AK223" s="20">
        <v>3.0</v>
      </c>
      <c r="AL223" s="18"/>
      <c r="AM223" s="20">
        <v>4.0</v>
      </c>
      <c r="AN223" s="18"/>
      <c r="AO223" s="18"/>
      <c r="AP223" s="18"/>
      <c r="AQ223" s="20">
        <v>1.0</v>
      </c>
      <c r="AR223" s="18"/>
      <c r="AS223" s="18"/>
      <c r="AT223" s="18"/>
      <c r="AU223" s="18"/>
      <c r="AV223" s="18"/>
      <c r="AW223" s="18"/>
      <c r="AX223" s="18"/>
      <c r="AY223" s="70"/>
      <c r="AZ223" s="18"/>
      <c r="BA223" s="18"/>
      <c r="BB223" s="18"/>
      <c r="BC223" s="18"/>
      <c r="BD223" s="18"/>
      <c r="BE223" s="18"/>
      <c r="BF223" s="19">
        <f t="shared" si="49"/>
        <v>11</v>
      </c>
    </row>
    <row r="224" ht="15.75" customHeight="1">
      <c r="A224" s="15"/>
      <c r="B224" s="40" t="s">
        <v>111</v>
      </c>
      <c r="C224" s="17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21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70"/>
      <c r="AZ224" s="18"/>
      <c r="BA224" s="18"/>
      <c r="BB224" s="18"/>
      <c r="BC224" s="18"/>
      <c r="BD224" s="18"/>
      <c r="BE224" s="18"/>
      <c r="BF224" s="19">
        <f t="shared" si="49"/>
        <v>0</v>
      </c>
    </row>
    <row r="225" ht="15.75" customHeight="1">
      <c r="A225" s="15"/>
      <c r="B225" s="40" t="s">
        <v>112</v>
      </c>
      <c r="C225" s="17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70"/>
      <c r="AZ225" s="18"/>
      <c r="BA225" s="18"/>
      <c r="BB225" s="18"/>
      <c r="BC225" s="18"/>
      <c r="BD225" s="18"/>
      <c r="BE225" s="18"/>
      <c r="BF225" s="19">
        <f t="shared" si="49"/>
        <v>0</v>
      </c>
    </row>
    <row r="226" ht="15.75" customHeight="1">
      <c r="A226" s="15"/>
      <c r="B226" s="40" t="s">
        <v>55</v>
      </c>
      <c r="C226" s="42"/>
      <c r="D226" s="42">
        <f t="shared" ref="D226:BE226" si="50">SUM(D220:D225)</f>
        <v>0</v>
      </c>
      <c r="E226" s="42">
        <f t="shared" si="50"/>
        <v>0</v>
      </c>
      <c r="F226" s="42">
        <f t="shared" si="50"/>
        <v>0</v>
      </c>
      <c r="G226" s="42">
        <f t="shared" si="50"/>
        <v>0</v>
      </c>
      <c r="H226" s="42">
        <f t="shared" si="50"/>
        <v>0</v>
      </c>
      <c r="I226" s="42">
        <f t="shared" si="50"/>
        <v>0</v>
      </c>
      <c r="J226" s="42">
        <f t="shared" si="50"/>
        <v>0</v>
      </c>
      <c r="K226" s="42">
        <f t="shared" si="50"/>
        <v>6</v>
      </c>
      <c r="L226" s="42">
        <f t="shared" si="50"/>
        <v>0</v>
      </c>
      <c r="M226" s="42">
        <f t="shared" si="50"/>
        <v>0</v>
      </c>
      <c r="N226" s="42">
        <f t="shared" si="50"/>
        <v>0</v>
      </c>
      <c r="O226" s="42">
        <f t="shared" si="50"/>
        <v>0</v>
      </c>
      <c r="P226" s="42">
        <f t="shared" si="50"/>
        <v>0</v>
      </c>
      <c r="Q226" s="42">
        <f t="shared" si="50"/>
        <v>0</v>
      </c>
      <c r="R226" s="42">
        <f t="shared" si="50"/>
        <v>0</v>
      </c>
      <c r="S226" s="42">
        <f t="shared" si="50"/>
        <v>0</v>
      </c>
      <c r="T226" s="42">
        <f t="shared" si="50"/>
        <v>0</v>
      </c>
      <c r="U226" s="42">
        <f t="shared" si="50"/>
        <v>0</v>
      </c>
      <c r="V226" s="42">
        <f t="shared" si="50"/>
        <v>0</v>
      </c>
      <c r="W226" s="42">
        <f t="shared" si="50"/>
        <v>0</v>
      </c>
      <c r="X226" s="42">
        <f t="shared" si="50"/>
        <v>0</v>
      </c>
      <c r="Y226" s="42">
        <f t="shared" si="50"/>
        <v>0</v>
      </c>
      <c r="Z226" s="42">
        <f t="shared" si="50"/>
        <v>0</v>
      </c>
      <c r="AA226" s="42">
        <f t="shared" si="50"/>
        <v>0</v>
      </c>
      <c r="AB226" s="42">
        <f t="shared" si="50"/>
        <v>0</v>
      </c>
      <c r="AC226" s="42">
        <f t="shared" si="50"/>
        <v>0</v>
      </c>
      <c r="AD226" s="42">
        <f t="shared" si="50"/>
        <v>0</v>
      </c>
      <c r="AE226" s="42">
        <f t="shared" si="50"/>
        <v>0</v>
      </c>
      <c r="AF226" s="42">
        <f t="shared" si="50"/>
        <v>0</v>
      </c>
      <c r="AG226" s="42">
        <f t="shared" si="50"/>
        <v>0</v>
      </c>
      <c r="AH226" s="42">
        <f t="shared" si="50"/>
        <v>0</v>
      </c>
      <c r="AI226" s="42">
        <f t="shared" si="50"/>
        <v>0</v>
      </c>
      <c r="AJ226" s="42">
        <f t="shared" si="50"/>
        <v>0</v>
      </c>
      <c r="AK226" s="42">
        <f t="shared" si="50"/>
        <v>5</v>
      </c>
      <c r="AL226" s="42">
        <f t="shared" si="50"/>
        <v>0</v>
      </c>
      <c r="AM226" s="42">
        <f t="shared" si="50"/>
        <v>8</v>
      </c>
      <c r="AN226" s="42">
        <f t="shared" si="50"/>
        <v>0</v>
      </c>
      <c r="AO226" s="42">
        <f t="shared" si="50"/>
        <v>0</v>
      </c>
      <c r="AP226" s="42">
        <f t="shared" si="50"/>
        <v>0</v>
      </c>
      <c r="AQ226" s="42">
        <f t="shared" si="50"/>
        <v>3</v>
      </c>
      <c r="AR226" s="42">
        <f t="shared" si="50"/>
        <v>0</v>
      </c>
      <c r="AS226" s="42">
        <f t="shared" si="50"/>
        <v>0</v>
      </c>
      <c r="AT226" s="42">
        <f t="shared" si="50"/>
        <v>0</v>
      </c>
      <c r="AU226" s="42">
        <f t="shared" si="50"/>
        <v>0</v>
      </c>
      <c r="AV226" s="42">
        <f t="shared" si="50"/>
        <v>0</v>
      </c>
      <c r="AW226" s="42">
        <f t="shared" si="50"/>
        <v>0</v>
      </c>
      <c r="AX226" s="42">
        <f t="shared" si="50"/>
        <v>0</v>
      </c>
      <c r="AY226" s="76">
        <f t="shared" si="50"/>
        <v>1</v>
      </c>
      <c r="AZ226" s="42">
        <f t="shared" si="50"/>
        <v>0</v>
      </c>
      <c r="BA226" s="42">
        <f t="shared" si="50"/>
        <v>0</v>
      </c>
      <c r="BB226" s="42">
        <f t="shared" si="50"/>
        <v>0</v>
      </c>
      <c r="BC226" s="42">
        <f t="shared" si="50"/>
        <v>0</v>
      </c>
      <c r="BD226" s="42">
        <f t="shared" si="50"/>
        <v>0</v>
      </c>
      <c r="BE226" s="42">
        <f t="shared" si="50"/>
        <v>0</v>
      </c>
      <c r="BF226" s="23">
        <f t="shared" si="49"/>
        <v>23</v>
      </c>
    </row>
    <row r="227" ht="15.75" customHeight="1">
      <c r="A227" s="15"/>
      <c r="B227" s="40"/>
      <c r="C227" s="17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70"/>
      <c r="AZ227" s="18"/>
      <c r="BA227" s="18"/>
      <c r="BB227" s="18"/>
      <c r="BC227" s="18"/>
      <c r="BD227" s="18"/>
      <c r="BE227" s="18"/>
      <c r="BF227" s="26"/>
    </row>
    <row r="228" ht="15.75" customHeight="1">
      <c r="A228" s="27"/>
      <c r="B228" s="43" t="s">
        <v>1</v>
      </c>
      <c r="C228" s="44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77"/>
      <c r="AZ228" s="45"/>
      <c r="BA228" s="45"/>
      <c r="BB228" s="45"/>
      <c r="BC228" s="45"/>
      <c r="BD228" s="45"/>
      <c r="BE228" s="45"/>
      <c r="BF228" s="37">
        <f t="shared" ref="BF228:BF235" si="51">SUM(C228:BE228)</f>
        <v>0</v>
      </c>
    </row>
    <row r="229" ht="15.75" customHeight="1">
      <c r="A229" s="8">
        <v>26.0</v>
      </c>
      <c r="B229" s="38" t="s">
        <v>107</v>
      </c>
      <c r="C229" s="10"/>
      <c r="D229" s="11"/>
      <c r="E229" s="11"/>
      <c r="F229" s="11"/>
      <c r="G229" s="11"/>
      <c r="H229" s="11"/>
      <c r="I229" s="12"/>
      <c r="J229" s="12"/>
      <c r="K229" s="11"/>
      <c r="L229" s="11"/>
      <c r="M229" s="11"/>
      <c r="N229" s="11"/>
      <c r="O229" s="11"/>
      <c r="P229" s="11"/>
      <c r="Q229" s="12">
        <v>20.0</v>
      </c>
      <c r="R229" s="11"/>
      <c r="S229" s="12">
        <v>2.0</v>
      </c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2">
        <v>2.0</v>
      </c>
      <c r="AE229" s="11"/>
      <c r="AF229" s="11"/>
      <c r="AG229" s="13"/>
      <c r="AH229" s="11"/>
      <c r="AI229" s="11"/>
      <c r="AJ229" s="11"/>
      <c r="AK229" s="12"/>
      <c r="AL229" s="11"/>
      <c r="AM229" s="11"/>
      <c r="AN229" s="11"/>
      <c r="AO229" s="11"/>
      <c r="AP229" s="12"/>
      <c r="AQ229" s="12"/>
      <c r="AR229" s="12"/>
      <c r="AS229" s="11"/>
      <c r="AT229" s="11"/>
      <c r="AU229" s="11"/>
      <c r="AV229" s="11"/>
      <c r="AW229" s="11"/>
      <c r="AX229" s="11"/>
      <c r="AY229" s="69"/>
      <c r="AZ229" s="11"/>
      <c r="BA229" s="11"/>
      <c r="BB229" s="11"/>
      <c r="BC229" s="11"/>
      <c r="BD229" s="11"/>
      <c r="BE229" s="11"/>
      <c r="BF229" s="14">
        <f t="shared" si="51"/>
        <v>24</v>
      </c>
    </row>
    <row r="230" ht="15.75" customHeight="1">
      <c r="A230" s="15"/>
      <c r="B230" s="40" t="s">
        <v>108</v>
      </c>
      <c r="C230" s="17"/>
      <c r="D230" s="18"/>
      <c r="E230" s="18"/>
      <c r="F230" s="18"/>
      <c r="G230" s="20"/>
      <c r="H230" s="18"/>
      <c r="I230" s="18"/>
      <c r="J230" s="18"/>
      <c r="K230" s="18"/>
      <c r="L230" s="18"/>
      <c r="M230" s="18"/>
      <c r="N230" s="18"/>
      <c r="O230" s="18"/>
      <c r="P230" s="18"/>
      <c r="Q230" s="20">
        <v>8.5</v>
      </c>
      <c r="R230" s="18"/>
      <c r="S230" s="18"/>
      <c r="T230" s="18"/>
      <c r="U230" s="18"/>
      <c r="V230" s="18"/>
      <c r="W230" s="18"/>
      <c r="X230" s="18"/>
      <c r="Y230" s="20"/>
      <c r="Z230" s="18"/>
      <c r="AA230" s="18"/>
      <c r="AB230" s="18"/>
      <c r="AC230" s="18"/>
      <c r="AD230" s="20">
        <v>0.5</v>
      </c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20"/>
      <c r="AQ230" s="20"/>
      <c r="AR230" s="20"/>
      <c r="AS230" s="18"/>
      <c r="AT230" s="18"/>
      <c r="AU230" s="18"/>
      <c r="AV230" s="20"/>
      <c r="AW230" s="18"/>
      <c r="AX230" s="18"/>
      <c r="AY230" s="70"/>
      <c r="AZ230" s="18"/>
      <c r="BA230" s="18"/>
      <c r="BB230" s="18"/>
      <c r="BC230" s="18"/>
      <c r="BD230" s="18"/>
      <c r="BE230" s="18"/>
      <c r="BF230" s="19">
        <f t="shared" si="51"/>
        <v>9</v>
      </c>
    </row>
    <row r="231" ht="15.75" customHeight="1">
      <c r="A231" s="15"/>
      <c r="B231" s="40" t="s">
        <v>109</v>
      </c>
      <c r="C231" s="17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20">
        <v>1.0</v>
      </c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0">
        <v>2.0</v>
      </c>
      <c r="AE231" s="18"/>
      <c r="AF231" s="18"/>
      <c r="AG231" s="18"/>
      <c r="AH231" s="18"/>
      <c r="AI231" s="18"/>
      <c r="AJ231" s="18"/>
      <c r="AK231" s="20"/>
      <c r="AL231" s="18"/>
      <c r="AM231" s="18"/>
      <c r="AN231" s="18"/>
      <c r="AO231" s="18"/>
      <c r="AP231" s="20"/>
      <c r="AQ231" s="20"/>
      <c r="AR231" s="18"/>
      <c r="AS231" s="18"/>
      <c r="AT231" s="18"/>
      <c r="AU231" s="18"/>
      <c r="AV231" s="20"/>
      <c r="AW231" s="18"/>
      <c r="AX231" s="18"/>
      <c r="AY231" s="70"/>
      <c r="AZ231" s="18"/>
      <c r="BA231" s="18"/>
      <c r="BB231" s="18"/>
      <c r="BC231" s="18"/>
      <c r="BD231" s="18"/>
      <c r="BE231" s="18"/>
      <c r="BF231" s="19">
        <f t="shared" si="51"/>
        <v>3</v>
      </c>
    </row>
    <row r="232" ht="15.75" customHeight="1">
      <c r="A232" s="15"/>
      <c r="B232" s="40" t="s">
        <v>110</v>
      </c>
      <c r="C232" s="17"/>
      <c r="D232" s="18"/>
      <c r="E232" s="18"/>
      <c r="F232" s="18"/>
      <c r="G232" s="18"/>
      <c r="H232" s="18"/>
      <c r="I232" s="20"/>
      <c r="J232" s="20"/>
      <c r="K232" s="18"/>
      <c r="L232" s="18"/>
      <c r="M232" s="18"/>
      <c r="N232" s="20"/>
      <c r="O232" s="18"/>
      <c r="P232" s="18"/>
      <c r="Q232" s="20">
        <v>29.5</v>
      </c>
      <c r="R232" s="18"/>
      <c r="S232" s="20">
        <v>5.0</v>
      </c>
      <c r="T232" s="18"/>
      <c r="U232" s="18"/>
      <c r="V232" s="18"/>
      <c r="W232" s="18"/>
      <c r="X232" s="18"/>
      <c r="Y232" s="20"/>
      <c r="Z232" s="20"/>
      <c r="AA232" s="18"/>
      <c r="AB232" s="18"/>
      <c r="AC232" s="20"/>
      <c r="AD232" s="20">
        <v>6.0</v>
      </c>
      <c r="AE232" s="18"/>
      <c r="AF232" s="18"/>
      <c r="AG232" s="21"/>
      <c r="AH232" s="18"/>
      <c r="AI232" s="18"/>
      <c r="AJ232" s="20"/>
      <c r="AK232" s="20"/>
      <c r="AL232" s="20"/>
      <c r="AM232" s="18"/>
      <c r="AN232" s="18"/>
      <c r="AO232" s="18"/>
      <c r="AP232" s="18"/>
      <c r="AQ232" s="20"/>
      <c r="AR232" s="20"/>
      <c r="AS232" s="18"/>
      <c r="AT232" s="18"/>
      <c r="AU232" s="18"/>
      <c r="AV232" s="20"/>
      <c r="AW232" s="18"/>
      <c r="AX232" s="18"/>
      <c r="AY232" s="70"/>
      <c r="AZ232" s="18"/>
      <c r="BA232" s="18"/>
      <c r="BB232" s="18"/>
      <c r="BC232" s="18"/>
      <c r="BD232" s="18"/>
      <c r="BE232" s="18"/>
      <c r="BF232" s="19">
        <f t="shared" si="51"/>
        <v>40.5</v>
      </c>
    </row>
    <row r="233" ht="15.75" customHeight="1">
      <c r="A233" s="15"/>
      <c r="B233" s="40" t="s">
        <v>111</v>
      </c>
      <c r="C233" s="17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20"/>
      <c r="O233" s="18"/>
      <c r="P233" s="18"/>
      <c r="Q233" s="20">
        <v>2.0</v>
      </c>
      <c r="R233" s="18"/>
      <c r="S233" s="20">
        <v>1.0</v>
      </c>
      <c r="T233" s="18"/>
      <c r="U233" s="18"/>
      <c r="V233" s="18"/>
      <c r="W233" s="18"/>
      <c r="X233" s="18"/>
      <c r="Y233" s="18"/>
      <c r="Z233" s="18"/>
      <c r="AA233" s="18"/>
      <c r="AB233" s="18"/>
      <c r="AC233" s="20"/>
      <c r="AD233" s="18"/>
      <c r="AE233" s="18"/>
      <c r="AF233" s="18"/>
      <c r="AG233" s="21"/>
      <c r="AH233" s="18"/>
      <c r="AI233" s="18"/>
      <c r="AJ233" s="20"/>
      <c r="AK233" s="18"/>
      <c r="AL233" s="18"/>
      <c r="AM233" s="18"/>
      <c r="AN233" s="18"/>
      <c r="AO233" s="18"/>
      <c r="AP233" s="20"/>
      <c r="AQ233" s="18"/>
      <c r="AR233" s="20"/>
      <c r="AS233" s="18"/>
      <c r="AT233" s="18"/>
      <c r="AU233" s="18"/>
      <c r="AV233" s="20"/>
      <c r="AW233" s="18"/>
      <c r="AX233" s="18"/>
      <c r="AY233" s="70"/>
      <c r="AZ233" s="18"/>
      <c r="BA233" s="18"/>
      <c r="BB233" s="18"/>
      <c r="BC233" s="18"/>
      <c r="BD233" s="18"/>
      <c r="BE233" s="18"/>
      <c r="BF233" s="19">
        <f t="shared" si="51"/>
        <v>3</v>
      </c>
    </row>
    <row r="234" ht="15.75" customHeight="1">
      <c r="A234" s="15"/>
      <c r="B234" s="40" t="s">
        <v>112</v>
      </c>
      <c r="C234" s="17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20"/>
      <c r="O234" s="18"/>
      <c r="P234" s="18"/>
      <c r="Q234" s="20">
        <v>17.0</v>
      </c>
      <c r="R234" s="18"/>
      <c r="S234" s="20">
        <v>4.5</v>
      </c>
      <c r="T234" s="18"/>
      <c r="U234" s="18"/>
      <c r="V234" s="18"/>
      <c r="W234" s="18"/>
      <c r="X234" s="18"/>
      <c r="Y234" s="18"/>
      <c r="Z234" s="18"/>
      <c r="AA234" s="18"/>
      <c r="AB234" s="18"/>
      <c r="AC234" s="20"/>
      <c r="AD234" s="20">
        <v>4.0</v>
      </c>
      <c r="AE234" s="18"/>
      <c r="AF234" s="18"/>
      <c r="AG234" s="18"/>
      <c r="AH234" s="18"/>
      <c r="AI234" s="18"/>
      <c r="AJ234" s="20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70"/>
      <c r="AZ234" s="18"/>
      <c r="BA234" s="18"/>
      <c r="BB234" s="18"/>
      <c r="BC234" s="18"/>
      <c r="BD234" s="18"/>
      <c r="BE234" s="18"/>
      <c r="BF234" s="19">
        <f t="shared" si="51"/>
        <v>25.5</v>
      </c>
    </row>
    <row r="235" ht="15.75" customHeight="1">
      <c r="A235" s="15"/>
      <c r="B235" s="40" t="s">
        <v>55</v>
      </c>
      <c r="C235" s="42"/>
      <c r="D235" s="42">
        <f t="shared" ref="D235:BE235" si="52">SUM(D229:D234)</f>
        <v>0</v>
      </c>
      <c r="E235" s="42">
        <f t="shared" si="52"/>
        <v>0</v>
      </c>
      <c r="F235" s="42">
        <f t="shared" si="52"/>
        <v>0</v>
      </c>
      <c r="G235" s="42">
        <f t="shared" si="52"/>
        <v>0</v>
      </c>
      <c r="H235" s="42">
        <f t="shared" si="52"/>
        <v>0</v>
      </c>
      <c r="I235" s="42">
        <f t="shared" si="52"/>
        <v>0</v>
      </c>
      <c r="J235" s="42">
        <f t="shared" si="52"/>
        <v>0</v>
      </c>
      <c r="K235" s="42">
        <f t="shared" si="52"/>
        <v>0</v>
      </c>
      <c r="L235" s="42">
        <f t="shared" si="52"/>
        <v>0</v>
      </c>
      <c r="M235" s="42">
        <f t="shared" si="52"/>
        <v>0</v>
      </c>
      <c r="N235" s="42">
        <f t="shared" si="52"/>
        <v>0</v>
      </c>
      <c r="O235" s="42">
        <f t="shared" si="52"/>
        <v>0</v>
      </c>
      <c r="P235" s="42">
        <f t="shared" si="52"/>
        <v>0</v>
      </c>
      <c r="Q235" s="42">
        <f t="shared" si="52"/>
        <v>78</v>
      </c>
      <c r="R235" s="42">
        <f t="shared" si="52"/>
        <v>0</v>
      </c>
      <c r="S235" s="42">
        <f t="shared" si="52"/>
        <v>12.5</v>
      </c>
      <c r="T235" s="42">
        <f t="shared" si="52"/>
        <v>0</v>
      </c>
      <c r="U235" s="42">
        <f t="shared" si="52"/>
        <v>0</v>
      </c>
      <c r="V235" s="42">
        <f t="shared" si="52"/>
        <v>0</v>
      </c>
      <c r="W235" s="42">
        <f t="shared" si="52"/>
        <v>0</v>
      </c>
      <c r="X235" s="42">
        <f t="shared" si="52"/>
        <v>0</v>
      </c>
      <c r="Y235" s="42">
        <f t="shared" si="52"/>
        <v>0</v>
      </c>
      <c r="Z235" s="42">
        <f t="shared" si="52"/>
        <v>0</v>
      </c>
      <c r="AA235" s="42">
        <f t="shared" si="52"/>
        <v>0</v>
      </c>
      <c r="AB235" s="42">
        <f t="shared" si="52"/>
        <v>0</v>
      </c>
      <c r="AC235" s="42">
        <f t="shared" si="52"/>
        <v>0</v>
      </c>
      <c r="AD235" s="42">
        <f t="shared" si="52"/>
        <v>14.5</v>
      </c>
      <c r="AE235" s="42">
        <f t="shared" si="52"/>
        <v>0</v>
      </c>
      <c r="AF235" s="42">
        <f t="shared" si="52"/>
        <v>0</v>
      </c>
      <c r="AG235" s="42">
        <f t="shared" si="52"/>
        <v>0</v>
      </c>
      <c r="AH235" s="42">
        <f t="shared" si="52"/>
        <v>0</v>
      </c>
      <c r="AI235" s="42">
        <f t="shared" si="52"/>
        <v>0</v>
      </c>
      <c r="AJ235" s="42">
        <f t="shared" si="52"/>
        <v>0</v>
      </c>
      <c r="AK235" s="42">
        <f t="shared" si="52"/>
        <v>0</v>
      </c>
      <c r="AL235" s="42">
        <f t="shared" si="52"/>
        <v>0</v>
      </c>
      <c r="AM235" s="42">
        <f t="shared" si="52"/>
        <v>0</v>
      </c>
      <c r="AN235" s="42">
        <f t="shared" si="52"/>
        <v>0</v>
      </c>
      <c r="AO235" s="42">
        <f t="shared" si="52"/>
        <v>0</v>
      </c>
      <c r="AP235" s="42">
        <f t="shared" si="52"/>
        <v>0</v>
      </c>
      <c r="AQ235" s="42">
        <f t="shared" si="52"/>
        <v>0</v>
      </c>
      <c r="AR235" s="42">
        <f t="shared" si="52"/>
        <v>0</v>
      </c>
      <c r="AS235" s="42">
        <f t="shared" si="52"/>
        <v>0</v>
      </c>
      <c r="AT235" s="42">
        <f t="shared" si="52"/>
        <v>0</v>
      </c>
      <c r="AU235" s="42">
        <f t="shared" si="52"/>
        <v>0</v>
      </c>
      <c r="AV235" s="42">
        <f t="shared" si="52"/>
        <v>0</v>
      </c>
      <c r="AW235" s="42">
        <f t="shared" si="52"/>
        <v>0</v>
      </c>
      <c r="AX235" s="42">
        <f t="shared" si="52"/>
        <v>0</v>
      </c>
      <c r="AY235" s="76">
        <f t="shared" si="52"/>
        <v>0</v>
      </c>
      <c r="AZ235" s="42">
        <f t="shared" si="52"/>
        <v>0</v>
      </c>
      <c r="BA235" s="42">
        <f t="shared" si="52"/>
        <v>0</v>
      </c>
      <c r="BB235" s="42">
        <f t="shared" si="52"/>
        <v>0</v>
      </c>
      <c r="BC235" s="42">
        <f t="shared" si="52"/>
        <v>0</v>
      </c>
      <c r="BD235" s="42">
        <f t="shared" si="52"/>
        <v>0</v>
      </c>
      <c r="BE235" s="42">
        <f t="shared" si="52"/>
        <v>0</v>
      </c>
      <c r="BF235" s="23">
        <f t="shared" si="51"/>
        <v>105</v>
      </c>
    </row>
    <row r="236" ht="15.75" customHeight="1">
      <c r="A236" s="15"/>
      <c r="B236" s="40"/>
      <c r="C236" s="17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70"/>
      <c r="AZ236" s="18"/>
      <c r="BA236" s="18"/>
      <c r="BB236" s="18"/>
      <c r="BC236" s="18"/>
      <c r="BD236" s="18"/>
      <c r="BE236" s="18"/>
      <c r="BF236" s="26"/>
    </row>
    <row r="237" ht="15.75" customHeight="1">
      <c r="A237" s="27"/>
      <c r="B237" s="43" t="s">
        <v>1</v>
      </c>
      <c r="C237" s="44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77"/>
      <c r="AZ237" s="45"/>
      <c r="BA237" s="45"/>
      <c r="BB237" s="45"/>
      <c r="BC237" s="45"/>
      <c r="BD237" s="45"/>
      <c r="BE237" s="45"/>
      <c r="BF237" s="37">
        <f t="shared" ref="BF237:BF244" si="53">SUM(C237:BE237)</f>
        <v>0</v>
      </c>
    </row>
    <row r="238" ht="15.75" customHeight="1">
      <c r="A238" s="8">
        <v>27.0</v>
      </c>
      <c r="B238" s="38" t="s">
        <v>107</v>
      </c>
      <c r="C238" s="10"/>
      <c r="D238" s="11"/>
      <c r="E238" s="12"/>
      <c r="F238" s="11"/>
      <c r="G238" s="11"/>
      <c r="H238" s="11"/>
      <c r="I238" s="11"/>
      <c r="J238" s="11"/>
      <c r="K238" s="11"/>
      <c r="L238" s="11"/>
      <c r="M238" s="12">
        <v>0.5</v>
      </c>
      <c r="N238" s="11"/>
      <c r="O238" s="12"/>
      <c r="P238" s="11"/>
      <c r="Q238" s="11"/>
      <c r="R238" s="12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3"/>
      <c r="AH238" s="11"/>
      <c r="AI238" s="11"/>
      <c r="AJ238" s="11"/>
      <c r="AK238" s="12"/>
      <c r="AL238" s="11"/>
      <c r="AM238" s="12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69"/>
      <c r="AZ238" s="11"/>
      <c r="BA238" s="11"/>
      <c r="BB238" s="11"/>
      <c r="BC238" s="11"/>
      <c r="BD238" s="11"/>
      <c r="BE238" s="11"/>
      <c r="BF238" s="14">
        <f t="shared" si="53"/>
        <v>0.5</v>
      </c>
    </row>
    <row r="239" ht="15.75" customHeight="1">
      <c r="A239" s="15"/>
      <c r="B239" s="40" t="s">
        <v>108</v>
      </c>
      <c r="C239" s="17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20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20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70"/>
      <c r="AZ239" s="18"/>
      <c r="BA239" s="18"/>
      <c r="BB239" s="18"/>
      <c r="BC239" s="18"/>
      <c r="BD239" s="18"/>
      <c r="BE239" s="18"/>
      <c r="BF239" s="19">
        <f t="shared" si="53"/>
        <v>0</v>
      </c>
    </row>
    <row r="240" ht="15.75" customHeight="1">
      <c r="A240" s="15"/>
      <c r="B240" s="40" t="s">
        <v>109</v>
      </c>
      <c r="C240" s="17"/>
      <c r="D240" s="18"/>
      <c r="E240" s="18"/>
      <c r="F240" s="18"/>
      <c r="G240" s="18"/>
      <c r="H240" s="18"/>
      <c r="I240" s="18"/>
      <c r="J240" s="18"/>
      <c r="K240" s="18"/>
      <c r="L240" s="18"/>
      <c r="M240" s="20">
        <v>1.0</v>
      </c>
      <c r="N240" s="18"/>
      <c r="O240" s="20"/>
      <c r="P240" s="18"/>
      <c r="Q240" s="18"/>
      <c r="R240" s="20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70"/>
      <c r="AZ240" s="18"/>
      <c r="BA240" s="18"/>
      <c r="BB240" s="18"/>
      <c r="BC240" s="18"/>
      <c r="BD240" s="18"/>
      <c r="BE240" s="18"/>
      <c r="BF240" s="19">
        <f t="shared" si="53"/>
        <v>1</v>
      </c>
    </row>
    <row r="241" ht="15.75" customHeight="1">
      <c r="A241" s="15"/>
      <c r="B241" s="40" t="s">
        <v>110</v>
      </c>
      <c r="C241" s="17"/>
      <c r="D241" s="18"/>
      <c r="E241" s="20"/>
      <c r="F241" s="18"/>
      <c r="G241" s="18"/>
      <c r="H241" s="18"/>
      <c r="I241" s="18"/>
      <c r="J241" s="18"/>
      <c r="K241" s="18"/>
      <c r="L241" s="18"/>
      <c r="M241" s="18"/>
      <c r="N241" s="18"/>
      <c r="O241" s="20"/>
      <c r="P241" s="18"/>
      <c r="Q241" s="18"/>
      <c r="R241" s="20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21"/>
      <c r="AH241" s="18"/>
      <c r="AI241" s="18"/>
      <c r="AJ241" s="18"/>
      <c r="AK241" s="20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70"/>
      <c r="AZ241" s="18"/>
      <c r="BA241" s="18"/>
      <c r="BB241" s="18"/>
      <c r="BC241" s="18"/>
      <c r="BD241" s="18"/>
      <c r="BE241" s="18"/>
      <c r="BF241" s="19">
        <f t="shared" si="53"/>
        <v>0</v>
      </c>
    </row>
    <row r="242" ht="15.75" customHeight="1">
      <c r="A242" s="15"/>
      <c r="B242" s="40" t="s">
        <v>111</v>
      </c>
      <c r="C242" s="17"/>
      <c r="D242" s="18"/>
      <c r="E242" s="20"/>
      <c r="F242" s="18"/>
      <c r="G242" s="18"/>
      <c r="H242" s="18"/>
      <c r="I242" s="18"/>
      <c r="J242" s="18"/>
      <c r="K242" s="18"/>
      <c r="L242" s="18"/>
      <c r="M242" s="20">
        <v>1.0</v>
      </c>
      <c r="N242" s="18"/>
      <c r="O242" s="20"/>
      <c r="P242" s="18"/>
      <c r="Q242" s="18"/>
      <c r="R242" s="20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21"/>
      <c r="AH242" s="18"/>
      <c r="AI242" s="18"/>
      <c r="AJ242" s="18"/>
      <c r="AK242" s="20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70"/>
      <c r="AZ242" s="18"/>
      <c r="BA242" s="18"/>
      <c r="BB242" s="18"/>
      <c r="BC242" s="18"/>
      <c r="BD242" s="18"/>
      <c r="BE242" s="18"/>
      <c r="BF242" s="19">
        <f t="shared" si="53"/>
        <v>1</v>
      </c>
    </row>
    <row r="243" ht="15.75" customHeight="1">
      <c r="A243" s="15"/>
      <c r="B243" s="40" t="s">
        <v>112</v>
      </c>
      <c r="C243" s="17"/>
      <c r="D243" s="18"/>
      <c r="E243" s="18"/>
      <c r="F243" s="18"/>
      <c r="G243" s="18"/>
      <c r="H243" s="18"/>
      <c r="I243" s="18"/>
      <c r="J243" s="18"/>
      <c r="K243" s="18"/>
      <c r="L243" s="18"/>
      <c r="M243" s="20">
        <v>1.0</v>
      </c>
      <c r="N243" s="18"/>
      <c r="O243" s="20"/>
      <c r="P243" s="18"/>
      <c r="Q243" s="18"/>
      <c r="R243" s="20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20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70"/>
      <c r="AZ243" s="18"/>
      <c r="BA243" s="18"/>
      <c r="BB243" s="18"/>
      <c r="BC243" s="18"/>
      <c r="BD243" s="18"/>
      <c r="BE243" s="18"/>
      <c r="BF243" s="19">
        <f t="shared" si="53"/>
        <v>1</v>
      </c>
    </row>
    <row r="244" ht="15.75" customHeight="1">
      <c r="A244" s="15"/>
      <c r="B244" s="40" t="s">
        <v>55</v>
      </c>
      <c r="C244" s="42"/>
      <c r="D244" s="42">
        <f t="shared" ref="D244:BE244" si="54">SUM(D238:D243)</f>
        <v>0</v>
      </c>
      <c r="E244" s="42">
        <f t="shared" si="54"/>
        <v>0</v>
      </c>
      <c r="F244" s="42">
        <f t="shared" si="54"/>
        <v>0</v>
      </c>
      <c r="G244" s="42">
        <f t="shared" si="54"/>
        <v>0</v>
      </c>
      <c r="H244" s="42">
        <f t="shared" si="54"/>
        <v>0</v>
      </c>
      <c r="I244" s="42">
        <f t="shared" si="54"/>
        <v>0</v>
      </c>
      <c r="J244" s="42">
        <f t="shared" si="54"/>
        <v>0</v>
      </c>
      <c r="K244" s="42">
        <f t="shared" si="54"/>
        <v>0</v>
      </c>
      <c r="L244" s="42">
        <f t="shared" si="54"/>
        <v>0</v>
      </c>
      <c r="M244" s="42">
        <f t="shared" si="54"/>
        <v>3.5</v>
      </c>
      <c r="N244" s="42">
        <f t="shared" si="54"/>
        <v>0</v>
      </c>
      <c r="O244" s="42">
        <f t="shared" si="54"/>
        <v>0</v>
      </c>
      <c r="P244" s="42">
        <f t="shared" si="54"/>
        <v>0</v>
      </c>
      <c r="Q244" s="42">
        <f t="shared" si="54"/>
        <v>0</v>
      </c>
      <c r="R244" s="42">
        <f t="shared" si="54"/>
        <v>0</v>
      </c>
      <c r="S244" s="42">
        <f t="shared" si="54"/>
        <v>0</v>
      </c>
      <c r="T244" s="42">
        <f t="shared" si="54"/>
        <v>0</v>
      </c>
      <c r="U244" s="42">
        <f t="shared" si="54"/>
        <v>0</v>
      </c>
      <c r="V244" s="42">
        <f t="shared" si="54"/>
        <v>0</v>
      </c>
      <c r="W244" s="42">
        <f t="shared" si="54"/>
        <v>0</v>
      </c>
      <c r="X244" s="42">
        <f t="shared" si="54"/>
        <v>0</v>
      </c>
      <c r="Y244" s="42">
        <f t="shared" si="54"/>
        <v>0</v>
      </c>
      <c r="Z244" s="42">
        <f t="shared" si="54"/>
        <v>0</v>
      </c>
      <c r="AA244" s="42">
        <f t="shared" si="54"/>
        <v>0</v>
      </c>
      <c r="AB244" s="42">
        <f t="shared" si="54"/>
        <v>0</v>
      </c>
      <c r="AC244" s="42">
        <f t="shared" si="54"/>
        <v>0</v>
      </c>
      <c r="AD244" s="42">
        <f t="shared" si="54"/>
        <v>0</v>
      </c>
      <c r="AE244" s="42">
        <f t="shared" si="54"/>
        <v>0</v>
      </c>
      <c r="AF244" s="42">
        <f t="shared" si="54"/>
        <v>0</v>
      </c>
      <c r="AG244" s="42">
        <f t="shared" si="54"/>
        <v>0</v>
      </c>
      <c r="AH244" s="42">
        <f t="shared" si="54"/>
        <v>0</v>
      </c>
      <c r="AI244" s="42">
        <f t="shared" si="54"/>
        <v>0</v>
      </c>
      <c r="AJ244" s="42">
        <f t="shared" si="54"/>
        <v>0</v>
      </c>
      <c r="AK244" s="42">
        <f t="shared" si="54"/>
        <v>0</v>
      </c>
      <c r="AL244" s="42">
        <f t="shared" si="54"/>
        <v>0</v>
      </c>
      <c r="AM244" s="42">
        <f t="shared" si="54"/>
        <v>0</v>
      </c>
      <c r="AN244" s="42">
        <f t="shared" si="54"/>
        <v>0</v>
      </c>
      <c r="AO244" s="42">
        <f t="shared" si="54"/>
        <v>0</v>
      </c>
      <c r="AP244" s="42">
        <f t="shared" si="54"/>
        <v>0</v>
      </c>
      <c r="AQ244" s="42">
        <f t="shared" si="54"/>
        <v>0</v>
      </c>
      <c r="AR244" s="42">
        <f t="shared" si="54"/>
        <v>0</v>
      </c>
      <c r="AS244" s="42">
        <f t="shared" si="54"/>
        <v>0</v>
      </c>
      <c r="AT244" s="42">
        <f t="shared" si="54"/>
        <v>0</v>
      </c>
      <c r="AU244" s="42">
        <f t="shared" si="54"/>
        <v>0</v>
      </c>
      <c r="AV244" s="42">
        <f t="shared" si="54"/>
        <v>0</v>
      </c>
      <c r="AW244" s="42">
        <f t="shared" si="54"/>
        <v>0</v>
      </c>
      <c r="AX244" s="42">
        <f t="shared" si="54"/>
        <v>0</v>
      </c>
      <c r="AY244" s="76">
        <f t="shared" si="54"/>
        <v>0</v>
      </c>
      <c r="AZ244" s="42">
        <f t="shared" si="54"/>
        <v>0</v>
      </c>
      <c r="BA244" s="42">
        <f t="shared" si="54"/>
        <v>0</v>
      </c>
      <c r="BB244" s="42">
        <f t="shared" si="54"/>
        <v>0</v>
      </c>
      <c r="BC244" s="42">
        <f t="shared" si="54"/>
        <v>0</v>
      </c>
      <c r="BD244" s="42">
        <f t="shared" si="54"/>
        <v>0</v>
      </c>
      <c r="BE244" s="42">
        <f t="shared" si="54"/>
        <v>0</v>
      </c>
      <c r="BF244" s="23">
        <f t="shared" si="53"/>
        <v>3.5</v>
      </c>
    </row>
    <row r="245" ht="15.75" customHeight="1">
      <c r="A245" s="15"/>
      <c r="B245" s="40"/>
      <c r="C245" s="17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70"/>
      <c r="AZ245" s="18"/>
      <c r="BA245" s="18"/>
      <c r="BB245" s="18"/>
      <c r="BC245" s="18"/>
      <c r="BD245" s="18"/>
      <c r="BE245" s="18"/>
      <c r="BF245" s="26"/>
    </row>
    <row r="246" ht="15.75" customHeight="1">
      <c r="A246" s="27"/>
      <c r="B246" s="43" t="s">
        <v>1</v>
      </c>
      <c r="C246" s="44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77"/>
      <c r="AZ246" s="45"/>
      <c r="BA246" s="45"/>
      <c r="BB246" s="45"/>
      <c r="BC246" s="45"/>
      <c r="BD246" s="45"/>
      <c r="BE246" s="45"/>
      <c r="BF246" s="37">
        <f t="shared" ref="BF246:BF253" si="55">SUM(C246:BE246)</f>
        <v>0</v>
      </c>
    </row>
    <row r="247" ht="15.75" customHeight="1">
      <c r="A247" s="8">
        <v>28.0</v>
      </c>
      <c r="B247" s="38" t="s">
        <v>107</v>
      </c>
      <c r="C247" s="10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2">
        <v>1.0</v>
      </c>
      <c r="V247" s="11"/>
      <c r="W247" s="11"/>
      <c r="X247" s="11"/>
      <c r="Y247" s="11"/>
      <c r="Z247" s="12">
        <v>1.0</v>
      </c>
      <c r="AA247" s="11"/>
      <c r="AB247" s="11"/>
      <c r="AC247" s="11"/>
      <c r="AD247" s="11"/>
      <c r="AE247" s="11"/>
      <c r="AF247" s="11"/>
      <c r="AG247" s="13"/>
      <c r="AH247" s="11"/>
      <c r="AI247" s="11"/>
      <c r="AJ247" s="12">
        <v>1.0</v>
      </c>
      <c r="AK247" s="11"/>
      <c r="AL247" s="11"/>
      <c r="AM247" s="12">
        <v>1.0</v>
      </c>
      <c r="AN247" s="11"/>
      <c r="AO247" s="12"/>
      <c r="AP247" s="12">
        <v>0.5</v>
      </c>
      <c r="AQ247" s="11"/>
      <c r="AR247" s="12">
        <v>4.0</v>
      </c>
      <c r="AS247" s="11"/>
      <c r="AT247" s="11"/>
      <c r="AU247" s="11"/>
      <c r="AV247" s="11"/>
      <c r="AW247" s="11"/>
      <c r="AX247" s="11"/>
      <c r="AY247" s="69"/>
      <c r="AZ247" s="11"/>
      <c r="BA247" s="12">
        <v>8.0</v>
      </c>
      <c r="BB247" s="11"/>
      <c r="BC247" s="11"/>
      <c r="BD247" s="11"/>
      <c r="BE247" s="11"/>
      <c r="BF247" s="14">
        <f t="shared" si="55"/>
        <v>16.5</v>
      </c>
    </row>
    <row r="248" ht="15.75" customHeight="1">
      <c r="A248" s="15"/>
      <c r="B248" s="40" t="s">
        <v>108</v>
      </c>
      <c r="C248" s="17"/>
      <c r="D248" s="20">
        <v>1.0</v>
      </c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20">
        <v>1.0</v>
      </c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20">
        <v>2.0</v>
      </c>
      <c r="AS248" s="18"/>
      <c r="AT248" s="18"/>
      <c r="AU248" s="18"/>
      <c r="AV248" s="18"/>
      <c r="AW248" s="18"/>
      <c r="AX248" s="18"/>
      <c r="AY248" s="70"/>
      <c r="AZ248" s="18"/>
      <c r="BA248" s="18"/>
      <c r="BB248" s="18"/>
      <c r="BC248" s="18"/>
      <c r="BD248" s="18"/>
      <c r="BE248" s="18"/>
      <c r="BF248" s="19">
        <f t="shared" si="55"/>
        <v>4</v>
      </c>
    </row>
    <row r="249" ht="15.75" customHeight="1">
      <c r="A249" s="15"/>
      <c r="B249" s="40" t="s">
        <v>109</v>
      </c>
      <c r="C249" s="17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20">
        <v>0.5</v>
      </c>
      <c r="O249" s="18"/>
      <c r="P249" s="18"/>
      <c r="Q249" s="18"/>
      <c r="R249" s="18"/>
      <c r="S249" s="18"/>
      <c r="T249" s="18"/>
      <c r="U249" s="20">
        <v>2.0</v>
      </c>
      <c r="V249" s="18"/>
      <c r="W249" s="18"/>
      <c r="X249" s="18"/>
      <c r="Y249" s="18"/>
      <c r="Z249" s="20">
        <v>1.0</v>
      </c>
      <c r="AA249" s="18"/>
      <c r="AB249" s="18"/>
      <c r="AC249" s="18"/>
      <c r="AD249" s="18"/>
      <c r="AE249" s="18"/>
      <c r="AF249" s="18"/>
      <c r="AG249" s="18"/>
      <c r="AH249" s="18"/>
      <c r="AI249" s="18"/>
      <c r="AJ249" s="20">
        <v>1.0</v>
      </c>
      <c r="AK249" s="20">
        <v>0.5</v>
      </c>
      <c r="AL249" s="18"/>
      <c r="AM249" s="20">
        <v>1.0</v>
      </c>
      <c r="AN249" s="18"/>
      <c r="AO249" s="18"/>
      <c r="AP249" s="20">
        <v>1.0</v>
      </c>
      <c r="AQ249" s="18"/>
      <c r="AR249" s="18"/>
      <c r="AS249" s="18"/>
      <c r="AT249" s="18"/>
      <c r="AU249" s="18"/>
      <c r="AV249" s="18"/>
      <c r="AW249" s="18"/>
      <c r="AX249" s="18"/>
      <c r="AY249" s="70"/>
      <c r="AZ249" s="18"/>
      <c r="BA249" s="18"/>
      <c r="BB249" s="18"/>
      <c r="BC249" s="18"/>
      <c r="BD249" s="18"/>
      <c r="BE249" s="18"/>
      <c r="BF249" s="19">
        <f t="shared" si="55"/>
        <v>7</v>
      </c>
    </row>
    <row r="250" ht="15.75" customHeight="1">
      <c r="A250" s="15"/>
      <c r="B250" s="40" t="s">
        <v>110</v>
      </c>
      <c r="C250" s="17"/>
      <c r="D250" s="18"/>
      <c r="E250" s="18"/>
      <c r="F250" s="18"/>
      <c r="G250" s="18"/>
      <c r="H250" s="18"/>
      <c r="I250" s="18"/>
      <c r="J250" s="20">
        <v>2.0</v>
      </c>
      <c r="K250" s="18"/>
      <c r="L250" s="18"/>
      <c r="M250" s="18"/>
      <c r="N250" s="20">
        <v>1.0</v>
      </c>
      <c r="O250" s="18"/>
      <c r="P250" s="18"/>
      <c r="Q250" s="18"/>
      <c r="R250" s="18"/>
      <c r="S250" s="18"/>
      <c r="T250" s="18"/>
      <c r="U250" s="20">
        <v>9.0</v>
      </c>
      <c r="V250" s="18"/>
      <c r="W250" s="18"/>
      <c r="X250" s="18"/>
      <c r="Y250" s="20">
        <v>1.0</v>
      </c>
      <c r="Z250" s="20">
        <v>1.0</v>
      </c>
      <c r="AA250" s="18"/>
      <c r="AB250" s="18"/>
      <c r="AC250" s="20">
        <v>0.5</v>
      </c>
      <c r="AD250" s="18"/>
      <c r="AE250" s="18"/>
      <c r="AF250" s="18"/>
      <c r="AG250" s="21"/>
      <c r="AH250" s="18"/>
      <c r="AI250" s="18"/>
      <c r="AJ250" s="20">
        <v>1.0</v>
      </c>
      <c r="AK250" s="20">
        <v>3.0</v>
      </c>
      <c r="AL250" s="18"/>
      <c r="AM250" s="20">
        <v>5.0</v>
      </c>
      <c r="AN250" s="18"/>
      <c r="AO250" s="18"/>
      <c r="AP250" s="20">
        <v>1.0</v>
      </c>
      <c r="AQ250" s="18"/>
      <c r="AR250" s="20">
        <v>8.0</v>
      </c>
      <c r="AS250" s="18"/>
      <c r="AT250" s="18"/>
      <c r="AU250" s="18"/>
      <c r="AV250" s="18"/>
      <c r="AW250" s="18"/>
      <c r="AX250" s="18"/>
      <c r="AY250" s="70"/>
      <c r="AZ250" s="18"/>
      <c r="BA250" s="20">
        <v>2.0</v>
      </c>
      <c r="BB250" s="18"/>
      <c r="BC250" s="18"/>
      <c r="BD250" s="18"/>
      <c r="BE250" s="18"/>
      <c r="BF250" s="19">
        <f t="shared" si="55"/>
        <v>34.5</v>
      </c>
    </row>
    <row r="251" ht="15.75" customHeight="1">
      <c r="A251" s="15"/>
      <c r="B251" s="40" t="s">
        <v>111</v>
      </c>
      <c r="C251" s="17"/>
      <c r="D251" s="20">
        <v>3.5</v>
      </c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21"/>
      <c r="AH251" s="18"/>
      <c r="AI251" s="18"/>
      <c r="AJ251" s="18"/>
      <c r="AK251" s="20">
        <v>0.5</v>
      </c>
      <c r="AL251" s="18"/>
      <c r="AM251" s="18"/>
      <c r="AN251" s="18"/>
      <c r="AO251" s="18"/>
      <c r="AP251" s="20">
        <v>0.5</v>
      </c>
      <c r="AQ251" s="18"/>
      <c r="AR251" s="20">
        <v>1.0</v>
      </c>
      <c r="AS251" s="18"/>
      <c r="AT251" s="18"/>
      <c r="AU251" s="18"/>
      <c r="AV251" s="18"/>
      <c r="AW251" s="18"/>
      <c r="AX251" s="18"/>
      <c r="AY251" s="70"/>
      <c r="AZ251" s="18"/>
      <c r="BA251" s="18"/>
      <c r="BB251" s="18"/>
      <c r="BC251" s="18"/>
      <c r="BD251" s="18"/>
      <c r="BE251" s="18"/>
      <c r="BF251" s="19">
        <f t="shared" si="55"/>
        <v>5.5</v>
      </c>
    </row>
    <row r="252" ht="15.75" customHeight="1">
      <c r="A252" s="15"/>
      <c r="B252" s="40" t="s">
        <v>112</v>
      </c>
      <c r="C252" s="17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20">
        <v>0.5</v>
      </c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20">
        <v>2.0</v>
      </c>
      <c r="AA252" s="18"/>
      <c r="AB252" s="18"/>
      <c r="AC252" s="20">
        <v>0.5</v>
      </c>
      <c r="AD252" s="18"/>
      <c r="AE252" s="18"/>
      <c r="AF252" s="18"/>
      <c r="AG252" s="18"/>
      <c r="AH252" s="18"/>
      <c r="AI252" s="18"/>
      <c r="AJ252" s="18"/>
      <c r="AK252" s="20">
        <v>0.5</v>
      </c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70"/>
      <c r="AZ252" s="18"/>
      <c r="BA252" s="18"/>
      <c r="BB252" s="18"/>
      <c r="BC252" s="18"/>
      <c r="BD252" s="18"/>
      <c r="BE252" s="18"/>
      <c r="BF252" s="19">
        <f t="shared" si="55"/>
        <v>3.5</v>
      </c>
    </row>
    <row r="253" ht="15.75" customHeight="1">
      <c r="A253" s="15"/>
      <c r="B253" s="40" t="s">
        <v>55</v>
      </c>
      <c r="C253" s="42"/>
      <c r="D253" s="42">
        <f t="shared" ref="D253:BE253" si="56">SUM(D247:D252)</f>
        <v>4.5</v>
      </c>
      <c r="E253" s="42">
        <f t="shared" si="56"/>
        <v>0</v>
      </c>
      <c r="F253" s="42">
        <f t="shared" si="56"/>
        <v>0</v>
      </c>
      <c r="G253" s="42">
        <f t="shared" si="56"/>
        <v>0</v>
      </c>
      <c r="H253" s="42">
        <f t="shared" si="56"/>
        <v>0</v>
      </c>
      <c r="I253" s="42">
        <f t="shared" si="56"/>
        <v>0</v>
      </c>
      <c r="J253" s="42">
        <f t="shared" si="56"/>
        <v>2</v>
      </c>
      <c r="K253" s="42">
        <f t="shared" si="56"/>
        <v>0</v>
      </c>
      <c r="L253" s="42">
        <f t="shared" si="56"/>
        <v>0</v>
      </c>
      <c r="M253" s="42">
        <f t="shared" si="56"/>
        <v>0</v>
      </c>
      <c r="N253" s="42">
        <f t="shared" si="56"/>
        <v>2</v>
      </c>
      <c r="O253" s="42">
        <f t="shared" si="56"/>
        <v>0</v>
      </c>
      <c r="P253" s="42">
        <f t="shared" si="56"/>
        <v>0</v>
      </c>
      <c r="Q253" s="42">
        <f t="shared" si="56"/>
        <v>0</v>
      </c>
      <c r="R253" s="42">
        <f t="shared" si="56"/>
        <v>0</v>
      </c>
      <c r="S253" s="42">
        <f t="shared" si="56"/>
        <v>0</v>
      </c>
      <c r="T253" s="42">
        <f t="shared" si="56"/>
        <v>0</v>
      </c>
      <c r="U253" s="42">
        <f t="shared" si="56"/>
        <v>12</v>
      </c>
      <c r="V253" s="42">
        <f t="shared" si="56"/>
        <v>0</v>
      </c>
      <c r="W253" s="42">
        <f t="shared" si="56"/>
        <v>0</v>
      </c>
      <c r="X253" s="42">
        <f t="shared" si="56"/>
        <v>0</v>
      </c>
      <c r="Y253" s="42">
        <f t="shared" si="56"/>
        <v>2</v>
      </c>
      <c r="Z253" s="42">
        <f t="shared" si="56"/>
        <v>5</v>
      </c>
      <c r="AA253" s="42">
        <f t="shared" si="56"/>
        <v>0</v>
      </c>
      <c r="AB253" s="42">
        <f t="shared" si="56"/>
        <v>0</v>
      </c>
      <c r="AC253" s="42">
        <f t="shared" si="56"/>
        <v>1</v>
      </c>
      <c r="AD253" s="42">
        <f t="shared" si="56"/>
        <v>0</v>
      </c>
      <c r="AE253" s="42">
        <f t="shared" si="56"/>
        <v>0</v>
      </c>
      <c r="AF253" s="42">
        <f t="shared" si="56"/>
        <v>0</v>
      </c>
      <c r="AG253" s="42">
        <f t="shared" si="56"/>
        <v>0</v>
      </c>
      <c r="AH253" s="42">
        <f t="shared" si="56"/>
        <v>0</v>
      </c>
      <c r="AI253" s="42">
        <f t="shared" si="56"/>
        <v>0</v>
      </c>
      <c r="AJ253" s="42">
        <f t="shared" si="56"/>
        <v>3</v>
      </c>
      <c r="AK253" s="42">
        <f t="shared" si="56"/>
        <v>4.5</v>
      </c>
      <c r="AL253" s="42">
        <f t="shared" si="56"/>
        <v>0</v>
      </c>
      <c r="AM253" s="42">
        <f t="shared" si="56"/>
        <v>7</v>
      </c>
      <c r="AN253" s="42">
        <f t="shared" si="56"/>
        <v>0</v>
      </c>
      <c r="AO253" s="42">
        <f t="shared" si="56"/>
        <v>0</v>
      </c>
      <c r="AP253" s="42">
        <f t="shared" si="56"/>
        <v>3</v>
      </c>
      <c r="AQ253" s="42">
        <f t="shared" si="56"/>
        <v>0</v>
      </c>
      <c r="AR253" s="42">
        <f t="shared" si="56"/>
        <v>15</v>
      </c>
      <c r="AS253" s="42">
        <f t="shared" si="56"/>
        <v>0</v>
      </c>
      <c r="AT253" s="42">
        <f t="shared" si="56"/>
        <v>0</v>
      </c>
      <c r="AU253" s="42">
        <f t="shared" si="56"/>
        <v>0</v>
      </c>
      <c r="AV253" s="42">
        <f t="shared" si="56"/>
        <v>0</v>
      </c>
      <c r="AW253" s="42">
        <f t="shared" si="56"/>
        <v>0</v>
      </c>
      <c r="AX253" s="42">
        <f t="shared" si="56"/>
        <v>0</v>
      </c>
      <c r="AY253" s="76">
        <f t="shared" si="56"/>
        <v>0</v>
      </c>
      <c r="AZ253" s="42">
        <f t="shared" si="56"/>
        <v>0</v>
      </c>
      <c r="BA253" s="42">
        <f t="shared" si="56"/>
        <v>10</v>
      </c>
      <c r="BB253" s="42">
        <f t="shared" si="56"/>
        <v>0</v>
      </c>
      <c r="BC253" s="42">
        <f t="shared" si="56"/>
        <v>0</v>
      </c>
      <c r="BD253" s="42">
        <f t="shared" si="56"/>
        <v>0</v>
      </c>
      <c r="BE253" s="42">
        <f t="shared" si="56"/>
        <v>0</v>
      </c>
      <c r="BF253" s="23">
        <f t="shared" si="55"/>
        <v>71</v>
      </c>
    </row>
    <row r="254" ht="15.75" customHeight="1">
      <c r="A254" s="15"/>
      <c r="B254" s="40"/>
      <c r="C254" s="17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70"/>
      <c r="AZ254" s="18"/>
      <c r="BA254" s="18"/>
      <c r="BB254" s="18"/>
      <c r="BC254" s="18"/>
      <c r="BD254" s="18"/>
      <c r="BE254" s="18"/>
      <c r="BF254" s="26"/>
    </row>
    <row r="255" ht="15.75" customHeight="1">
      <c r="A255" s="27"/>
      <c r="B255" s="43" t="s">
        <v>1</v>
      </c>
      <c r="C255" s="44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77"/>
      <c r="AZ255" s="45"/>
      <c r="BA255" s="45"/>
      <c r="BB255" s="45"/>
      <c r="BC255" s="45"/>
      <c r="BD255" s="45"/>
      <c r="BE255" s="45"/>
      <c r="BF255" s="37">
        <f t="shared" ref="BF255:BF262" si="57">SUM(C255:BE255)</f>
        <v>0</v>
      </c>
    </row>
    <row r="256" ht="15.75" customHeight="1">
      <c r="A256" s="8">
        <v>29.0</v>
      </c>
      <c r="B256" s="38" t="s">
        <v>107</v>
      </c>
      <c r="C256" s="10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3"/>
      <c r="AH256" s="11"/>
      <c r="AI256" s="11"/>
      <c r="AJ256" s="11"/>
      <c r="AK256" s="12">
        <v>0.5</v>
      </c>
      <c r="AL256" s="11"/>
      <c r="AM256" s="11"/>
      <c r="AN256" s="11"/>
      <c r="AO256" s="12">
        <v>6.0</v>
      </c>
      <c r="AP256" s="11"/>
      <c r="AQ256" s="11"/>
      <c r="AR256" s="11"/>
      <c r="AS256" s="11"/>
      <c r="AT256" s="11"/>
      <c r="AU256" s="11"/>
      <c r="AV256" s="11"/>
      <c r="AW256" s="11"/>
      <c r="AX256" s="11"/>
      <c r="AY256" s="69"/>
      <c r="AZ256" s="11"/>
      <c r="BA256" s="11"/>
      <c r="BB256" s="11"/>
      <c r="BC256" s="11"/>
      <c r="BD256" s="11"/>
      <c r="BE256" s="11"/>
      <c r="BF256" s="14">
        <f t="shared" si="57"/>
        <v>6.5</v>
      </c>
    </row>
    <row r="257" ht="15.75" customHeight="1">
      <c r="A257" s="15"/>
      <c r="B257" s="40" t="s">
        <v>108</v>
      </c>
      <c r="C257" s="17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20">
        <v>0.5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20">
        <v>0.25</v>
      </c>
      <c r="AF257" s="18"/>
      <c r="AG257" s="18"/>
      <c r="AH257" s="18"/>
      <c r="AI257" s="18"/>
      <c r="AJ257" s="18"/>
      <c r="AK257" s="20">
        <v>6.0</v>
      </c>
      <c r="AL257" s="18"/>
      <c r="AM257" s="18"/>
      <c r="AN257" s="18"/>
      <c r="AO257" s="20">
        <v>2.0</v>
      </c>
      <c r="AP257" s="18"/>
      <c r="AQ257" s="18"/>
      <c r="AR257" s="18"/>
      <c r="AS257" s="18"/>
      <c r="AT257" s="18"/>
      <c r="AU257" s="18"/>
      <c r="AV257" s="18"/>
      <c r="AW257" s="18"/>
      <c r="AX257" s="18"/>
      <c r="AY257" s="70"/>
      <c r="AZ257" s="18"/>
      <c r="BA257" s="18"/>
      <c r="BB257" s="18"/>
      <c r="BC257" s="18"/>
      <c r="BD257" s="18"/>
      <c r="BE257" s="18"/>
      <c r="BF257" s="19">
        <f t="shared" si="57"/>
        <v>8.75</v>
      </c>
    </row>
    <row r="258" ht="15.75" customHeight="1">
      <c r="A258" s="15"/>
      <c r="B258" s="40" t="s">
        <v>109</v>
      </c>
      <c r="C258" s="17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20">
        <v>3.0</v>
      </c>
      <c r="P258" s="18"/>
      <c r="Q258" s="18"/>
      <c r="R258" s="20">
        <v>1.0</v>
      </c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20">
        <v>0.5</v>
      </c>
      <c r="AF258" s="18"/>
      <c r="AG258" s="18"/>
      <c r="AH258" s="18"/>
      <c r="AI258" s="18"/>
      <c r="AJ258" s="18"/>
      <c r="AK258" s="20">
        <v>1.0</v>
      </c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70"/>
      <c r="AZ258" s="18"/>
      <c r="BA258" s="18"/>
      <c r="BB258" s="18"/>
      <c r="BC258" s="18"/>
      <c r="BD258" s="18"/>
      <c r="BE258" s="18"/>
      <c r="BF258" s="19">
        <f t="shared" si="57"/>
        <v>5.5</v>
      </c>
    </row>
    <row r="259" ht="15.75" customHeight="1">
      <c r="A259" s="15"/>
      <c r="B259" s="40" t="s">
        <v>110</v>
      </c>
      <c r="C259" s="17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20">
        <v>9.0</v>
      </c>
      <c r="P259" s="18"/>
      <c r="Q259" s="18"/>
      <c r="R259" s="20">
        <v>3.0</v>
      </c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21"/>
      <c r="AH259" s="18"/>
      <c r="AI259" s="18"/>
      <c r="AJ259" s="18"/>
      <c r="AK259" s="20">
        <v>7.0</v>
      </c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70"/>
      <c r="AZ259" s="18"/>
      <c r="BA259" s="18"/>
      <c r="BB259" s="18"/>
      <c r="BC259" s="18"/>
      <c r="BD259" s="18"/>
      <c r="BE259" s="18"/>
      <c r="BF259" s="19">
        <f t="shared" si="57"/>
        <v>19</v>
      </c>
    </row>
    <row r="260" ht="15.75" customHeight="1">
      <c r="A260" s="15"/>
      <c r="B260" s="40" t="s">
        <v>111</v>
      </c>
      <c r="C260" s="17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20">
        <v>2.0</v>
      </c>
      <c r="P260" s="18"/>
      <c r="Q260" s="18"/>
      <c r="R260" s="20">
        <v>2.0</v>
      </c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21"/>
      <c r="AH260" s="18"/>
      <c r="AI260" s="18"/>
      <c r="AJ260" s="18"/>
      <c r="AK260" s="20">
        <v>1.0</v>
      </c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70"/>
      <c r="AZ260" s="18"/>
      <c r="BA260" s="18"/>
      <c r="BB260" s="18"/>
      <c r="BC260" s="18"/>
      <c r="BD260" s="18"/>
      <c r="BE260" s="18"/>
      <c r="BF260" s="19">
        <f t="shared" si="57"/>
        <v>5</v>
      </c>
    </row>
    <row r="261" ht="15.75" customHeight="1">
      <c r="A261" s="15"/>
      <c r="B261" s="40" t="s">
        <v>112</v>
      </c>
      <c r="C261" s="17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20">
        <v>4.0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20">
        <v>0.25</v>
      </c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70"/>
      <c r="AZ261" s="18"/>
      <c r="BA261" s="18"/>
      <c r="BB261" s="18"/>
      <c r="BC261" s="18"/>
      <c r="BD261" s="18"/>
      <c r="BE261" s="18"/>
      <c r="BF261" s="19">
        <f t="shared" si="57"/>
        <v>4.25</v>
      </c>
    </row>
    <row r="262" ht="15.75" customHeight="1">
      <c r="A262" s="15"/>
      <c r="B262" s="40" t="s">
        <v>55</v>
      </c>
      <c r="C262" s="42"/>
      <c r="D262" s="42">
        <f t="shared" ref="D262:BE262" si="58">SUM(D256:D261)</f>
        <v>0</v>
      </c>
      <c r="E262" s="42">
        <f t="shared" si="58"/>
        <v>0</v>
      </c>
      <c r="F262" s="42">
        <f t="shared" si="58"/>
        <v>0</v>
      </c>
      <c r="G262" s="42">
        <f t="shared" si="58"/>
        <v>0</v>
      </c>
      <c r="H262" s="42">
        <f t="shared" si="58"/>
        <v>0</v>
      </c>
      <c r="I262" s="42">
        <f t="shared" si="58"/>
        <v>0</v>
      </c>
      <c r="J262" s="42">
        <f t="shared" si="58"/>
        <v>0</v>
      </c>
      <c r="K262" s="42">
        <f t="shared" si="58"/>
        <v>0</v>
      </c>
      <c r="L262" s="42">
        <f t="shared" si="58"/>
        <v>0</v>
      </c>
      <c r="M262" s="42">
        <f t="shared" si="58"/>
        <v>0</v>
      </c>
      <c r="N262" s="42">
        <f t="shared" si="58"/>
        <v>0</v>
      </c>
      <c r="O262" s="42">
        <f t="shared" si="58"/>
        <v>18.5</v>
      </c>
      <c r="P262" s="42">
        <f t="shared" si="58"/>
        <v>0</v>
      </c>
      <c r="Q262" s="42">
        <f t="shared" si="58"/>
        <v>0</v>
      </c>
      <c r="R262" s="42">
        <f t="shared" si="58"/>
        <v>6</v>
      </c>
      <c r="S262" s="42">
        <f t="shared" si="58"/>
        <v>0</v>
      </c>
      <c r="T262" s="42">
        <f t="shared" si="58"/>
        <v>0</v>
      </c>
      <c r="U262" s="42">
        <f t="shared" si="58"/>
        <v>0</v>
      </c>
      <c r="V262" s="42">
        <f t="shared" si="58"/>
        <v>0</v>
      </c>
      <c r="W262" s="42">
        <f t="shared" si="58"/>
        <v>0</v>
      </c>
      <c r="X262" s="42">
        <f t="shared" si="58"/>
        <v>0</v>
      </c>
      <c r="Y262" s="42">
        <f t="shared" si="58"/>
        <v>0</v>
      </c>
      <c r="Z262" s="42">
        <f t="shared" si="58"/>
        <v>0</v>
      </c>
      <c r="AA262" s="42">
        <f t="shared" si="58"/>
        <v>0</v>
      </c>
      <c r="AB262" s="42">
        <f t="shared" si="58"/>
        <v>0</v>
      </c>
      <c r="AC262" s="42">
        <f t="shared" si="58"/>
        <v>0</v>
      </c>
      <c r="AD262" s="42">
        <f t="shared" si="58"/>
        <v>0</v>
      </c>
      <c r="AE262" s="42">
        <f t="shared" si="58"/>
        <v>1</v>
      </c>
      <c r="AF262" s="42">
        <f t="shared" si="58"/>
        <v>0</v>
      </c>
      <c r="AG262" s="42">
        <f t="shared" si="58"/>
        <v>0</v>
      </c>
      <c r="AH262" s="42">
        <f t="shared" si="58"/>
        <v>0</v>
      </c>
      <c r="AI262" s="42">
        <f t="shared" si="58"/>
        <v>0</v>
      </c>
      <c r="AJ262" s="42">
        <f t="shared" si="58"/>
        <v>0</v>
      </c>
      <c r="AK262" s="42">
        <f t="shared" si="58"/>
        <v>15.5</v>
      </c>
      <c r="AL262" s="42">
        <f t="shared" si="58"/>
        <v>0</v>
      </c>
      <c r="AM262" s="42">
        <f t="shared" si="58"/>
        <v>0</v>
      </c>
      <c r="AN262" s="42">
        <f t="shared" si="58"/>
        <v>0</v>
      </c>
      <c r="AO262" s="42">
        <f t="shared" si="58"/>
        <v>8</v>
      </c>
      <c r="AP262" s="42">
        <f t="shared" si="58"/>
        <v>0</v>
      </c>
      <c r="AQ262" s="42">
        <f t="shared" si="58"/>
        <v>0</v>
      </c>
      <c r="AR262" s="42">
        <f t="shared" si="58"/>
        <v>0</v>
      </c>
      <c r="AS262" s="42">
        <f t="shared" si="58"/>
        <v>0</v>
      </c>
      <c r="AT262" s="42">
        <f t="shared" si="58"/>
        <v>0</v>
      </c>
      <c r="AU262" s="42">
        <f t="shared" si="58"/>
        <v>0</v>
      </c>
      <c r="AV262" s="42">
        <f t="shared" si="58"/>
        <v>0</v>
      </c>
      <c r="AW262" s="42">
        <f t="shared" si="58"/>
        <v>0</v>
      </c>
      <c r="AX262" s="42">
        <f t="shared" si="58"/>
        <v>0</v>
      </c>
      <c r="AY262" s="76">
        <f t="shared" si="58"/>
        <v>0</v>
      </c>
      <c r="AZ262" s="42">
        <f t="shared" si="58"/>
        <v>0</v>
      </c>
      <c r="BA262" s="42">
        <f t="shared" si="58"/>
        <v>0</v>
      </c>
      <c r="BB262" s="42">
        <f t="shared" si="58"/>
        <v>0</v>
      </c>
      <c r="BC262" s="42">
        <f t="shared" si="58"/>
        <v>0</v>
      </c>
      <c r="BD262" s="42">
        <f t="shared" si="58"/>
        <v>0</v>
      </c>
      <c r="BE262" s="42">
        <f t="shared" si="58"/>
        <v>0</v>
      </c>
      <c r="BF262" s="23">
        <f t="shared" si="57"/>
        <v>49</v>
      </c>
    </row>
    <row r="263" ht="15.75" customHeight="1">
      <c r="A263" s="15"/>
      <c r="B263" s="40"/>
      <c r="C263" s="17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70"/>
      <c r="AZ263" s="18"/>
      <c r="BA263" s="18"/>
      <c r="BB263" s="18"/>
      <c r="BC263" s="18"/>
      <c r="BD263" s="18"/>
      <c r="BE263" s="18"/>
      <c r="BF263" s="26"/>
    </row>
    <row r="264" ht="15.75" customHeight="1">
      <c r="A264" s="27"/>
      <c r="B264" s="43" t="s">
        <v>1</v>
      </c>
      <c r="C264" s="44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77"/>
      <c r="AZ264" s="45"/>
      <c r="BA264" s="45"/>
      <c r="BB264" s="45"/>
      <c r="BC264" s="45"/>
      <c r="BD264" s="45"/>
      <c r="BE264" s="45"/>
      <c r="BF264" s="37">
        <f t="shared" ref="BF264:BF271" si="59">SUM(C264:BE264)</f>
        <v>0</v>
      </c>
    </row>
    <row r="265" ht="15.75" customHeight="1">
      <c r="A265" s="8">
        <v>30.0</v>
      </c>
      <c r="B265" s="38" t="s">
        <v>107</v>
      </c>
      <c r="C265" s="10"/>
      <c r="D265" s="12">
        <v>1.5</v>
      </c>
      <c r="E265" s="12">
        <v>2.0</v>
      </c>
      <c r="F265" s="11"/>
      <c r="G265" s="11"/>
      <c r="H265" s="11"/>
      <c r="I265" s="12">
        <v>2.0</v>
      </c>
      <c r="J265" s="11"/>
      <c r="K265" s="12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3"/>
      <c r="AH265" s="12">
        <v>1.0</v>
      </c>
      <c r="AI265" s="11"/>
      <c r="AJ265" s="11"/>
      <c r="AK265" s="12">
        <v>2.0</v>
      </c>
      <c r="AL265" s="11"/>
      <c r="AM265" s="12">
        <v>8.0</v>
      </c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69"/>
      <c r="AZ265" s="11"/>
      <c r="BA265" s="11"/>
      <c r="BB265" s="11"/>
      <c r="BC265" s="11"/>
      <c r="BD265" s="11"/>
      <c r="BE265" s="11"/>
      <c r="BF265" s="14">
        <f t="shared" si="59"/>
        <v>16.5</v>
      </c>
    </row>
    <row r="266" ht="15.75" customHeight="1">
      <c r="A266" s="15"/>
      <c r="B266" s="40" t="s">
        <v>108</v>
      </c>
      <c r="C266" s="17"/>
      <c r="D266" s="20">
        <v>1.0</v>
      </c>
      <c r="E266" s="18"/>
      <c r="F266" s="18"/>
      <c r="G266" s="18"/>
      <c r="H266" s="18"/>
      <c r="I266" s="20">
        <v>1.0</v>
      </c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20">
        <v>2.0</v>
      </c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70"/>
      <c r="AZ266" s="18"/>
      <c r="BA266" s="18"/>
      <c r="BB266" s="18"/>
      <c r="BC266" s="18"/>
      <c r="BD266" s="18"/>
      <c r="BE266" s="18"/>
      <c r="BF266" s="19">
        <f t="shared" si="59"/>
        <v>4</v>
      </c>
    </row>
    <row r="267" ht="15.75" customHeight="1">
      <c r="A267" s="15"/>
      <c r="B267" s="40" t="s">
        <v>109</v>
      </c>
      <c r="C267" s="17"/>
      <c r="D267" s="20">
        <v>1.0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70"/>
      <c r="AZ267" s="18"/>
      <c r="BA267" s="18"/>
      <c r="BB267" s="18"/>
      <c r="BC267" s="18"/>
      <c r="BD267" s="18"/>
      <c r="BE267" s="18"/>
      <c r="BF267" s="19">
        <f t="shared" si="59"/>
        <v>1</v>
      </c>
    </row>
    <row r="268" ht="15.75" customHeight="1">
      <c r="A268" s="15"/>
      <c r="B268" s="40" t="s">
        <v>110</v>
      </c>
      <c r="C268" s="17"/>
      <c r="D268" s="20">
        <v>3.5</v>
      </c>
      <c r="E268" s="18"/>
      <c r="F268" s="18"/>
      <c r="G268" s="18"/>
      <c r="H268" s="18"/>
      <c r="I268" s="20">
        <v>1.5</v>
      </c>
      <c r="J268" s="20">
        <v>2.0</v>
      </c>
      <c r="K268" s="20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20">
        <v>1.0</v>
      </c>
      <c r="W268" s="18"/>
      <c r="X268" s="18"/>
      <c r="Y268" s="20">
        <v>0.5</v>
      </c>
      <c r="Z268" s="18"/>
      <c r="AA268" s="18"/>
      <c r="AB268" s="18"/>
      <c r="AC268" s="18"/>
      <c r="AD268" s="18"/>
      <c r="AE268" s="20">
        <v>3.0</v>
      </c>
      <c r="AF268" s="18"/>
      <c r="AG268" s="21"/>
      <c r="AH268" s="18"/>
      <c r="AI268" s="18"/>
      <c r="AJ268" s="18"/>
      <c r="AK268" s="20">
        <v>8.5</v>
      </c>
      <c r="AL268" s="18"/>
      <c r="AM268" s="20">
        <v>5.5</v>
      </c>
      <c r="AN268" s="18"/>
      <c r="AO268" s="18"/>
      <c r="AP268" s="18"/>
      <c r="AQ268" s="18"/>
      <c r="AR268" s="18"/>
      <c r="AS268" s="20">
        <v>4.0</v>
      </c>
      <c r="AT268" s="18"/>
      <c r="AU268" s="18"/>
      <c r="AV268" s="18"/>
      <c r="AW268" s="18"/>
      <c r="AX268" s="18"/>
      <c r="AY268" s="70"/>
      <c r="AZ268" s="18"/>
      <c r="BA268" s="18"/>
      <c r="BB268" s="18"/>
      <c r="BC268" s="18"/>
      <c r="BD268" s="18"/>
      <c r="BE268" s="18"/>
      <c r="BF268" s="19">
        <f t="shared" si="59"/>
        <v>29.5</v>
      </c>
    </row>
    <row r="269" ht="15.75" customHeight="1">
      <c r="A269" s="15"/>
      <c r="B269" s="40" t="s">
        <v>111</v>
      </c>
      <c r="C269" s="17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21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70"/>
      <c r="AZ269" s="18"/>
      <c r="BA269" s="18"/>
      <c r="BB269" s="18"/>
      <c r="BC269" s="18"/>
      <c r="BD269" s="18"/>
      <c r="BE269" s="18"/>
      <c r="BF269" s="19">
        <f t="shared" si="59"/>
        <v>0</v>
      </c>
    </row>
    <row r="270" ht="15.75" customHeight="1">
      <c r="A270" s="15"/>
      <c r="B270" s="40" t="s">
        <v>112</v>
      </c>
      <c r="C270" s="17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20">
        <v>0.5</v>
      </c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70"/>
      <c r="AZ270" s="18"/>
      <c r="BA270" s="18"/>
      <c r="BB270" s="18"/>
      <c r="BC270" s="18"/>
      <c r="BD270" s="18"/>
      <c r="BE270" s="18"/>
      <c r="BF270" s="19">
        <f t="shared" si="59"/>
        <v>0.5</v>
      </c>
    </row>
    <row r="271" ht="15.75" customHeight="1">
      <c r="A271" s="15"/>
      <c r="B271" s="40" t="s">
        <v>55</v>
      </c>
      <c r="C271" s="42"/>
      <c r="D271" s="42">
        <f t="shared" ref="D271:BE271" si="60">SUM(D265:D270)</f>
        <v>7</v>
      </c>
      <c r="E271" s="42">
        <f t="shared" si="60"/>
        <v>2</v>
      </c>
      <c r="F271" s="42">
        <f t="shared" si="60"/>
        <v>0</v>
      </c>
      <c r="G271" s="42">
        <f t="shared" si="60"/>
        <v>0</v>
      </c>
      <c r="H271" s="42">
        <f t="shared" si="60"/>
        <v>0</v>
      </c>
      <c r="I271" s="42">
        <f t="shared" si="60"/>
        <v>4.5</v>
      </c>
      <c r="J271" s="42">
        <f t="shared" si="60"/>
        <v>2</v>
      </c>
      <c r="K271" s="42">
        <f t="shared" si="60"/>
        <v>0</v>
      </c>
      <c r="L271" s="42">
        <f t="shared" si="60"/>
        <v>0</v>
      </c>
      <c r="M271" s="42">
        <f t="shared" si="60"/>
        <v>0</v>
      </c>
      <c r="N271" s="42">
        <f t="shared" si="60"/>
        <v>0</v>
      </c>
      <c r="O271" s="42">
        <f t="shared" si="60"/>
        <v>0</v>
      </c>
      <c r="P271" s="42">
        <f t="shared" si="60"/>
        <v>0</v>
      </c>
      <c r="Q271" s="42">
        <f t="shared" si="60"/>
        <v>0</v>
      </c>
      <c r="R271" s="42">
        <f t="shared" si="60"/>
        <v>0</v>
      </c>
      <c r="S271" s="42">
        <f t="shared" si="60"/>
        <v>0</v>
      </c>
      <c r="T271" s="42">
        <f t="shared" si="60"/>
        <v>0</v>
      </c>
      <c r="U271" s="42">
        <f t="shared" si="60"/>
        <v>0</v>
      </c>
      <c r="V271" s="42">
        <f t="shared" si="60"/>
        <v>1</v>
      </c>
      <c r="W271" s="42">
        <f t="shared" si="60"/>
        <v>0</v>
      </c>
      <c r="X271" s="42">
        <f t="shared" si="60"/>
        <v>0</v>
      </c>
      <c r="Y271" s="42">
        <f t="shared" si="60"/>
        <v>0.5</v>
      </c>
      <c r="Z271" s="42">
        <f t="shared" si="60"/>
        <v>0</v>
      </c>
      <c r="AA271" s="42">
        <f t="shared" si="60"/>
        <v>0</v>
      </c>
      <c r="AB271" s="42">
        <f t="shared" si="60"/>
        <v>0</v>
      </c>
      <c r="AC271" s="42">
        <f t="shared" si="60"/>
        <v>0</v>
      </c>
      <c r="AD271" s="42">
        <f t="shared" si="60"/>
        <v>0</v>
      </c>
      <c r="AE271" s="42">
        <f t="shared" si="60"/>
        <v>3</v>
      </c>
      <c r="AF271" s="42">
        <f t="shared" si="60"/>
        <v>0</v>
      </c>
      <c r="AG271" s="42">
        <f t="shared" si="60"/>
        <v>0</v>
      </c>
      <c r="AH271" s="42">
        <f t="shared" si="60"/>
        <v>1</v>
      </c>
      <c r="AI271" s="42">
        <f t="shared" si="60"/>
        <v>0</v>
      </c>
      <c r="AJ271" s="42">
        <f t="shared" si="60"/>
        <v>0</v>
      </c>
      <c r="AK271" s="42">
        <f t="shared" si="60"/>
        <v>13</v>
      </c>
      <c r="AL271" s="42">
        <f t="shared" si="60"/>
        <v>0</v>
      </c>
      <c r="AM271" s="42">
        <f t="shared" si="60"/>
        <v>13.5</v>
      </c>
      <c r="AN271" s="42">
        <f t="shared" si="60"/>
        <v>0</v>
      </c>
      <c r="AO271" s="42">
        <f t="shared" si="60"/>
        <v>0</v>
      </c>
      <c r="AP271" s="42">
        <f t="shared" si="60"/>
        <v>0</v>
      </c>
      <c r="AQ271" s="42">
        <f t="shared" si="60"/>
        <v>0</v>
      </c>
      <c r="AR271" s="42">
        <f t="shared" si="60"/>
        <v>0</v>
      </c>
      <c r="AS271" s="42">
        <f t="shared" si="60"/>
        <v>4</v>
      </c>
      <c r="AT271" s="42">
        <f t="shared" si="60"/>
        <v>0</v>
      </c>
      <c r="AU271" s="42">
        <f t="shared" si="60"/>
        <v>0</v>
      </c>
      <c r="AV271" s="42">
        <f t="shared" si="60"/>
        <v>0</v>
      </c>
      <c r="AW271" s="42">
        <f t="shared" si="60"/>
        <v>0</v>
      </c>
      <c r="AX271" s="42">
        <f t="shared" si="60"/>
        <v>0</v>
      </c>
      <c r="AY271" s="76">
        <f t="shared" si="60"/>
        <v>0</v>
      </c>
      <c r="AZ271" s="42">
        <f t="shared" si="60"/>
        <v>0</v>
      </c>
      <c r="BA271" s="42">
        <f t="shared" si="60"/>
        <v>0</v>
      </c>
      <c r="BB271" s="42">
        <f t="shared" si="60"/>
        <v>0</v>
      </c>
      <c r="BC271" s="42">
        <f t="shared" si="60"/>
        <v>0</v>
      </c>
      <c r="BD271" s="42">
        <f t="shared" si="60"/>
        <v>0</v>
      </c>
      <c r="BE271" s="42">
        <f t="shared" si="60"/>
        <v>0</v>
      </c>
      <c r="BF271" s="23">
        <f t="shared" si="59"/>
        <v>51.5</v>
      </c>
    </row>
    <row r="272" ht="15.75" customHeight="1">
      <c r="A272" s="15"/>
      <c r="B272" s="40"/>
      <c r="C272" s="17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70"/>
      <c r="AZ272" s="18"/>
      <c r="BA272" s="18"/>
      <c r="BB272" s="18"/>
      <c r="BC272" s="18"/>
      <c r="BD272" s="18"/>
      <c r="BE272" s="18"/>
      <c r="BF272" s="26"/>
    </row>
    <row r="273" ht="15.75" customHeight="1">
      <c r="A273" s="27"/>
      <c r="B273" s="43" t="s">
        <v>1</v>
      </c>
      <c r="C273" s="44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77"/>
      <c r="AZ273" s="45"/>
      <c r="BA273" s="45"/>
      <c r="BB273" s="45"/>
      <c r="BC273" s="45"/>
      <c r="BD273" s="45"/>
      <c r="BE273" s="45"/>
      <c r="BF273" s="37">
        <f t="shared" ref="BF273:BF280" si="61">SUM(C273:BE273)</f>
        <v>0</v>
      </c>
    </row>
    <row r="274" ht="15.75" customHeight="1">
      <c r="A274" s="8">
        <v>31.0</v>
      </c>
      <c r="B274" s="38" t="s">
        <v>107</v>
      </c>
      <c r="C274" s="10"/>
      <c r="D274" s="11"/>
      <c r="E274" s="11"/>
      <c r="F274" s="11"/>
      <c r="G274" s="11"/>
      <c r="H274" s="11"/>
      <c r="I274" s="11"/>
      <c r="J274" s="12">
        <v>4.0</v>
      </c>
      <c r="K274" s="11"/>
      <c r="L274" s="11"/>
      <c r="M274" s="11"/>
      <c r="N274" s="11"/>
      <c r="O274" s="11"/>
      <c r="P274" s="11"/>
      <c r="Q274" s="12"/>
      <c r="R274" s="11"/>
      <c r="S274" s="1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2"/>
      <c r="AE274" s="11"/>
      <c r="AF274" s="11"/>
      <c r="AG274" s="13"/>
      <c r="AH274" s="11"/>
      <c r="AI274" s="12">
        <v>19.0</v>
      </c>
      <c r="AJ274" s="11"/>
      <c r="AK274" s="11"/>
      <c r="AL274" s="11"/>
      <c r="AM274" s="12">
        <v>3.0</v>
      </c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69"/>
      <c r="AZ274" s="11"/>
      <c r="BA274" s="11"/>
      <c r="BB274" s="11"/>
      <c r="BC274" s="11"/>
      <c r="BD274" s="11"/>
      <c r="BE274" s="11"/>
      <c r="BF274" s="14">
        <f t="shared" si="61"/>
        <v>26</v>
      </c>
    </row>
    <row r="275" ht="15.75" customHeight="1">
      <c r="A275" s="15"/>
      <c r="B275" s="40" t="s">
        <v>108</v>
      </c>
      <c r="C275" s="17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20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70"/>
      <c r="AZ275" s="18"/>
      <c r="BA275" s="18"/>
      <c r="BB275" s="18"/>
      <c r="BC275" s="18"/>
      <c r="BD275" s="18"/>
      <c r="BE275" s="18"/>
      <c r="BF275" s="19">
        <f t="shared" si="61"/>
        <v>0</v>
      </c>
    </row>
    <row r="276" ht="15.75" customHeight="1">
      <c r="A276" s="15"/>
      <c r="B276" s="40" t="s">
        <v>109</v>
      </c>
      <c r="C276" s="17"/>
      <c r="D276" s="20">
        <v>2.0</v>
      </c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20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20"/>
      <c r="AE276" s="18"/>
      <c r="AF276" s="18"/>
      <c r="AG276" s="18"/>
      <c r="AH276" s="18"/>
      <c r="AI276" s="20"/>
      <c r="AJ276" s="18"/>
      <c r="AK276" s="20">
        <v>2.0</v>
      </c>
      <c r="AL276" s="18"/>
      <c r="AM276" s="20">
        <v>1.0</v>
      </c>
      <c r="AN276" s="18"/>
      <c r="AO276" s="18"/>
      <c r="AP276" s="18"/>
      <c r="AQ276" s="20">
        <v>1.0</v>
      </c>
      <c r="AR276" s="18"/>
      <c r="AS276" s="18"/>
      <c r="AT276" s="18"/>
      <c r="AU276" s="18"/>
      <c r="AV276" s="18"/>
      <c r="AW276" s="18"/>
      <c r="AX276" s="18"/>
      <c r="AY276" s="70"/>
      <c r="AZ276" s="18"/>
      <c r="BA276" s="18"/>
      <c r="BB276" s="18"/>
      <c r="BC276" s="18"/>
      <c r="BD276" s="18"/>
      <c r="BE276" s="18"/>
      <c r="BF276" s="19">
        <f t="shared" si="61"/>
        <v>6</v>
      </c>
    </row>
    <row r="277" ht="15.75" customHeight="1">
      <c r="A277" s="15"/>
      <c r="B277" s="40" t="s">
        <v>110</v>
      </c>
      <c r="C277" s="17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20"/>
      <c r="R277" s="18"/>
      <c r="S277" s="20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20"/>
      <c r="AE277" s="18"/>
      <c r="AF277" s="18"/>
      <c r="AG277" s="21"/>
      <c r="AH277" s="18"/>
      <c r="AI277" s="20">
        <v>13.5</v>
      </c>
      <c r="AJ277" s="18"/>
      <c r="AK277" s="18"/>
      <c r="AL277" s="18"/>
      <c r="AM277" s="20">
        <v>1.0</v>
      </c>
      <c r="AN277" s="18"/>
      <c r="AO277" s="18"/>
      <c r="AP277" s="18"/>
      <c r="AQ277" s="20">
        <v>2.0</v>
      </c>
      <c r="AR277" s="18"/>
      <c r="AS277" s="18"/>
      <c r="AT277" s="18"/>
      <c r="AU277" s="18"/>
      <c r="AV277" s="18"/>
      <c r="AW277" s="18"/>
      <c r="AX277" s="18"/>
      <c r="AY277" s="70"/>
      <c r="AZ277" s="18"/>
      <c r="BA277" s="18"/>
      <c r="BB277" s="18"/>
      <c r="BC277" s="18"/>
      <c r="BD277" s="18"/>
      <c r="BE277" s="18"/>
      <c r="BF277" s="19">
        <f t="shared" si="61"/>
        <v>16.5</v>
      </c>
    </row>
    <row r="278" ht="15.75" customHeight="1">
      <c r="A278" s="15"/>
      <c r="B278" s="40" t="s">
        <v>111</v>
      </c>
      <c r="C278" s="17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20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21"/>
      <c r="AH278" s="18"/>
      <c r="AI278" s="18"/>
      <c r="AJ278" s="18"/>
      <c r="AK278" s="20">
        <v>2.0</v>
      </c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70"/>
      <c r="AZ278" s="18"/>
      <c r="BA278" s="18"/>
      <c r="BB278" s="18"/>
      <c r="BC278" s="18"/>
      <c r="BD278" s="18"/>
      <c r="BE278" s="18"/>
      <c r="BF278" s="19">
        <f t="shared" si="61"/>
        <v>2</v>
      </c>
    </row>
    <row r="279" ht="15.75" customHeight="1">
      <c r="A279" s="15"/>
      <c r="B279" s="40" t="s">
        <v>112</v>
      </c>
      <c r="C279" s="17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20"/>
      <c r="R279" s="18"/>
      <c r="S279" s="20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0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70"/>
      <c r="AZ279" s="18"/>
      <c r="BA279" s="18"/>
      <c r="BB279" s="18"/>
      <c r="BC279" s="18"/>
      <c r="BD279" s="18"/>
      <c r="BE279" s="18"/>
      <c r="BF279" s="19">
        <f t="shared" si="61"/>
        <v>0</v>
      </c>
    </row>
    <row r="280" ht="15.75" customHeight="1">
      <c r="A280" s="15"/>
      <c r="B280" s="40" t="s">
        <v>55</v>
      </c>
      <c r="C280" s="42"/>
      <c r="D280" s="42">
        <f t="shared" ref="D280:BE280" si="62">SUM(D274:D279)</f>
        <v>2</v>
      </c>
      <c r="E280" s="42">
        <f t="shared" si="62"/>
        <v>0</v>
      </c>
      <c r="F280" s="42">
        <f t="shared" si="62"/>
        <v>0</v>
      </c>
      <c r="G280" s="42">
        <f t="shared" si="62"/>
        <v>0</v>
      </c>
      <c r="H280" s="42">
        <f t="shared" si="62"/>
        <v>0</v>
      </c>
      <c r="I280" s="42">
        <f t="shared" si="62"/>
        <v>0</v>
      </c>
      <c r="J280" s="42">
        <f t="shared" si="62"/>
        <v>4</v>
      </c>
      <c r="K280" s="42">
        <f t="shared" si="62"/>
        <v>0</v>
      </c>
      <c r="L280" s="42">
        <f t="shared" si="62"/>
        <v>0</v>
      </c>
      <c r="M280" s="42">
        <f t="shared" si="62"/>
        <v>0</v>
      </c>
      <c r="N280" s="42">
        <f t="shared" si="62"/>
        <v>0</v>
      </c>
      <c r="O280" s="42">
        <f t="shared" si="62"/>
        <v>0</v>
      </c>
      <c r="P280" s="42">
        <f t="shared" si="62"/>
        <v>0</v>
      </c>
      <c r="Q280" s="42">
        <f t="shared" si="62"/>
        <v>0</v>
      </c>
      <c r="R280" s="42">
        <f t="shared" si="62"/>
        <v>0</v>
      </c>
      <c r="S280" s="42">
        <f t="shared" si="62"/>
        <v>0</v>
      </c>
      <c r="T280" s="42">
        <f t="shared" si="62"/>
        <v>0</v>
      </c>
      <c r="U280" s="42">
        <f t="shared" si="62"/>
        <v>0</v>
      </c>
      <c r="V280" s="42">
        <f t="shared" si="62"/>
        <v>0</v>
      </c>
      <c r="W280" s="42">
        <f t="shared" si="62"/>
        <v>0</v>
      </c>
      <c r="X280" s="42">
        <f t="shared" si="62"/>
        <v>0</v>
      </c>
      <c r="Y280" s="42">
        <f t="shared" si="62"/>
        <v>0</v>
      </c>
      <c r="Z280" s="42">
        <f t="shared" si="62"/>
        <v>0</v>
      </c>
      <c r="AA280" s="42">
        <f t="shared" si="62"/>
        <v>0</v>
      </c>
      <c r="AB280" s="42">
        <f t="shared" si="62"/>
        <v>0</v>
      </c>
      <c r="AC280" s="42">
        <f t="shared" si="62"/>
        <v>0</v>
      </c>
      <c r="AD280" s="42">
        <f t="shared" si="62"/>
        <v>0</v>
      </c>
      <c r="AE280" s="42">
        <f t="shared" si="62"/>
        <v>0</v>
      </c>
      <c r="AF280" s="42">
        <f t="shared" si="62"/>
        <v>0</v>
      </c>
      <c r="AG280" s="42">
        <f t="shared" si="62"/>
        <v>0</v>
      </c>
      <c r="AH280" s="42">
        <f t="shared" si="62"/>
        <v>0</v>
      </c>
      <c r="AI280" s="42">
        <f t="shared" si="62"/>
        <v>32.5</v>
      </c>
      <c r="AJ280" s="42">
        <f t="shared" si="62"/>
        <v>0</v>
      </c>
      <c r="AK280" s="42">
        <f t="shared" si="62"/>
        <v>4</v>
      </c>
      <c r="AL280" s="42">
        <f t="shared" si="62"/>
        <v>0</v>
      </c>
      <c r="AM280" s="42">
        <f t="shared" si="62"/>
        <v>5</v>
      </c>
      <c r="AN280" s="42">
        <f t="shared" si="62"/>
        <v>0</v>
      </c>
      <c r="AO280" s="42">
        <f t="shared" si="62"/>
        <v>0</v>
      </c>
      <c r="AP280" s="42">
        <f t="shared" si="62"/>
        <v>0</v>
      </c>
      <c r="AQ280" s="42">
        <f t="shared" si="62"/>
        <v>3</v>
      </c>
      <c r="AR280" s="42">
        <f t="shared" si="62"/>
        <v>0</v>
      </c>
      <c r="AS280" s="42">
        <f t="shared" si="62"/>
        <v>0</v>
      </c>
      <c r="AT280" s="42">
        <f t="shared" si="62"/>
        <v>0</v>
      </c>
      <c r="AU280" s="42">
        <f t="shared" si="62"/>
        <v>0</v>
      </c>
      <c r="AV280" s="42">
        <f t="shared" si="62"/>
        <v>0</v>
      </c>
      <c r="AW280" s="42">
        <f t="shared" si="62"/>
        <v>0</v>
      </c>
      <c r="AX280" s="42">
        <f t="shared" si="62"/>
        <v>0</v>
      </c>
      <c r="AY280" s="76">
        <f t="shared" si="62"/>
        <v>0</v>
      </c>
      <c r="AZ280" s="42">
        <f t="shared" si="62"/>
        <v>0</v>
      </c>
      <c r="BA280" s="42">
        <f t="shared" si="62"/>
        <v>0</v>
      </c>
      <c r="BB280" s="42">
        <f t="shared" si="62"/>
        <v>0</v>
      </c>
      <c r="BC280" s="42">
        <f t="shared" si="62"/>
        <v>0</v>
      </c>
      <c r="BD280" s="42">
        <f t="shared" si="62"/>
        <v>0</v>
      </c>
      <c r="BE280" s="42">
        <f t="shared" si="62"/>
        <v>0</v>
      </c>
      <c r="BF280" s="23">
        <f t="shared" si="61"/>
        <v>50.5</v>
      </c>
    </row>
    <row r="281" ht="15.75" customHeight="1">
      <c r="A281" s="15"/>
      <c r="B281" s="40"/>
      <c r="C281" s="17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70"/>
      <c r="AZ281" s="18"/>
      <c r="BA281" s="18"/>
      <c r="BB281" s="18"/>
      <c r="BC281" s="18"/>
      <c r="BD281" s="18"/>
      <c r="BE281" s="18"/>
      <c r="BF281" s="26"/>
    </row>
    <row r="282" ht="15.75" customHeight="1">
      <c r="A282" s="27"/>
      <c r="B282" s="43" t="s">
        <v>1</v>
      </c>
      <c r="C282" s="44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77"/>
      <c r="AZ282" s="45"/>
      <c r="BA282" s="45"/>
      <c r="BB282" s="45"/>
      <c r="BC282" s="45"/>
      <c r="BD282" s="45"/>
      <c r="BE282" s="45"/>
      <c r="BF282" s="37">
        <f t="shared" ref="BF282:BF289" si="63">SUM(C282:BE282)</f>
        <v>0</v>
      </c>
    </row>
    <row r="283" ht="15.75" customHeight="1">
      <c r="A283" s="8"/>
      <c r="B283" s="38" t="s">
        <v>107</v>
      </c>
      <c r="C283" s="10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3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69"/>
      <c r="AZ283" s="11"/>
      <c r="BA283" s="11"/>
      <c r="BB283" s="11"/>
      <c r="BC283" s="11"/>
      <c r="BD283" s="11"/>
      <c r="BE283" s="11"/>
      <c r="BF283" s="14">
        <f t="shared" si="63"/>
        <v>0</v>
      </c>
    </row>
    <row r="284" ht="15.75" customHeight="1">
      <c r="A284" s="15"/>
      <c r="B284" s="40" t="s">
        <v>108</v>
      </c>
      <c r="C284" s="17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70"/>
      <c r="AZ284" s="18"/>
      <c r="BA284" s="18"/>
      <c r="BB284" s="18"/>
      <c r="BC284" s="18"/>
      <c r="BD284" s="18"/>
      <c r="BE284" s="18"/>
      <c r="BF284" s="19">
        <f t="shared" si="63"/>
        <v>0</v>
      </c>
    </row>
    <row r="285" ht="15.75" customHeight="1">
      <c r="A285" s="15"/>
      <c r="B285" s="40" t="s">
        <v>109</v>
      </c>
      <c r="C285" s="17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70"/>
      <c r="AZ285" s="18"/>
      <c r="BA285" s="18"/>
      <c r="BB285" s="18"/>
      <c r="BC285" s="18"/>
      <c r="BD285" s="18"/>
      <c r="BE285" s="18"/>
      <c r="BF285" s="19">
        <f t="shared" si="63"/>
        <v>0</v>
      </c>
    </row>
    <row r="286" ht="15.75" customHeight="1">
      <c r="A286" s="15"/>
      <c r="B286" s="40" t="s">
        <v>110</v>
      </c>
      <c r="C286" s="17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21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70"/>
      <c r="AZ286" s="18"/>
      <c r="BA286" s="18"/>
      <c r="BB286" s="18"/>
      <c r="BC286" s="18"/>
      <c r="BD286" s="18"/>
      <c r="BE286" s="18"/>
      <c r="BF286" s="19">
        <f t="shared" si="63"/>
        <v>0</v>
      </c>
    </row>
    <row r="287" ht="15.75" customHeight="1">
      <c r="A287" s="15"/>
      <c r="B287" s="40" t="s">
        <v>111</v>
      </c>
      <c r="C287" s="17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21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70"/>
      <c r="AZ287" s="18"/>
      <c r="BA287" s="18"/>
      <c r="BB287" s="18"/>
      <c r="BC287" s="18"/>
      <c r="BD287" s="18"/>
      <c r="BE287" s="18"/>
      <c r="BF287" s="19">
        <f t="shared" si="63"/>
        <v>0</v>
      </c>
    </row>
    <row r="288" ht="15.75" customHeight="1">
      <c r="A288" s="15"/>
      <c r="B288" s="40" t="s">
        <v>112</v>
      </c>
      <c r="C288" s="17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70"/>
      <c r="AZ288" s="18"/>
      <c r="BA288" s="18"/>
      <c r="BB288" s="18"/>
      <c r="BC288" s="18"/>
      <c r="BD288" s="18"/>
      <c r="BE288" s="18"/>
      <c r="BF288" s="19">
        <f t="shared" si="63"/>
        <v>0</v>
      </c>
    </row>
    <row r="289" ht="15.75" customHeight="1">
      <c r="A289" s="15"/>
      <c r="B289" s="40" t="s">
        <v>55</v>
      </c>
      <c r="C289" s="42"/>
      <c r="D289" s="42">
        <f t="shared" ref="D289:BE289" si="64">SUM(D283:D288)</f>
        <v>0</v>
      </c>
      <c r="E289" s="42">
        <f t="shared" si="64"/>
        <v>0</v>
      </c>
      <c r="F289" s="42">
        <f t="shared" si="64"/>
        <v>0</v>
      </c>
      <c r="G289" s="42">
        <f t="shared" si="64"/>
        <v>0</v>
      </c>
      <c r="H289" s="42">
        <f t="shared" si="64"/>
        <v>0</v>
      </c>
      <c r="I289" s="42">
        <f t="shared" si="64"/>
        <v>0</v>
      </c>
      <c r="J289" s="42">
        <f t="shared" si="64"/>
        <v>0</v>
      </c>
      <c r="K289" s="42">
        <f t="shared" si="64"/>
        <v>0</v>
      </c>
      <c r="L289" s="42">
        <f t="shared" si="64"/>
        <v>0</v>
      </c>
      <c r="M289" s="42">
        <f t="shared" si="64"/>
        <v>0</v>
      </c>
      <c r="N289" s="42">
        <f t="shared" si="64"/>
        <v>0</v>
      </c>
      <c r="O289" s="42">
        <f t="shared" si="64"/>
        <v>0</v>
      </c>
      <c r="P289" s="42">
        <f t="shared" si="64"/>
        <v>0</v>
      </c>
      <c r="Q289" s="42">
        <f t="shared" si="64"/>
        <v>0</v>
      </c>
      <c r="R289" s="42">
        <f t="shared" si="64"/>
        <v>0</v>
      </c>
      <c r="S289" s="42">
        <f t="shared" si="64"/>
        <v>0</v>
      </c>
      <c r="T289" s="42">
        <f t="shared" si="64"/>
        <v>0</v>
      </c>
      <c r="U289" s="42">
        <f t="shared" si="64"/>
        <v>0</v>
      </c>
      <c r="V289" s="42">
        <f t="shared" si="64"/>
        <v>0</v>
      </c>
      <c r="W289" s="42">
        <f t="shared" si="64"/>
        <v>0</v>
      </c>
      <c r="X289" s="42">
        <f t="shared" si="64"/>
        <v>0</v>
      </c>
      <c r="Y289" s="42">
        <f t="shared" si="64"/>
        <v>0</v>
      </c>
      <c r="Z289" s="42">
        <f t="shared" si="64"/>
        <v>0</v>
      </c>
      <c r="AA289" s="42">
        <f t="shared" si="64"/>
        <v>0</v>
      </c>
      <c r="AB289" s="42">
        <f t="shared" si="64"/>
        <v>0</v>
      </c>
      <c r="AC289" s="42">
        <f t="shared" si="64"/>
        <v>0</v>
      </c>
      <c r="AD289" s="42">
        <f t="shared" si="64"/>
        <v>0</v>
      </c>
      <c r="AE289" s="42">
        <f t="shared" si="64"/>
        <v>0</v>
      </c>
      <c r="AF289" s="42">
        <f t="shared" si="64"/>
        <v>0</v>
      </c>
      <c r="AG289" s="42">
        <f t="shared" si="64"/>
        <v>0</v>
      </c>
      <c r="AH289" s="42">
        <f t="shared" si="64"/>
        <v>0</v>
      </c>
      <c r="AI289" s="42">
        <f t="shared" si="64"/>
        <v>0</v>
      </c>
      <c r="AJ289" s="42">
        <f t="shared" si="64"/>
        <v>0</v>
      </c>
      <c r="AK289" s="42">
        <f t="shared" si="64"/>
        <v>0</v>
      </c>
      <c r="AL289" s="42">
        <f t="shared" si="64"/>
        <v>0</v>
      </c>
      <c r="AM289" s="42">
        <f t="shared" si="64"/>
        <v>0</v>
      </c>
      <c r="AN289" s="42">
        <f t="shared" si="64"/>
        <v>0</v>
      </c>
      <c r="AO289" s="42">
        <f t="shared" si="64"/>
        <v>0</v>
      </c>
      <c r="AP289" s="42">
        <f t="shared" si="64"/>
        <v>0</v>
      </c>
      <c r="AQ289" s="42">
        <f t="shared" si="64"/>
        <v>0</v>
      </c>
      <c r="AR289" s="42">
        <f t="shared" si="64"/>
        <v>0</v>
      </c>
      <c r="AS289" s="42">
        <f t="shared" si="64"/>
        <v>0</v>
      </c>
      <c r="AT289" s="42">
        <f t="shared" si="64"/>
        <v>0</v>
      </c>
      <c r="AU289" s="42">
        <f t="shared" si="64"/>
        <v>0</v>
      </c>
      <c r="AV289" s="42">
        <f t="shared" si="64"/>
        <v>0</v>
      </c>
      <c r="AW289" s="42">
        <f t="shared" si="64"/>
        <v>0</v>
      </c>
      <c r="AX289" s="42">
        <f t="shared" si="64"/>
        <v>0</v>
      </c>
      <c r="AY289" s="76">
        <f t="shared" si="64"/>
        <v>0</v>
      </c>
      <c r="AZ289" s="42">
        <f t="shared" si="64"/>
        <v>0</v>
      </c>
      <c r="BA289" s="42">
        <f t="shared" si="64"/>
        <v>0</v>
      </c>
      <c r="BB289" s="42">
        <f t="shared" si="64"/>
        <v>0</v>
      </c>
      <c r="BC289" s="42">
        <f t="shared" si="64"/>
        <v>0</v>
      </c>
      <c r="BD289" s="42">
        <f t="shared" si="64"/>
        <v>0</v>
      </c>
      <c r="BE289" s="42">
        <f t="shared" si="64"/>
        <v>0</v>
      </c>
      <c r="BF289" s="23">
        <f t="shared" si="63"/>
        <v>0</v>
      </c>
    </row>
    <row r="290" ht="15.75" customHeight="1">
      <c r="A290" s="15"/>
      <c r="B290" s="40"/>
      <c r="C290" s="17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70"/>
      <c r="AZ290" s="18"/>
      <c r="BA290" s="18"/>
      <c r="BB290" s="18"/>
      <c r="BC290" s="18"/>
      <c r="BD290" s="18"/>
      <c r="BE290" s="18"/>
      <c r="BF290" s="26"/>
    </row>
    <row r="291" ht="15.75" customHeight="1">
      <c r="A291" s="27"/>
      <c r="B291" s="43" t="s">
        <v>1</v>
      </c>
      <c r="C291" s="46"/>
      <c r="D291" s="47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77"/>
      <c r="AZ291" s="45"/>
      <c r="BA291" s="45"/>
      <c r="BB291" s="45"/>
      <c r="BC291" s="45"/>
      <c r="BD291" s="45"/>
      <c r="BE291" s="45"/>
      <c r="BF291" s="37">
        <f t="shared" ref="BF291:BF298" si="66">SUM(C291:BE291)</f>
        <v>0</v>
      </c>
    </row>
    <row r="292" ht="15.75" customHeight="1">
      <c r="A292" s="48" t="s">
        <v>55</v>
      </c>
      <c r="B292" s="49" t="s">
        <v>107</v>
      </c>
      <c r="C292" s="50"/>
      <c r="D292" s="51">
        <f t="shared" ref="D292:BE292" si="65">SUM(D4,D13,D22,D31,D40,D49,D58,D67,D76,D85,D94,D103,D112,D121,D130,D139,D148,D157,D166,D175,D184,D193,D202,D211,D220,D229,D238,D247,D256,D265,D274,D283)</f>
        <v>11</v>
      </c>
      <c r="E292" s="51">
        <f t="shared" si="65"/>
        <v>22.5</v>
      </c>
      <c r="F292" s="51">
        <f t="shared" si="65"/>
        <v>20</v>
      </c>
      <c r="G292" s="51">
        <f t="shared" si="65"/>
        <v>0</v>
      </c>
      <c r="H292" s="51">
        <f t="shared" si="65"/>
        <v>0</v>
      </c>
      <c r="I292" s="51">
        <f t="shared" si="65"/>
        <v>15</v>
      </c>
      <c r="J292" s="51">
        <f t="shared" si="65"/>
        <v>37</v>
      </c>
      <c r="K292" s="51">
        <f t="shared" si="65"/>
        <v>3</v>
      </c>
      <c r="L292" s="51">
        <f t="shared" si="65"/>
        <v>0</v>
      </c>
      <c r="M292" s="51">
        <f t="shared" si="65"/>
        <v>1.5</v>
      </c>
      <c r="N292" s="51">
        <f t="shared" si="65"/>
        <v>0</v>
      </c>
      <c r="O292" s="51">
        <f t="shared" si="65"/>
        <v>8</v>
      </c>
      <c r="P292" s="51">
        <f t="shared" si="65"/>
        <v>0</v>
      </c>
      <c r="Q292" s="51">
        <f t="shared" si="65"/>
        <v>29</v>
      </c>
      <c r="R292" s="51">
        <f t="shared" si="65"/>
        <v>4</v>
      </c>
      <c r="S292" s="51">
        <f t="shared" si="65"/>
        <v>3.5</v>
      </c>
      <c r="T292" s="51">
        <f t="shared" si="65"/>
        <v>0</v>
      </c>
      <c r="U292" s="51">
        <f t="shared" si="65"/>
        <v>5</v>
      </c>
      <c r="V292" s="51">
        <f t="shared" si="65"/>
        <v>0</v>
      </c>
      <c r="W292" s="51">
        <f t="shared" si="65"/>
        <v>0</v>
      </c>
      <c r="X292" s="51">
        <f t="shared" si="65"/>
        <v>6</v>
      </c>
      <c r="Y292" s="51">
        <f t="shared" si="65"/>
        <v>1.5</v>
      </c>
      <c r="Z292" s="51">
        <f t="shared" si="65"/>
        <v>3</v>
      </c>
      <c r="AA292" s="51">
        <f t="shared" si="65"/>
        <v>0</v>
      </c>
      <c r="AB292" s="51">
        <f t="shared" si="65"/>
        <v>16</v>
      </c>
      <c r="AC292" s="51">
        <f t="shared" si="65"/>
        <v>0</v>
      </c>
      <c r="AD292" s="51">
        <f t="shared" si="65"/>
        <v>3.5</v>
      </c>
      <c r="AE292" s="51">
        <f t="shared" si="65"/>
        <v>4</v>
      </c>
      <c r="AF292" s="51">
        <f t="shared" si="65"/>
        <v>0</v>
      </c>
      <c r="AG292" s="51">
        <f t="shared" si="65"/>
        <v>4</v>
      </c>
      <c r="AH292" s="51">
        <f t="shared" si="65"/>
        <v>1</v>
      </c>
      <c r="AI292" s="51">
        <f t="shared" si="65"/>
        <v>105.5</v>
      </c>
      <c r="AJ292" s="51">
        <f t="shared" si="65"/>
        <v>1</v>
      </c>
      <c r="AK292" s="51">
        <f t="shared" si="65"/>
        <v>33</v>
      </c>
      <c r="AL292" s="51">
        <f t="shared" si="65"/>
        <v>0</v>
      </c>
      <c r="AM292" s="51">
        <f t="shared" si="65"/>
        <v>77</v>
      </c>
      <c r="AN292" s="51">
        <f t="shared" si="65"/>
        <v>0</v>
      </c>
      <c r="AO292" s="51">
        <f t="shared" si="65"/>
        <v>18</v>
      </c>
      <c r="AP292" s="51">
        <f t="shared" si="65"/>
        <v>0.5</v>
      </c>
      <c r="AQ292" s="51">
        <f t="shared" si="65"/>
        <v>0</v>
      </c>
      <c r="AR292" s="51">
        <f t="shared" si="65"/>
        <v>11</v>
      </c>
      <c r="AS292" s="51">
        <f t="shared" si="65"/>
        <v>0</v>
      </c>
      <c r="AT292" s="51">
        <f t="shared" si="65"/>
        <v>17</v>
      </c>
      <c r="AU292" s="51">
        <f t="shared" si="65"/>
        <v>0</v>
      </c>
      <c r="AV292" s="51">
        <f t="shared" si="65"/>
        <v>0</v>
      </c>
      <c r="AW292" s="51">
        <f t="shared" si="65"/>
        <v>0</v>
      </c>
      <c r="AX292" s="51">
        <f t="shared" si="65"/>
        <v>9</v>
      </c>
      <c r="AY292" s="79">
        <f t="shared" si="65"/>
        <v>1</v>
      </c>
      <c r="AZ292" s="51">
        <f t="shared" si="65"/>
        <v>2</v>
      </c>
      <c r="BA292" s="51">
        <f t="shared" si="65"/>
        <v>8</v>
      </c>
      <c r="BB292" s="51">
        <f t="shared" si="65"/>
        <v>0</v>
      </c>
      <c r="BC292" s="51">
        <f t="shared" si="65"/>
        <v>0</v>
      </c>
      <c r="BD292" s="51">
        <f t="shared" si="65"/>
        <v>0</v>
      </c>
      <c r="BE292" s="51">
        <f t="shared" si="65"/>
        <v>0</v>
      </c>
      <c r="BF292" s="14">
        <f t="shared" si="66"/>
        <v>481.5</v>
      </c>
    </row>
    <row r="293" ht="15.75" customHeight="1">
      <c r="A293" s="15"/>
      <c r="B293" s="52" t="s">
        <v>108</v>
      </c>
      <c r="C293" s="53"/>
      <c r="D293" s="54">
        <f t="shared" ref="D293:BE293" si="67">SUM(D5,D14,D23,D32,D41,D50,D59,D68,D77,D86,D95,D104,D113,D122,D131,D140,D149,D158,D167,D176,D185,D194,D203,D212,D221,D230,D239,D248,D257,D266,D275,D284)</f>
        <v>5.5</v>
      </c>
      <c r="E293" s="54">
        <f t="shared" si="67"/>
        <v>4</v>
      </c>
      <c r="F293" s="54">
        <f t="shared" si="67"/>
        <v>1</v>
      </c>
      <c r="G293" s="54">
        <f t="shared" si="67"/>
        <v>0</v>
      </c>
      <c r="H293" s="54">
        <f t="shared" si="67"/>
        <v>0</v>
      </c>
      <c r="I293" s="54">
        <f t="shared" si="67"/>
        <v>2.5</v>
      </c>
      <c r="J293" s="54">
        <f t="shared" si="67"/>
        <v>1</v>
      </c>
      <c r="K293" s="54">
        <f t="shared" si="67"/>
        <v>0</v>
      </c>
      <c r="L293" s="54">
        <f t="shared" si="67"/>
        <v>0</v>
      </c>
      <c r="M293" s="54">
        <f t="shared" si="67"/>
        <v>0</v>
      </c>
      <c r="N293" s="54">
        <f t="shared" si="67"/>
        <v>0</v>
      </c>
      <c r="O293" s="54">
        <f t="shared" si="67"/>
        <v>5.5</v>
      </c>
      <c r="P293" s="54">
        <f t="shared" si="67"/>
        <v>0</v>
      </c>
      <c r="Q293" s="54">
        <f t="shared" si="67"/>
        <v>9.5</v>
      </c>
      <c r="R293" s="54">
        <f t="shared" si="67"/>
        <v>0</v>
      </c>
      <c r="S293" s="54">
        <f t="shared" si="67"/>
        <v>1</v>
      </c>
      <c r="T293" s="54">
        <f t="shared" si="67"/>
        <v>0</v>
      </c>
      <c r="U293" s="54">
        <f t="shared" si="67"/>
        <v>1</v>
      </c>
      <c r="V293" s="54">
        <f t="shared" si="67"/>
        <v>0</v>
      </c>
      <c r="W293" s="54">
        <f t="shared" si="67"/>
        <v>0</v>
      </c>
      <c r="X293" s="54">
        <f t="shared" si="67"/>
        <v>9</v>
      </c>
      <c r="Y293" s="54">
        <f t="shared" si="67"/>
        <v>3</v>
      </c>
      <c r="Z293" s="54">
        <f t="shared" si="67"/>
        <v>0</v>
      </c>
      <c r="AA293" s="54">
        <f t="shared" si="67"/>
        <v>0</v>
      </c>
      <c r="AB293" s="54">
        <f t="shared" si="67"/>
        <v>0</v>
      </c>
      <c r="AC293" s="54">
        <f t="shared" si="67"/>
        <v>0</v>
      </c>
      <c r="AD293" s="54">
        <f t="shared" si="67"/>
        <v>0.5</v>
      </c>
      <c r="AE293" s="54">
        <f t="shared" si="67"/>
        <v>0.25</v>
      </c>
      <c r="AF293" s="54">
        <f t="shared" si="67"/>
        <v>0</v>
      </c>
      <c r="AG293" s="54">
        <f t="shared" si="67"/>
        <v>0</v>
      </c>
      <c r="AH293" s="54">
        <f t="shared" si="67"/>
        <v>0</v>
      </c>
      <c r="AI293" s="54">
        <f t="shared" si="67"/>
        <v>9</v>
      </c>
      <c r="AJ293" s="54">
        <f t="shared" si="67"/>
        <v>0</v>
      </c>
      <c r="AK293" s="54">
        <f t="shared" si="67"/>
        <v>14</v>
      </c>
      <c r="AL293" s="54">
        <f t="shared" si="67"/>
        <v>0</v>
      </c>
      <c r="AM293" s="54">
        <f t="shared" si="67"/>
        <v>0</v>
      </c>
      <c r="AN293" s="54">
        <f t="shared" si="67"/>
        <v>0</v>
      </c>
      <c r="AO293" s="54">
        <f t="shared" si="67"/>
        <v>2</v>
      </c>
      <c r="AP293" s="54">
        <f t="shared" si="67"/>
        <v>2</v>
      </c>
      <c r="AQ293" s="54">
        <f t="shared" si="67"/>
        <v>1</v>
      </c>
      <c r="AR293" s="54">
        <f t="shared" si="67"/>
        <v>9</v>
      </c>
      <c r="AS293" s="54">
        <f t="shared" si="67"/>
        <v>0</v>
      </c>
      <c r="AT293" s="54">
        <f t="shared" si="67"/>
        <v>2</v>
      </c>
      <c r="AU293" s="54">
        <f t="shared" si="67"/>
        <v>0</v>
      </c>
      <c r="AV293" s="54">
        <f t="shared" si="67"/>
        <v>0</v>
      </c>
      <c r="AW293" s="54">
        <f t="shared" si="67"/>
        <v>0</v>
      </c>
      <c r="AX293" s="54">
        <f t="shared" si="67"/>
        <v>0</v>
      </c>
      <c r="AY293" s="80">
        <f t="shared" si="67"/>
        <v>0</v>
      </c>
      <c r="AZ293" s="54">
        <f t="shared" si="67"/>
        <v>6</v>
      </c>
      <c r="BA293" s="54">
        <f t="shared" si="67"/>
        <v>0</v>
      </c>
      <c r="BB293" s="54">
        <f t="shared" si="67"/>
        <v>0</v>
      </c>
      <c r="BC293" s="54">
        <f t="shared" si="67"/>
        <v>0</v>
      </c>
      <c r="BD293" s="54">
        <f t="shared" si="67"/>
        <v>0</v>
      </c>
      <c r="BE293" s="54">
        <f t="shared" si="67"/>
        <v>0</v>
      </c>
      <c r="BF293" s="19">
        <f t="shared" si="66"/>
        <v>88.75</v>
      </c>
    </row>
    <row r="294" ht="15.75" customHeight="1">
      <c r="A294" s="15"/>
      <c r="B294" s="52" t="s">
        <v>109</v>
      </c>
      <c r="C294" s="53"/>
      <c r="D294" s="54">
        <f t="shared" ref="D294:BE294" si="68">SUM(D6,D15,D24,D33,D42,D51,D60,D69,D78,D87,D96,D105,D114,D123,D132,D141,D150,D159,D168,D177,D186,D195,D204,D213,D222,D231,D240,D249,D258,D267,D276,D285)</f>
        <v>7.5</v>
      </c>
      <c r="E294" s="54">
        <f t="shared" si="68"/>
        <v>1</v>
      </c>
      <c r="F294" s="54">
        <f t="shared" si="68"/>
        <v>0</v>
      </c>
      <c r="G294" s="54">
        <f t="shared" si="68"/>
        <v>0</v>
      </c>
      <c r="H294" s="54">
        <f t="shared" si="68"/>
        <v>0</v>
      </c>
      <c r="I294" s="54">
        <f t="shared" si="68"/>
        <v>0</v>
      </c>
      <c r="J294" s="54">
        <f t="shared" si="68"/>
        <v>3</v>
      </c>
      <c r="K294" s="54">
        <f t="shared" si="68"/>
        <v>0</v>
      </c>
      <c r="L294" s="54">
        <f t="shared" si="68"/>
        <v>0</v>
      </c>
      <c r="M294" s="54">
        <f t="shared" si="68"/>
        <v>1</v>
      </c>
      <c r="N294" s="54">
        <f t="shared" si="68"/>
        <v>0.5</v>
      </c>
      <c r="O294" s="54">
        <f t="shared" si="68"/>
        <v>20.5</v>
      </c>
      <c r="P294" s="54">
        <f t="shared" si="68"/>
        <v>0</v>
      </c>
      <c r="Q294" s="54">
        <f t="shared" si="68"/>
        <v>3.5</v>
      </c>
      <c r="R294" s="54">
        <f t="shared" si="68"/>
        <v>4.25</v>
      </c>
      <c r="S294" s="54">
        <f t="shared" si="68"/>
        <v>0</v>
      </c>
      <c r="T294" s="54">
        <f t="shared" si="68"/>
        <v>0</v>
      </c>
      <c r="U294" s="54">
        <f t="shared" si="68"/>
        <v>6</v>
      </c>
      <c r="V294" s="54">
        <f t="shared" si="68"/>
        <v>0</v>
      </c>
      <c r="W294" s="54">
        <f t="shared" si="68"/>
        <v>0</v>
      </c>
      <c r="X294" s="54">
        <f t="shared" si="68"/>
        <v>1.5</v>
      </c>
      <c r="Y294" s="54">
        <f t="shared" si="68"/>
        <v>2.5</v>
      </c>
      <c r="Z294" s="54">
        <f t="shared" si="68"/>
        <v>4</v>
      </c>
      <c r="AA294" s="54">
        <f t="shared" si="68"/>
        <v>1</v>
      </c>
      <c r="AB294" s="54">
        <f t="shared" si="68"/>
        <v>0</v>
      </c>
      <c r="AC294" s="54">
        <f t="shared" si="68"/>
        <v>0</v>
      </c>
      <c r="AD294" s="54">
        <f t="shared" si="68"/>
        <v>3</v>
      </c>
      <c r="AE294" s="54">
        <f t="shared" si="68"/>
        <v>0.5</v>
      </c>
      <c r="AF294" s="54">
        <f t="shared" si="68"/>
        <v>0</v>
      </c>
      <c r="AG294" s="54">
        <f t="shared" si="68"/>
        <v>2</v>
      </c>
      <c r="AH294" s="54">
        <f t="shared" si="68"/>
        <v>1</v>
      </c>
      <c r="AI294" s="54">
        <f t="shared" si="68"/>
        <v>5.5</v>
      </c>
      <c r="AJ294" s="54">
        <f t="shared" si="68"/>
        <v>1</v>
      </c>
      <c r="AK294" s="54">
        <f t="shared" si="68"/>
        <v>31.5</v>
      </c>
      <c r="AL294" s="54">
        <f t="shared" si="68"/>
        <v>0</v>
      </c>
      <c r="AM294" s="54">
        <f t="shared" si="68"/>
        <v>8.5</v>
      </c>
      <c r="AN294" s="54">
        <f t="shared" si="68"/>
        <v>0</v>
      </c>
      <c r="AO294" s="54">
        <f t="shared" si="68"/>
        <v>0</v>
      </c>
      <c r="AP294" s="54">
        <f t="shared" si="68"/>
        <v>3</v>
      </c>
      <c r="AQ294" s="54">
        <f t="shared" si="68"/>
        <v>14.75</v>
      </c>
      <c r="AR294" s="54">
        <f t="shared" si="68"/>
        <v>0</v>
      </c>
      <c r="AS294" s="54">
        <f t="shared" si="68"/>
        <v>0</v>
      </c>
      <c r="AT294" s="54">
        <f t="shared" si="68"/>
        <v>8</v>
      </c>
      <c r="AU294" s="54">
        <f t="shared" si="68"/>
        <v>0</v>
      </c>
      <c r="AV294" s="54">
        <f t="shared" si="68"/>
        <v>0</v>
      </c>
      <c r="AW294" s="54">
        <f t="shared" si="68"/>
        <v>0</v>
      </c>
      <c r="AX294" s="54">
        <f t="shared" si="68"/>
        <v>0</v>
      </c>
      <c r="AY294" s="80">
        <f t="shared" si="68"/>
        <v>0</v>
      </c>
      <c r="AZ294" s="54">
        <f t="shared" si="68"/>
        <v>0</v>
      </c>
      <c r="BA294" s="54">
        <f t="shared" si="68"/>
        <v>0</v>
      </c>
      <c r="BB294" s="54">
        <f t="shared" si="68"/>
        <v>0</v>
      </c>
      <c r="BC294" s="54">
        <f t="shared" si="68"/>
        <v>0</v>
      </c>
      <c r="BD294" s="54">
        <f t="shared" si="68"/>
        <v>0</v>
      </c>
      <c r="BE294" s="54">
        <f t="shared" si="68"/>
        <v>0</v>
      </c>
      <c r="BF294" s="19">
        <f t="shared" si="66"/>
        <v>135</v>
      </c>
    </row>
    <row r="295" ht="15.75" customHeight="1">
      <c r="A295" s="15"/>
      <c r="B295" s="52" t="s">
        <v>110</v>
      </c>
      <c r="C295" s="53"/>
      <c r="D295" s="54">
        <f t="shared" ref="D295:BE295" si="69">SUM(D7,D16,D25,D34,D43,D52,D61,D70,D79,D88,D97,D106,D115,D124,D133,D142,D151,D160,D169,D178,D187,D196,D205,D214,D223,D232,D241,D250,D259,D268,D277,D286)</f>
        <v>14.5</v>
      </c>
      <c r="E295" s="54">
        <f t="shared" si="69"/>
        <v>19.5</v>
      </c>
      <c r="F295" s="54">
        <f t="shared" si="69"/>
        <v>0</v>
      </c>
      <c r="G295" s="54">
        <f t="shared" si="69"/>
        <v>0</v>
      </c>
      <c r="H295" s="54">
        <f t="shared" si="69"/>
        <v>0</v>
      </c>
      <c r="I295" s="54">
        <f t="shared" si="69"/>
        <v>6</v>
      </c>
      <c r="J295" s="54">
        <f t="shared" si="69"/>
        <v>21</v>
      </c>
      <c r="K295" s="54">
        <f t="shared" si="69"/>
        <v>6</v>
      </c>
      <c r="L295" s="54">
        <f t="shared" si="69"/>
        <v>0</v>
      </c>
      <c r="M295" s="54">
        <f t="shared" si="69"/>
        <v>1</v>
      </c>
      <c r="N295" s="54">
        <f t="shared" si="69"/>
        <v>3</v>
      </c>
      <c r="O295" s="54">
        <f t="shared" si="69"/>
        <v>35</v>
      </c>
      <c r="P295" s="54">
        <f t="shared" si="69"/>
        <v>0</v>
      </c>
      <c r="Q295" s="54">
        <f t="shared" si="69"/>
        <v>49</v>
      </c>
      <c r="R295" s="54">
        <f t="shared" si="69"/>
        <v>15</v>
      </c>
      <c r="S295" s="54">
        <f t="shared" si="69"/>
        <v>10.5</v>
      </c>
      <c r="T295" s="54">
        <f t="shared" si="69"/>
        <v>0</v>
      </c>
      <c r="U295" s="54">
        <f t="shared" si="69"/>
        <v>26</v>
      </c>
      <c r="V295" s="54">
        <f t="shared" si="69"/>
        <v>1</v>
      </c>
      <c r="W295" s="54">
        <f t="shared" si="69"/>
        <v>0</v>
      </c>
      <c r="X295" s="54">
        <f t="shared" si="69"/>
        <v>38</v>
      </c>
      <c r="Y295" s="54">
        <f t="shared" si="69"/>
        <v>7</v>
      </c>
      <c r="Z295" s="54">
        <f t="shared" si="69"/>
        <v>12</v>
      </c>
      <c r="AA295" s="54">
        <f t="shared" si="69"/>
        <v>6</v>
      </c>
      <c r="AB295" s="54">
        <f t="shared" si="69"/>
        <v>0</v>
      </c>
      <c r="AC295" s="54">
        <f t="shared" si="69"/>
        <v>1.5</v>
      </c>
      <c r="AD295" s="54">
        <f t="shared" si="69"/>
        <v>16.5</v>
      </c>
      <c r="AE295" s="54">
        <f t="shared" si="69"/>
        <v>6</v>
      </c>
      <c r="AF295" s="54">
        <f t="shared" si="69"/>
        <v>7</v>
      </c>
      <c r="AG295" s="54">
        <f t="shared" si="69"/>
        <v>5</v>
      </c>
      <c r="AH295" s="54">
        <f t="shared" si="69"/>
        <v>0</v>
      </c>
      <c r="AI295" s="54">
        <f t="shared" si="69"/>
        <v>90.5</v>
      </c>
      <c r="AJ295" s="54">
        <f t="shared" si="69"/>
        <v>3</v>
      </c>
      <c r="AK295" s="54">
        <f t="shared" si="69"/>
        <v>89.5</v>
      </c>
      <c r="AL295" s="54">
        <f t="shared" si="69"/>
        <v>0</v>
      </c>
      <c r="AM295" s="54">
        <f t="shared" si="69"/>
        <v>66</v>
      </c>
      <c r="AN295" s="54">
        <f t="shared" si="69"/>
        <v>0</v>
      </c>
      <c r="AO295" s="54">
        <f t="shared" si="69"/>
        <v>1</v>
      </c>
      <c r="AP295" s="54">
        <f t="shared" si="69"/>
        <v>3</v>
      </c>
      <c r="AQ295" s="54">
        <f t="shared" si="69"/>
        <v>5</v>
      </c>
      <c r="AR295" s="54">
        <f t="shared" si="69"/>
        <v>33</v>
      </c>
      <c r="AS295" s="54">
        <f t="shared" si="69"/>
        <v>4</v>
      </c>
      <c r="AT295" s="54">
        <f t="shared" si="69"/>
        <v>19</v>
      </c>
      <c r="AU295" s="54">
        <f t="shared" si="69"/>
        <v>0</v>
      </c>
      <c r="AV295" s="54">
        <f t="shared" si="69"/>
        <v>0</v>
      </c>
      <c r="AW295" s="54">
        <f t="shared" si="69"/>
        <v>0</v>
      </c>
      <c r="AX295" s="54">
        <f t="shared" si="69"/>
        <v>0</v>
      </c>
      <c r="AY295" s="80">
        <f t="shared" si="69"/>
        <v>1</v>
      </c>
      <c r="AZ295" s="54">
        <f t="shared" si="69"/>
        <v>2</v>
      </c>
      <c r="BA295" s="54">
        <f t="shared" si="69"/>
        <v>2</v>
      </c>
      <c r="BB295" s="54">
        <f t="shared" si="69"/>
        <v>0</v>
      </c>
      <c r="BC295" s="54">
        <f t="shared" si="69"/>
        <v>0</v>
      </c>
      <c r="BD295" s="54">
        <f t="shared" si="69"/>
        <v>0</v>
      </c>
      <c r="BE295" s="54">
        <f t="shared" si="69"/>
        <v>0</v>
      </c>
      <c r="BF295" s="19">
        <f t="shared" si="66"/>
        <v>625.5</v>
      </c>
    </row>
    <row r="296" ht="15.75" customHeight="1">
      <c r="A296" s="15"/>
      <c r="B296" s="52" t="s">
        <v>111</v>
      </c>
      <c r="C296" s="53"/>
      <c r="D296" s="54">
        <f t="shared" ref="D296:BE296" si="70">SUM(D8,D17,D26,D35,D44,D53,D62,D71,D80,D89,D98,D107,D116,D125,D134,D143,D152,D161,D170,D179,D188,D197,D206,D215,D224,D233,D242,D251,D260,D269,D278,D287)</f>
        <v>4</v>
      </c>
      <c r="E296" s="54">
        <f t="shared" si="70"/>
        <v>4</v>
      </c>
      <c r="F296" s="54">
        <f t="shared" si="70"/>
        <v>0</v>
      </c>
      <c r="G296" s="54">
        <f t="shared" si="70"/>
        <v>0</v>
      </c>
      <c r="H296" s="54">
        <f t="shared" si="70"/>
        <v>0</v>
      </c>
      <c r="I296" s="54">
        <f t="shared" si="70"/>
        <v>0</v>
      </c>
      <c r="J296" s="54">
        <f t="shared" si="70"/>
        <v>0</v>
      </c>
      <c r="K296" s="54">
        <f t="shared" si="70"/>
        <v>0</v>
      </c>
      <c r="L296" s="54">
        <f t="shared" si="70"/>
        <v>0</v>
      </c>
      <c r="M296" s="54">
        <f t="shared" si="70"/>
        <v>1</v>
      </c>
      <c r="N296" s="54">
        <f t="shared" si="70"/>
        <v>0</v>
      </c>
      <c r="O296" s="54">
        <f t="shared" si="70"/>
        <v>5</v>
      </c>
      <c r="P296" s="54">
        <f t="shared" si="70"/>
        <v>0</v>
      </c>
      <c r="Q296" s="54">
        <f t="shared" si="70"/>
        <v>2.5</v>
      </c>
      <c r="R296" s="54">
        <f t="shared" si="70"/>
        <v>3</v>
      </c>
      <c r="S296" s="54">
        <f t="shared" si="70"/>
        <v>1.5</v>
      </c>
      <c r="T296" s="54">
        <f t="shared" si="70"/>
        <v>0</v>
      </c>
      <c r="U296" s="54">
        <f t="shared" si="70"/>
        <v>0</v>
      </c>
      <c r="V296" s="54">
        <f t="shared" si="70"/>
        <v>6</v>
      </c>
      <c r="W296" s="54">
        <f t="shared" si="70"/>
        <v>0</v>
      </c>
      <c r="X296" s="54">
        <f t="shared" si="70"/>
        <v>2.5</v>
      </c>
      <c r="Y296" s="54">
        <f t="shared" si="70"/>
        <v>0</v>
      </c>
      <c r="Z296" s="54">
        <f t="shared" si="70"/>
        <v>0</v>
      </c>
      <c r="AA296" s="54">
        <f t="shared" si="70"/>
        <v>0</v>
      </c>
      <c r="AB296" s="54">
        <f t="shared" si="70"/>
        <v>0</v>
      </c>
      <c r="AC296" s="54">
        <f t="shared" si="70"/>
        <v>0</v>
      </c>
      <c r="AD296" s="54">
        <f t="shared" si="70"/>
        <v>0</v>
      </c>
      <c r="AE296" s="54">
        <f t="shared" si="70"/>
        <v>0</v>
      </c>
      <c r="AF296" s="54">
        <f t="shared" si="70"/>
        <v>0</v>
      </c>
      <c r="AG296" s="54">
        <f t="shared" si="70"/>
        <v>0</v>
      </c>
      <c r="AH296" s="54">
        <f t="shared" si="70"/>
        <v>0</v>
      </c>
      <c r="AI296" s="54">
        <f t="shared" si="70"/>
        <v>2.25</v>
      </c>
      <c r="AJ296" s="54">
        <f t="shared" si="70"/>
        <v>0</v>
      </c>
      <c r="AK296" s="54">
        <f t="shared" si="70"/>
        <v>15.5</v>
      </c>
      <c r="AL296" s="54">
        <f t="shared" si="70"/>
        <v>0</v>
      </c>
      <c r="AM296" s="54">
        <f t="shared" si="70"/>
        <v>2.5</v>
      </c>
      <c r="AN296" s="54">
        <f t="shared" si="70"/>
        <v>0</v>
      </c>
      <c r="AO296" s="54">
        <f t="shared" si="70"/>
        <v>0</v>
      </c>
      <c r="AP296" s="54">
        <f t="shared" si="70"/>
        <v>1</v>
      </c>
      <c r="AQ296" s="54">
        <f t="shared" si="70"/>
        <v>0</v>
      </c>
      <c r="AR296" s="54">
        <f t="shared" si="70"/>
        <v>3</v>
      </c>
      <c r="AS296" s="54">
        <f t="shared" si="70"/>
        <v>0</v>
      </c>
      <c r="AT296" s="54">
        <f t="shared" si="70"/>
        <v>2</v>
      </c>
      <c r="AU296" s="54">
        <f t="shared" si="70"/>
        <v>0</v>
      </c>
      <c r="AV296" s="54">
        <f t="shared" si="70"/>
        <v>0</v>
      </c>
      <c r="AW296" s="54">
        <f t="shared" si="70"/>
        <v>0</v>
      </c>
      <c r="AX296" s="54">
        <f t="shared" si="70"/>
        <v>0</v>
      </c>
      <c r="AY296" s="80">
        <f t="shared" si="70"/>
        <v>0</v>
      </c>
      <c r="AZ296" s="54">
        <f t="shared" si="70"/>
        <v>0</v>
      </c>
      <c r="BA296" s="54">
        <f t="shared" si="70"/>
        <v>0</v>
      </c>
      <c r="BB296" s="54">
        <f t="shared" si="70"/>
        <v>0</v>
      </c>
      <c r="BC296" s="54">
        <f t="shared" si="70"/>
        <v>0</v>
      </c>
      <c r="BD296" s="54">
        <f t="shared" si="70"/>
        <v>0</v>
      </c>
      <c r="BE296" s="54">
        <f t="shared" si="70"/>
        <v>0</v>
      </c>
      <c r="BF296" s="19">
        <f t="shared" si="66"/>
        <v>55.75</v>
      </c>
    </row>
    <row r="297" ht="15.75" customHeight="1">
      <c r="A297" s="15"/>
      <c r="B297" s="52" t="s">
        <v>112</v>
      </c>
      <c r="C297" s="53"/>
      <c r="D297" s="54">
        <f t="shared" ref="D297:BE297" si="71">SUM(D9,D18,D27,D36,D45,D54,D63,D72,D81,D90,D99,D108,D117,D126,D135,D144,D153,D162,D171,D180,D189,D198,D207,D216,D225,D234,D243,D252,D261,D270,D279,D288)</f>
        <v>0</v>
      </c>
      <c r="E297" s="54">
        <f t="shared" si="71"/>
        <v>0</v>
      </c>
      <c r="F297" s="54">
        <f t="shared" si="71"/>
        <v>0</v>
      </c>
      <c r="G297" s="54">
        <f t="shared" si="71"/>
        <v>0</v>
      </c>
      <c r="H297" s="54">
        <f t="shared" si="71"/>
        <v>0</v>
      </c>
      <c r="I297" s="54">
        <f t="shared" si="71"/>
        <v>0</v>
      </c>
      <c r="J297" s="54">
        <f t="shared" si="71"/>
        <v>0</v>
      </c>
      <c r="K297" s="54">
        <f t="shared" si="71"/>
        <v>0</v>
      </c>
      <c r="L297" s="54">
        <f t="shared" si="71"/>
        <v>0</v>
      </c>
      <c r="M297" s="54">
        <f t="shared" si="71"/>
        <v>1</v>
      </c>
      <c r="N297" s="54">
        <f t="shared" si="71"/>
        <v>0.5</v>
      </c>
      <c r="O297" s="54">
        <f t="shared" si="71"/>
        <v>14</v>
      </c>
      <c r="P297" s="54">
        <f t="shared" si="71"/>
        <v>0</v>
      </c>
      <c r="Q297" s="54">
        <f t="shared" si="71"/>
        <v>19</v>
      </c>
      <c r="R297" s="54">
        <f t="shared" si="71"/>
        <v>3.5</v>
      </c>
      <c r="S297" s="54">
        <f t="shared" si="71"/>
        <v>6.5</v>
      </c>
      <c r="T297" s="54">
        <f t="shared" si="71"/>
        <v>0</v>
      </c>
      <c r="U297" s="54">
        <f t="shared" si="71"/>
        <v>0</v>
      </c>
      <c r="V297" s="54">
        <f t="shared" si="71"/>
        <v>0</v>
      </c>
      <c r="W297" s="54">
        <f t="shared" si="71"/>
        <v>0</v>
      </c>
      <c r="X297" s="54">
        <f t="shared" si="71"/>
        <v>6</v>
      </c>
      <c r="Y297" s="54">
        <f t="shared" si="71"/>
        <v>0</v>
      </c>
      <c r="Z297" s="54">
        <f t="shared" si="71"/>
        <v>4</v>
      </c>
      <c r="AA297" s="54">
        <f t="shared" si="71"/>
        <v>4</v>
      </c>
      <c r="AB297" s="54">
        <f t="shared" si="71"/>
        <v>0</v>
      </c>
      <c r="AC297" s="54">
        <f t="shared" si="71"/>
        <v>0.5</v>
      </c>
      <c r="AD297" s="54">
        <f t="shared" si="71"/>
        <v>7</v>
      </c>
      <c r="AE297" s="54">
        <f t="shared" si="71"/>
        <v>3.25</v>
      </c>
      <c r="AF297" s="54">
        <f t="shared" si="71"/>
        <v>0</v>
      </c>
      <c r="AG297" s="54">
        <f t="shared" si="71"/>
        <v>0</v>
      </c>
      <c r="AH297" s="54">
        <f t="shared" si="71"/>
        <v>0</v>
      </c>
      <c r="AI297" s="54">
        <f t="shared" si="71"/>
        <v>1</v>
      </c>
      <c r="AJ297" s="54">
        <f t="shared" si="71"/>
        <v>0</v>
      </c>
      <c r="AK297" s="54">
        <f t="shared" si="71"/>
        <v>20.5</v>
      </c>
      <c r="AL297" s="54">
        <f t="shared" si="71"/>
        <v>0</v>
      </c>
      <c r="AM297" s="54">
        <f t="shared" si="71"/>
        <v>0</v>
      </c>
      <c r="AN297" s="54">
        <f t="shared" si="71"/>
        <v>0</v>
      </c>
      <c r="AO297" s="54">
        <f t="shared" si="71"/>
        <v>0</v>
      </c>
      <c r="AP297" s="54">
        <f t="shared" si="71"/>
        <v>0</v>
      </c>
      <c r="AQ297" s="54">
        <f t="shared" si="71"/>
        <v>0</v>
      </c>
      <c r="AR297" s="54">
        <f t="shared" si="71"/>
        <v>0</v>
      </c>
      <c r="AS297" s="54">
        <f t="shared" si="71"/>
        <v>0</v>
      </c>
      <c r="AT297" s="54">
        <f t="shared" si="71"/>
        <v>6</v>
      </c>
      <c r="AU297" s="54">
        <f t="shared" si="71"/>
        <v>0</v>
      </c>
      <c r="AV297" s="54">
        <f t="shared" si="71"/>
        <v>0</v>
      </c>
      <c r="AW297" s="54">
        <f t="shared" si="71"/>
        <v>0</v>
      </c>
      <c r="AX297" s="54">
        <f t="shared" si="71"/>
        <v>0</v>
      </c>
      <c r="AY297" s="80">
        <f t="shared" si="71"/>
        <v>0</v>
      </c>
      <c r="AZ297" s="54">
        <f t="shared" si="71"/>
        <v>0</v>
      </c>
      <c r="BA297" s="54">
        <f t="shared" si="71"/>
        <v>0</v>
      </c>
      <c r="BB297" s="54">
        <f t="shared" si="71"/>
        <v>0</v>
      </c>
      <c r="BC297" s="54">
        <f t="shared" si="71"/>
        <v>0</v>
      </c>
      <c r="BD297" s="54">
        <f t="shared" si="71"/>
        <v>0</v>
      </c>
      <c r="BE297" s="54">
        <f t="shared" si="71"/>
        <v>0</v>
      </c>
      <c r="BF297" s="19">
        <f t="shared" si="66"/>
        <v>96.75</v>
      </c>
    </row>
    <row r="298" ht="15.75" customHeight="1">
      <c r="A298" s="15"/>
      <c r="B298" s="40" t="s">
        <v>55</v>
      </c>
      <c r="C298" s="53"/>
      <c r="D298" s="42">
        <f t="shared" ref="D298:BE298" si="72">SUM(D292:D297)</f>
        <v>42.5</v>
      </c>
      <c r="E298" s="42">
        <f t="shared" si="72"/>
        <v>51</v>
      </c>
      <c r="F298" s="42">
        <f t="shared" si="72"/>
        <v>21</v>
      </c>
      <c r="G298" s="42">
        <f t="shared" si="72"/>
        <v>0</v>
      </c>
      <c r="H298" s="42">
        <f t="shared" si="72"/>
        <v>0</v>
      </c>
      <c r="I298" s="42">
        <f t="shared" si="72"/>
        <v>23.5</v>
      </c>
      <c r="J298" s="42">
        <f t="shared" si="72"/>
        <v>62</v>
      </c>
      <c r="K298" s="42">
        <f t="shared" si="72"/>
        <v>9</v>
      </c>
      <c r="L298" s="42">
        <f t="shared" si="72"/>
        <v>0</v>
      </c>
      <c r="M298" s="42">
        <f t="shared" si="72"/>
        <v>5.5</v>
      </c>
      <c r="N298" s="42">
        <f t="shared" si="72"/>
        <v>4</v>
      </c>
      <c r="O298" s="42">
        <f t="shared" si="72"/>
        <v>88</v>
      </c>
      <c r="P298" s="42">
        <f t="shared" si="72"/>
        <v>0</v>
      </c>
      <c r="Q298" s="42">
        <f t="shared" si="72"/>
        <v>112.5</v>
      </c>
      <c r="R298" s="42">
        <f t="shared" si="72"/>
        <v>29.75</v>
      </c>
      <c r="S298" s="42">
        <f t="shared" si="72"/>
        <v>23</v>
      </c>
      <c r="T298" s="42">
        <f t="shared" si="72"/>
        <v>0</v>
      </c>
      <c r="U298" s="42">
        <f t="shared" si="72"/>
        <v>38</v>
      </c>
      <c r="V298" s="42">
        <f t="shared" si="72"/>
        <v>7</v>
      </c>
      <c r="W298" s="42">
        <f t="shared" si="72"/>
        <v>0</v>
      </c>
      <c r="X298" s="42">
        <f t="shared" si="72"/>
        <v>63</v>
      </c>
      <c r="Y298" s="42">
        <f t="shared" si="72"/>
        <v>14</v>
      </c>
      <c r="Z298" s="42">
        <f t="shared" si="72"/>
        <v>23</v>
      </c>
      <c r="AA298" s="42">
        <f t="shared" si="72"/>
        <v>11</v>
      </c>
      <c r="AB298" s="42">
        <f t="shared" si="72"/>
        <v>16</v>
      </c>
      <c r="AC298" s="42">
        <f t="shared" si="72"/>
        <v>2</v>
      </c>
      <c r="AD298" s="42">
        <f t="shared" si="72"/>
        <v>30.5</v>
      </c>
      <c r="AE298" s="42">
        <f t="shared" si="72"/>
        <v>14</v>
      </c>
      <c r="AF298" s="42">
        <f t="shared" si="72"/>
        <v>7</v>
      </c>
      <c r="AG298" s="42">
        <f t="shared" si="72"/>
        <v>11</v>
      </c>
      <c r="AH298" s="42">
        <f t="shared" si="72"/>
        <v>2</v>
      </c>
      <c r="AI298" s="42">
        <f t="shared" si="72"/>
        <v>213.75</v>
      </c>
      <c r="AJ298" s="42">
        <f t="shared" si="72"/>
        <v>5</v>
      </c>
      <c r="AK298" s="42">
        <f t="shared" si="72"/>
        <v>204</v>
      </c>
      <c r="AL298" s="42">
        <f t="shared" si="72"/>
        <v>0</v>
      </c>
      <c r="AM298" s="42">
        <f t="shared" si="72"/>
        <v>154</v>
      </c>
      <c r="AN298" s="42">
        <f t="shared" si="72"/>
        <v>0</v>
      </c>
      <c r="AO298" s="42">
        <f t="shared" si="72"/>
        <v>21</v>
      </c>
      <c r="AP298" s="42">
        <f t="shared" si="72"/>
        <v>9.5</v>
      </c>
      <c r="AQ298" s="42">
        <f t="shared" si="72"/>
        <v>20.75</v>
      </c>
      <c r="AR298" s="42">
        <f t="shared" si="72"/>
        <v>56</v>
      </c>
      <c r="AS298" s="42">
        <f t="shared" si="72"/>
        <v>4</v>
      </c>
      <c r="AT298" s="42">
        <f t="shared" si="72"/>
        <v>54</v>
      </c>
      <c r="AU298" s="42">
        <f t="shared" si="72"/>
        <v>0</v>
      </c>
      <c r="AV298" s="42">
        <f t="shared" si="72"/>
        <v>0</v>
      </c>
      <c r="AW298" s="42">
        <f t="shared" si="72"/>
        <v>0</v>
      </c>
      <c r="AX298" s="42">
        <f t="shared" si="72"/>
        <v>9</v>
      </c>
      <c r="AY298" s="76">
        <f t="shared" si="72"/>
        <v>2</v>
      </c>
      <c r="AZ298" s="42">
        <f t="shared" si="72"/>
        <v>10</v>
      </c>
      <c r="BA298" s="42">
        <f t="shared" si="72"/>
        <v>10</v>
      </c>
      <c r="BB298" s="42">
        <f t="shared" si="72"/>
        <v>0</v>
      </c>
      <c r="BC298" s="42">
        <f t="shared" si="72"/>
        <v>0</v>
      </c>
      <c r="BD298" s="42">
        <f t="shared" si="72"/>
        <v>0</v>
      </c>
      <c r="BE298" s="42">
        <f t="shared" si="72"/>
        <v>0</v>
      </c>
      <c r="BF298" s="23">
        <f t="shared" si="66"/>
        <v>1483.25</v>
      </c>
    </row>
    <row r="299" ht="15.75" customHeight="1">
      <c r="A299" s="15"/>
      <c r="B299" s="40"/>
      <c r="C299" s="53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70"/>
      <c r="AZ299" s="18"/>
      <c r="BA299" s="18"/>
      <c r="BB299" s="18"/>
      <c r="BC299" s="18"/>
      <c r="BD299" s="18"/>
      <c r="BE299" s="18"/>
      <c r="BF299" s="26"/>
    </row>
    <row r="300" ht="15.75" customHeight="1">
      <c r="A300" s="27"/>
      <c r="B300" s="43" t="s">
        <v>1</v>
      </c>
      <c r="C300" s="53">
        <f>SUM(C12,C21,C30,C39,C48,C57,C66,C75,C84,C93,C102,C111,C120,C129,C138,C147,C156,C165,C174,C183,C192,C201,C210,C219,C228,C237,C246,C255,C264,C273,C282,C291)</f>
        <v>0</v>
      </c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77"/>
      <c r="AZ300" s="45"/>
      <c r="BA300" s="45"/>
      <c r="BB300" s="45"/>
      <c r="BC300" s="45"/>
      <c r="BD300" s="45"/>
      <c r="BE300" s="45"/>
      <c r="BF300" s="37">
        <f>SUM(C300:BE300)</f>
        <v>0</v>
      </c>
    </row>
    <row r="301" ht="15.75" customHeight="1">
      <c r="A301" s="55"/>
      <c r="B301" s="56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81"/>
      <c r="AZ301" s="57"/>
      <c r="BA301" s="57"/>
      <c r="BB301" s="57"/>
      <c r="BC301" s="57"/>
      <c r="BD301" s="57"/>
      <c r="BE301" s="57"/>
      <c r="BF301" s="57"/>
    </row>
    <row r="302" ht="15.75" customHeight="1">
      <c r="A302" s="58"/>
      <c r="B302" s="59" t="s">
        <v>55</v>
      </c>
      <c r="C302" s="60">
        <f t="shared" ref="C302:BE302" si="73">SUM(C10,C19,C28,C37,C46,C55,C64,C73,C82,C91,C100,C109,C118,C127,C136,C145,C154,C163,C172,C181,C190,C199,C208,C217,C226,C235,C244,C253,C262,C271,C280,C289,C298)</f>
        <v>0</v>
      </c>
      <c r="D302" s="60">
        <f t="shared" si="73"/>
        <v>85</v>
      </c>
      <c r="E302" s="60">
        <f t="shared" si="73"/>
        <v>102</v>
      </c>
      <c r="F302" s="60">
        <f t="shared" si="73"/>
        <v>42</v>
      </c>
      <c r="G302" s="60">
        <f t="shared" si="73"/>
        <v>0</v>
      </c>
      <c r="H302" s="60">
        <f t="shared" si="73"/>
        <v>0</v>
      </c>
      <c r="I302" s="60">
        <f t="shared" si="73"/>
        <v>47</v>
      </c>
      <c r="J302" s="60">
        <f t="shared" si="73"/>
        <v>124</v>
      </c>
      <c r="K302" s="60">
        <f t="shared" si="73"/>
        <v>18</v>
      </c>
      <c r="L302" s="60">
        <f t="shared" si="73"/>
        <v>0</v>
      </c>
      <c r="M302" s="60">
        <f t="shared" si="73"/>
        <v>11</v>
      </c>
      <c r="N302" s="60">
        <f t="shared" si="73"/>
        <v>8</v>
      </c>
      <c r="O302" s="60">
        <f t="shared" si="73"/>
        <v>176</v>
      </c>
      <c r="P302" s="60">
        <f t="shared" si="73"/>
        <v>0</v>
      </c>
      <c r="Q302" s="60">
        <f t="shared" si="73"/>
        <v>225</v>
      </c>
      <c r="R302" s="60">
        <f t="shared" si="73"/>
        <v>59.5</v>
      </c>
      <c r="S302" s="60">
        <f t="shared" si="73"/>
        <v>46</v>
      </c>
      <c r="T302" s="60">
        <f t="shared" si="73"/>
        <v>0</v>
      </c>
      <c r="U302" s="60">
        <f t="shared" si="73"/>
        <v>76</v>
      </c>
      <c r="V302" s="60">
        <f t="shared" si="73"/>
        <v>14</v>
      </c>
      <c r="W302" s="60">
        <f t="shared" si="73"/>
        <v>0</v>
      </c>
      <c r="X302" s="60">
        <f t="shared" si="73"/>
        <v>126</v>
      </c>
      <c r="Y302" s="60">
        <f t="shared" si="73"/>
        <v>28</v>
      </c>
      <c r="Z302" s="60">
        <f t="shared" si="73"/>
        <v>46</v>
      </c>
      <c r="AA302" s="60">
        <f t="shared" si="73"/>
        <v>22</v>
      </c>
      <c r="AB302" s="60">
        <f t="shared" si="73"/>
        <v>32</v>
      </c>
      <c r="AC302" s="60">
        <f t="shared" si="73"/>
        <v>4</v>
      </c>
      <c r="AD302" s="60">
        <f t="shared" si="73"/>
        <v>61</v>
      </c>
      <c r="AE302" s="60">
        <f t="shared" si="73"/>
        <v>28</v>
      </c>
      <c r="AF302" s="60">
        <f t="shared" si="73"/>
        <v>14</v>
      </c>
      <c r="AG302" s="60">
        <f t="shared" si="73"/>
        <v>22</v>
      </c>
      <c r="AH302" s="60">
        <f t="shared" si="73"/>
        <v>4</v>
      </c>
      <c r="AI302" s="60">
        <f t="shared" si="73"/>
        <v>427.5</v>
      </c>
      <c r="AJ302" s="60">
        <f t="shared" si="73"/>
        <v>10</v>
      </c>
      <c r="AK302" s="60">
        <f t="shared" si="73"/>
        <v>408</v>
      </c>
      <c r="AL302" s="60">
        <f t="shared" si="73"/>
        <v>0</v>
      </c>
      <c r="AM302" s="60">
        <f t="shared" si="73"/>
        <v>308</v>
      </c>
      <c r="AN302" s="60">
        <f t="shared" si="73"/>
        <v>0</v>
      </c>
      <c r="AO302" s="60">
        <f t="shared" si="73"/>
        <v>42</v>
      </c>
      <c r="AP302" s="60">
        <f t="shared" si="73"/>
        <v>19</v>
      </c>
      <c r="AQ302" s="60">
        <f t="shared" si="73"/>
        <v>41.5</v>
      </c>
      <c r="AR302" s="60">
        <f t="shared" si="73"/>
        <v>112</v>
      </c>
      <c r="AS302" s="60">
        <f t="shared" si="73"/>
        <v>8</v>
      </c>
      <c r="AT302" s="60">
        <f t="shared" si="73"/>
        <v>108</v>
      </c>
      <c r="AU302" s="60">
        <f t="shared" si="73"/>
        <v>0</v>
      </c>
      <c r="AV302" s="60">
        <f t="shared" si="73"/>
        <v>0</v>
      </c>
      <c r="AW302" s="60">
        <f t="shared" si="73"/>
        <v>0</v>
      </c>
      <c r="AX302" s="60">
        <f t="shared" si="73"/>
        <v>18</v>
      </c>
      <c r="AY302" s="82">
        <f t="shared" si="73"/>
        <v>4</v>
      </c>
      <c r="AZ302" s="60">
        <f t="shared" si="73"/>
        <v>20</v>
      </c>
      <c r="BA302" s="60">
        <f t="shared" si="73"/>
        <v>20</v>
      </c>
      <c r="BB302" s="60">
        <f t="shared" si="73"/>
        <v>0</v>
      </c>
      <c r="BC302" s="60">
        <f t="shared" si="73"/>
        <v>0</v>
      </c>
      <c r="BD302" s="60">
        <f t="shared" si="73"/>
        <v>0</v>
      </c>
      <c r="BE302" s="60">
        <f t="shared" si="73"/>
        <v>0</v>
      </c>
      <c r="BF302" s="61">
        <f>SUM(BF10,BF19,BF28,BF37,BF46,BF55,BF64,BF73,BF82,BF91,BF100,BF109,BF118,BF127,BF136,BF145,BF154,BF163,BF172,BF181,BF190,BF199,BF208,BF217,BF226,BF235,BF244,BF253,BF262,BF271,BF280,BF289,)</f>
        <v>1483.25</v>
      </c>
    </row>
    <row r="303" ht="15.75" customHeight="1">
      <c r="A303" s="55"/>
      <c r="B303" s="57"/>
      <c r="C303" s="57"/>
      <c r="D303" s="57"/>
      <c r="E303" s="57">
        <f>Count(E7,E16,E25,E34,E43,E52,E61,E70,E79,E88,E97,E106,E115,E124,E133,E142,E151,E160,E169,E178,E187,E196,E205,E214,E223,E232,E241,E250,E259,E268,E277,E286)</f>
        <v>6</v>
      </c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81"/>
      <c r="AZ303" s="57"/>
      <c r="BA303" s="57"/>
      <c r="BB303" s="57"/>
      <c r="BC303" s="57"/>
      <c r="BD303" s="57"/>
      <c r="BE303" s="57"/>
      <c r="BF303" s="62">
        <f>2281-30</f>
        <v>2251</v>
      </c>
    </row>
    <row r="304" ht="15.75" customHeight="1">
      <c r="A304" s="55"/>
      <c r="B304" s="57"/>
      <c r="C304" s="57"/>
      <c r="D304" s="57"/>
      <c r="E304" s="57">
        <f>COUNT(E4,E13,E22,E31,E40,E49,E58,E67,E76,E85,E94,E103,E112,E121,E130,E139,E148,E157,E166,E175,E184,E193,E202,E211,E220,E229,E238,E247,E256,E265,E274,E283)</f>
        <v>6</v>
      </c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81"/>
      <c r="AZ304" s="57"/>
      <c r="BA304" s="57"/>
      <c r="BB304" s="57"/>
      <c r="BC304" s="57"/>
      <c r="BD304" s="57"/>
      <c r="BE304" s="57"/>
      <c r="BF304" s="57">
        <f>BF303-BF302</f>
        <v>767.75</v>
      </c>
    </row>
    <row r="305" ht="15.75" customHeight="1">
      <c r="A305" s="55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81"/>
      <c r="AZ305" s="57"/>
      <c r="BA305" s="57"/>
      <c r="BB305" s="57"/>
      <c r="BC305" s="57"/>
      <c r="BD305" s="57"/>
      <c r="BE305" s="57"/>
      <c r="BF305" s="83">
        <f>BF304/BF302</f>
        <v>0.5176133491</v>
      </c>
    </row>
    <row r="306" ht="15.75" customHeight="1">
      <c r="A306" s="55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81"/>
      <c r="AZ306" s="57"/>
      <c r="BA306" s="57"/>
      <c r="BB306" s="57"/>
      <c r="BC306" s="57"/>
      <c r="BD306" s="57"/>
      <c r="BE306" s="57"/>
      <c r="BF306" s="57"/>
    </row>
    <row r="307" ht="15.75" customHeight="1">
      <c r="A307" s="55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81"/>
      <c r="AZ307" s="57"/>
      <c r="BA307" s="57"/>
      <c r="BB307" s="57"/>
      <c r="BC307" s="57"/>
      <c r="BD307" s="57"/>
      <c r="BE307" s="57"/>
      <c r="BF307" s="57"/>
    </row>
    <row r="308" ht="15.75" customHeight="1">
      <c r="A308" s="55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81"/>
      <c r="AZ308" s="57"/>
      <c r="BA308" s="57"/>
      <c r="BB308" s="57"/>
      <c r="BC308" s="57"/>
      <c r="BD308" s="57"/>
      <c r="BE308" s="57"/>
      <c r="BF308" s="57"/>
    </row>
    <row r="309" ht="15.75" customHeight="1">
      <c r="A309" s="55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81"/>
      <c r="AZ309" s="57"/>
      <c r="BA309" s="57"/>
      <c r="BB309" s="57"/>
      <c r="BC309" s="57"/>
      <c r="BD309" s="57"/>
      <c r="BE309" s="57"/>
      <c r="BF309" s="57"/>
    </row>
    <row r="310" ht="15.75" customHeight="1">
      <c r="A310" s="55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81"/>
      <c r="AZ310" s="57"/>
      <c r="BA310" s="57"/>
      <c r="BB310" s="57"/>
      <c r="BC310" s="57"/>
      <c r="BD310" s="57"/>
      <c r="BE310" s="57"/>
      <c r="BF310" s="57"/>
    </row>
    <row r="311" ht="15.75" customHeight="1">
      <c r="A311" s="55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81"/>
      <c r="AZ311" s="57"/>
      <c r="BA311" s="57"/>
      <c r="BB311" s="57"/>
      <c r="BC311" s="57"/>
      <c r="BD311" s="57"/>
      <c r="BE311" s="57"/>
      <c r="BF311" s="57"/>
    </row>
    <row r="312" ht="15.75" customHeight="1">
      <c r="A312" s="55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81"/>
      <c r="AZ312" s="57"/>
      <c r="BA312" s="57"/>
      <c r="BB312" s="57"/>
      <c r="BC312" s="57"/>
      <c r="BD312" s="57"/>
      <c r="BE312" s="57"/>
      <c r="BF312" s="57"/>
    </row>
    <row r="313" ht="15.75" customHeight="1">
      <c r="A313" s="55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81"/>
      <c r="AZ313" s="57"/>
      <c r="BA313" s="57"/>
      <c r="BB313" s="57"/>
      <c r="BC313" s="57"/>
      <c r="BD313" s="57"/>
      <c r="BE313" s="57"/>
      <c r="BF313" s="57"/>
    </row>
    <row r="314" ht="15.75" customHeight="1">
      <c r="A314" s="55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81"/>
      <c r="AZ314" s="57"/>
      <c r="BA314" s="57"/>
      <c r="BB314" s="57"/>
      <c r="BC314" s="57"/>
      <c r="BD314" s="57"/>
      <c r="BE314" s="57"/>
      <c r="BF314" s="57"/>
    </row>
    <row r="315" ht="15.75" customHeight="1">
      <c r="A315" s="55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81"/>
      <c r="AZ315" s="57"/>
      <c r="BA315" s="57"/>
      <c r="BB315" s="57"/>
      <c r="BC315" s="57"/>
      <c r="BD315" s="57"/>
      <c r="BE315" s="57"/>
      <c r="BF315" s="57"/>
    </row>
    <row r="316" ht="15.75" customHeight="1">
      <c r="A316" s="55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81"/>
      <c r="AZ316" s="57"/>
      <c r="BA316" s="57"/>
      <c r="BB316" s="57"/>
      <c r="BC316" s="57"/>
      <c r="BD316" s="57"/>
      <c r="BE316" s="57"/>
      <c r="BF316" s="57"/>
    </row>
    <row r="317" ht="15.75" customHeight="1">
      <c r="A317" s="55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81"/>
      <c r="AZ317" s="57"/>
      <c r="BA317" s="57"/>
      <c r="BB317" s="57"/>
      <c r="BC317" s="57"/>
      <c r="BD317" s="57"/>
      <c r="BE317" s="57"/>
      <c r="BF317" s="57"/>
    </row>
    <row r="318" ht="15.75" customHeight="1">
      <c r="A318" s="55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81"/>
      <c r="AZ318" s="57"/>
      <c r="BA318" s="57"/>
      <c r="BB318" s="57"/>
      <c r="BC318" s="57"/>
      <c r="BD318" s="57"/>
      <c r="BE318" s="57"/>
      <c r="BF318" s="57"/>
    </row>
    <row r="319" ht="15.75" customHeight="1">
      <c r="A319" s="55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81"/>
      <c r="AZ319" s="57"/>
      <c r="BA319" s="57"/>
      <c r="BB319" s="57"/>
      <c r="BC319" s="57"/>
      <c r="BD319" s="57"/>
      <c r="BE319" s="57"/>
      <c r="BF319" s="57"/>
    </row>
    <row r="320" ht="15.75" customHeight="1">
      <c r="A320" s="55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81"/>
      <c r="AZ320" s="57"/>
      <c r="BA320" s="57"/>
      <c r="BB320" s="57"/>
      <c r="BC320" s="57"/>
      <c r="BD320" s="57"/>
      <c r="BE320" s="57"/>
      <c r="BF320" s="57"/>
    </row>
    <row r="321" ht="15.75" customHeight="1">
      <c r="A321" s="55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81"/>
      <c r="AZ321" s="57"/>
      <c r="BA321" s="57"/>
      <c r="BB321" s="57"/>
      <c r="BC321" s="57"/>
      <c r="BD321" s="57"/>
      <c r="BE321" s="57"/>
      <c r="BF321" s="57"/>
    </row>
    <row r="322" ht="15.75" customHeight="1">
      <c r="A322" s="55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81"/>
      <c r="AZ322" s="57"/>
      <c r="BA322" s="57"/>
      <c r="BB322" s="57"/>
      <c r="BC322" s="57"/>
      <c r="BD322" s="57"/>
      <c r="BE322" s="57"/>
      <c r="BF322" s="57"/>
    </row>
    <row r="323" ht="15.75" customHeight="1">
      <c r="A323" s="55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81"/>
      <c r="AZ323" s="57"/>
      <c r="BA323" s="57"/>
      <c r="BB323" s="57"/>
      <c r="BC323" s="57"/>
      <c r="BD323" s="57"/>
      <c r="BE323" s="57"/>
      <c r="BF323" s="57"/>
    </row>
    <row r="324" ht="15.75" customHeight="1">
      <c r="A324" s="55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81"/>
      <c r="AZ324" s="57"/>
      <c r="BA324" s="57"/>
      <c r="BB324" s="57"/>
      <c r="BC324" s="57"/>
      <c r="BD324" s="57"/>
      <c r="BE324" s="57"/>
      <c r="BF324" s="57"/>
    </row>
    <row r="325" ht="15.75" customHeight="1">
      <c r="A325" s="55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81"/>
      <c r="AZ325" s="57"/>
      <c r="BA325" s="57"/>
      <c r="BB325" s="57"/>
      <c r="BC325" s="57"/>
      <c r="BD325" s="57"/>
      <c r="BE325" s="57"/>
      <c r="BF325" s="57"/>
    </row>
    <row r="326" ht="15.75" customHeight="1">
      <c r="A326" s="55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81"/>
      <c r="AZ326" s="57"/>
      <c r="BA326" s="57"/>
      <c r="BB326" s="57"/>
      <c r="BC326" s="57"/>
      <c r="BD326" s="57"/>
      <c r="BE326" s="57"/>
      <c r="BF326" s="57"/>
    </row>
    <row r="327" ht="15.75" customHeight="1">
      <c r="A327" s="55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81"/>
      <c r="AZ327" s="57"/>
      <c r="BA327" s="57"/>
      <c r="BB327" s="57"/>
      <c r="BC327" s="57"/>
      <c r="BD327" s="57"/>
      <c r="BE327" s="57"/>
      <c r="BF327" s="57"/>
    </row>
    <row r="328" ht="15.75" customHeight="1">
      <c r="A328" s="55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81"/>
      <c r="AZ328" s="57"/>
      <c r="BA328" s="57"/>
      <c r="BB328" s="57"/>
      <c r="BC328" s="57"/>
      <c r="BD328" s="57"/>
      <c r="BE328" s="57"/>
      <c r="BF328" s="57"/>
    </row>
    <row r="329" ht="15.75" customHeight="1">
      <c r="A329" s="55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81"/>
      <c r="AZ329" s="57"/>
      <c r="BA329" s="57"/>
      <c r="BB329" s="57"/>
      <c r="BC329" s="57"/>
      <c r="BD329" s="57"/>
      <c r="BE329" s="57"/>
      <c r="BF329" s="57"/>
    </row>
    <row r="330" ht="15.75" customHeight="1">
      <c r="A330" s="63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81"/>
      <c r="AZ330" s="57"/>
      <c r="BA330" s="57"/>
      <c r="BB330" s="57"/>
      <c r="BC330" s="57"/>
      <c r="BD330" s="57"/>
      <c r="BE330" s="57"/>
      <c r="BF330" s="57"/>
    </row>
    <row r="331" ht="15.75" customHeight="1">
      <c r="A331" s="63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81"/>
      <c r="AZ331" s="57"/>
      <c r="BA331" s="57"/>
      <c r="BB331" s="57"/>
      <c r="BC331" s="57"/>
      <c r="BD331" s="57"/>
      <c r="BE331" s="57"/>
      <c r="BF331" s="57"/>
    </row>
    <row r="332" ht="15.75" customHeight="1">
      <c r="A332" s="63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81"/>
      <c r="AZ332" s="57"/>
      <c r="BA332" s="57"/>
      <c r="BB332" s="57"/>
      <c r="BC332" s="57"/>
      <c r="BD332" s="57"/>
      <c r="BE332" s="57"/>
      <c r="BF332" s="57"/>
    </row>
    <row r="333" ht="15.75" customHeight="1">
      <c r="A333" s="63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81"/>
      <c r="AZ333" s="57"/>
      <c r="BA333" s="57"/>
      <c r="BB333" s="57"/>
      <c r="BC333" s="57"/>
      <c r="BD333" s="57"/>
      <c r="BE333" s="57"/>
      <c r="BF333" s="57"/>
    </row>
    <row r="334" ht="15.75" customHeight="1">
      <c r="A334" s="63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81"/>
      <c r="AZ334" s="57"/>
      <c r="BA334" s="57"/>
      <c r="BB334" s="57"/>
      <c r="BC334" s="57"/>
      <c r="BD334" s="57"/>
      <c r="BE334" s="57"/>
      <c r="BF334" s="57"/>
    </row>
    <row r="335" ht="15.75" customHeight="1">
      <c r="A335" s="63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81"/>
      <c r="AZ335" s="57"/>
      <c r="BA335" s="57"/>
      <c r="BB335" s="57"/>
      <c r="BC335" s="57"/>
      <c r="BD335" s="57"/>
      <c r="BE335" s="57"/>
      <c r="BF335" s="57"/>
    </row>
    <row r="336" ht="15.75" customHeight="1">
      <c r="A336" s="63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81"/>
      <c r="AZ336" s="57"/>
      <c r="BA336" s="57"/>
      <c r="BB336" s="57"/>
      <c r="BC336" s="57"/>
      <c r="BD336" s="57"/>
      <c r="BE336" s="57"/>
      <c r="BF336" s="57"/>
    </row>
    <row r="337" ht="15.75" customHeight="1">
      <c r="A337" s="63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81"/>
      <c r="AZ337" s="57"/>
      <c r="BA337" s="57"/>
      <c r="BB337" s="57"/>
      <c r="BC337" s="57"/>
      <c r="BD337" s="57"/>
      <c r="BE337" s="57"/>
      <c r="BF337" s="57"/>
    </row>
    <row r="338" ht="15.75" customHeight="1">
      <c r="A338" s="63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81"/>
      <c r="AZ338" s="57"/>
      <c r="BA338" s="57"/>
      <c r="BB338" s="57"/>
      <c r="BC338" s="57"/>
      <c r="BD338" s="57"/>
      <c r="BE338" s="57"/>
      <c r="BF338" s="57"/>
    </row>
    <row r="339" ht="15.75" customHeight="1">
      <c r="A339" s="63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81"/>
      <c r="AZ339" s="57"/>
      <c r="BA339" s="57"/>
      <c r="BB339" s="57"/>
      <c r="BC339" s="57"/>
      <c r="BD339" s="57"/>
      <c r="BE339" s="57"/>
      <c r="BF339" s="57"/>
    </row>
    <row r="340" ht="15.75" customHeight="1">
      <c r="A340" s="63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81"/>
      <c r="AZ340" s="57"/>
      <c r="BA340" s="57"/>
      <c r="BB340" s="57"/>
      <c r="BC340" s="57"/>
      <c r="BD340" s="57"/>
      <c r="BE340" s="57"/>
      <c r="BF340" s="57"/>
    </row>
    <row r="341" ht="15.75" customHeight="1">
      <c r="A341" s="63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81"/>
      <c r="AZ341" s="57"/>
      <c r="BA341" s="57"/>
      <c r="BB341" s="57"/>
      <c r="BC341" s="57"/>
      <c r="BD341" s="57"/>
      <c r="BE341" s="57"/>
      <c r="BF341" s="57"/>
    </row>
    <row r="342" ht="15.75" customHeight="1">
      <c r="A342" s="63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81"/>
      <c r="AZ342" s="57"/>
      <c r="BA342" s="57"/>
      <c r="BB342" s="57"/>
      <c r="BC342" s="57"/>
      <c r="BD342" s="57"/>
      <c r="BE342" s="57"/>
      <c r="BF342" s="57"/>
    </row>
    <row r="343" ht="15.75" customHeight="1">
      <c r="A343" s="63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81"/>
      <c r="AZ343" s="57"/>
      <c r="BA343" s="57"/>
      <c r="BB343" s="57"/>
      <c r="BC343" s="57"/>
      <c r="BD343" s="57"/>
      <c r="BE343" s="57"/>
      <c r="BF343" s="57"/>
    </row>
    <row r="344" ht="15.75" customHeight="1">
      <c r="A344" s="63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81"/>
      <c r="AZ344" s="57"/>
      <c r="BA344" s="57"/>
      <c r="BB344" s="57"/>
      <c r="BC344" s="57"/>
      <c r="BD344" s="57"/>
      <c r="BE344" s="57"/>
      <c r="BF344" s="57"/>
    </row>
    <row r="345" ht="15.75" customHeight="1">
      <c r="A345" s="63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81"/>
      <c r="AZ345" s="57"/>
      <c r="BA345" s="57"/>
      <c r="BB345" s="57"/>
      <c r="BC345" s="57"/>
      <c r="BD345" s="57"/>
      <c r="BE345" s="57"/>
      <c r="BF345" s="57"/>
    </row>
    <row r="346" ht="15.75" customHeight="1">
      <c r="A346" s="63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81"/>
      <c r="AZ346" s="57"/>
      <c r="BA346" s="57"/>
      <c r="BB346" s="57"/>
      <c r="BC346" s="57"/>
      <c r="BD346" s="57"/>
      <c r="BE346" s="57"/>
      <c r="BF346" s="57"/>
    </row>
    <row r="347" ht="15.75" customHeight="1">
      <c r="A347" s="63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81"/>
      <c r="AZ347" s="57"/>
      <c r="BA347" s="57"/>
      <c r="BB347" s="57"/>
      <c r="BC347" s="57"/>
      <c r="BD347" s="57"/>
      <c r="BE347" s="57"/>
      <c r="BF347" s="57"/>
    </row>
    <row r="348" ht="15.75" customHeight="1">
      <c r="A348" s="63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81"/>
      <c r="AZ348" s="57"/>
      <c r="BA348" s="57"/>
      <c r="BB348" s="57"/>
      <c r="BC348" s="57"/>
      <c r="BD348" s="57"/>
      <c r="BE348" s="57"/>
      <c r="BF348" s="57"/>
    </row>
    <row r="349" ht="15.75" customHeight="1">
      <c r="A349" s="63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81"/>
      <c r="AZ349" s="57"/>
      <c r="BA349" s="57"/>
      <c r="BB349" s="57"/>
      <c r="BC349" s="57"/>
      <c r="BD349" s="57"/>
      <c r="BE349" s="57"/>
      <c r="BF349" s="57"/>
    </row>
    <row r="350" ht="15.75" customHeight="1">
      <c r="A350" s="63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81"/>
      <c r="AZ350" s="57"/>
      <c r="BA350" s="57"/>
      <c r="BB350" s="57"/>
      <c r="BC350" s="57"/>
      <c r="BD350" s="57"/>
      <c r="BE350" s="57"/>
      <c r="BF350" s="57"/>
    </row>
    <row r="351" ht="15.75" customHeight="1">
      <c r="A351" s="63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81"/>
      <c r="AZ351" s="57"/>
      <c r="BA351" s="57"/>
      <c r="BB351" s="57"/>
      <c r="BC351" s="57"/>
      <c r="BD351" s="57"/>
      <c r="BE351" s="57"/>
      <c r="BF351" s="57"/>
    </row>
    <row r="352" ht="15.75" customHeight="1">
      <c r="A352" s="63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81"/>
      <c r="AZ352" s="57"/>
      <c r="BA352" s="57"/>
      <c r="BB352" s="57"/>
      <c r="BC352" s="57"/>
      <c r="BD352" s="57"/>
      <c r="BE352" s="57"/>
      <c r="BF352" s="57"/>
    </row>
    <row r="353" ht="15.75" customHeight="1">
      <c r="A353" s="63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81"/>
      <c r="AZ353" s="57"/>
      <c r="BA353" s="57"/>
      <c r="BB353" s="57"/>
      <c r="BC353" s="57"/>
      <c r="BD353" s="57"/>
      <c r="BE353" s="57"/>
      <c r="BF353" s="57"/>
    </row>
    <row r="354" ht="15.75" customHeight="1">
      <c r="A354" s="63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81"/>
      <c r="AZ354" s="57"/>
      <c r="BA354" s="57"/>
      <c r="BB354" s="57"/>
      <c r="BC354" s="57"/>
      <c r="BD354" s="57"/>
      <c r="BE354" s="57"/>
      <c r="BF354" s="57"/>
    </row>
    <row r="355" ht="15.75" customHeight="1">
      <c r="A355" s="63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81"/>
      <c r="AZ355" s="57"/>
      <c r="BA355" s="57"/>
      <c r="BB355" s="57"/>
      <c r="BC355" s="57"/>
      <c r="BD355" s="57"/>
      <c r="BE355" s="57"/>
      <c r="BF355" s="57"/>
    </row>
    <row r="356" ht="15.75" customHeight="1">
      <c r="A356" s="63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81"/>
      <c r="AZ356" s="57"/>
      <c r="BA356" s="57"/>
      <c r="BB356" s="57"/>
      <c r="BC356" s="57"/>
      <c r="BD356" s="57"/>
      <c r="BE356" s="57"/>
      <c r="BF356" s="57"/>
    </row>
    <row r="357" ht="15.75" customHeight="1">
      <c r="A357" s="63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81"/>
      <c r="AZ357" s="57"/>
      <c r="BA357" s="57"/>
      <c r="BB357" s="57"/>
      <c r="BC357" s="57"/>
      <c r="BD357" s="57"/>
      <c r="BE357" s="57"/>
      <c r="BF357" s="57"/>
    </row>
    <row r="358" ht="15.75" customHeight="1">
      <c r="A358" s="63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81"/>
      <c r="AZ358" s="57"/>
      <c r="BA358" s="57"/>
      <c r="BB358" s="57"/>
      <c r="BC358" s="57"/>
      <c r="BD358" s="57"/>
      <c r="BE358" s="57"/>
      <c r="BF358" s="57"/>
    </row>
    <row r="359" ht="15.75" customHeight="1">
      <c r="A359" s="63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81"/>
      <c r="AZ359" s="57"/>
      <c r="BA359" s="57"/>
      <c r="BB359" s="57"/>
      <c r="BC359" s="57"/>
      <c r="BD359" s="57"/>
      <c r="BE359" s="57"/>
      <c r="BF359" s="57"/>
    </row>
    <row r="360" ht="15.75" customHeight="1">
      <c r="A360" s="63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81"/>
      <c r="AZ360" s="57"/>
      <c r="BA360" s="57"/>
      <c r="BB360" s="57"/>
      <c r="BC360" s="57"/>
      <c r="BD360" s="57"/>
      <c r="BE360" s="57"/>
      <c r="BF360" s="57"/>
    </row>
    <row r="361" ht="15.75" customHeight="1">
      <c r="A361" s="63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81"/>
      <c r="AZ361" s="57"/>
      <c r="BA361" s="57"/>
      <c r="BB361" s="57"/>
      <c r="BC361" s="57"/>
      <c r="BD361" s="57"/>
      <c r="BE361" s="57"/>
      <c r="BF361" s="57"/>
    </row>
    <row r="362" ht="15.75" customHeight="1">
      <c r="A362" s="63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81"/>
      <c r="AZ362" s="57"/>
      <c r="BA362" s="57"/>
      <c r="BB362" s="57"/>
      <c r="BC362" s="57"/>
      <c r="BD362" s="57"/>
      <c r="BE362" s="57"/>
      <c r="BF362" s="57"/>
    </row>
    <row r="363" ht="15.75" customHeight="1">
      <c r="A363" s="63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81"/>
      <c r="AZ363" s="57"/>
      <c r="BA363" s="57"/>
      <c r="BB363" s="57"/>
      <c r="BC363" s="57"/>
      <c r="BD363" s="57"/>
      <c r="BE363" s="57"/>
      <c r="BF363" s="57"/>
    </row>
    <row r="364" ht="15.75" customHeight="1">
      <c r="A364" s="63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81"/>
      <c r="AZ364" s="57"/>
      <c r="BA364" s="57"/>
      <c r="BB364" s="57"/>
      <c r="BC364" s="57"/>
      <c r="BD364" s="57"/>
      <c r="BE364" s="57"/>
      <c r="BF364" s="57"/>
    </row>
    <row r="365" ht="15.75" customHeight="1">
      <c r="A365" s="63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81"/>
      <c r="AZ365" s="57"/>
      <c r="BA365" s="57"/>
      <c r="BB365" s="57"/>
      <c r="BC365" s="57"/>
      <c r="BD365" s="57"/>
      <c r="BE365" s="57"/>
      <c r="BF365" s="57"/>
    </row>
    <row r="366" ht="15.75" customHeight="1">
      <c r="A366" s="63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81"/>
      <c r="AZ366" s="57"/>
      <c r="BA366" s="57"/>
      <c r="BB366" s="57"/>
      <c r="BC366" s="57"/>
      <c r="BD366" s="57"/>
      <c r="BE366" s="57"/>
      <c r="BF366" s="57"/>
    </row>
    <row r="367" ht="15.75" customHeight="1">
      <c r="A367" s="63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81"/>
      <c r="AZ367" s="57"/>
      <c r="BA367" s="57"/>
      <c r="BB367" s="57"/>
      <c r="BC367" s="57"/>
      <c r="BD367" s="57"/>
      <c r="BE367" s="57"/>
      <c r="BF367" s="57"/>
    </row>
    <row r="368" ht="15.75" customHeight="1">
      <c r="A368" s="63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81"/>
      <c r="AZ368" s="57"/>
      <c r="BA368" s="57"/>
      <c r="BB368" s="57"/>
      <c r="BC368" s="57"/>
      <c r="BD368" s="57"/>
      <c r="BE368" s="57"/>
      <c r="BF368" s="57"/>
    </row>
    <row r="369" ht="15.75" customHeight="1">
      <c r="A369" s="63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81"/>
      <c r="AZ369" s="57"/>
      <c r="BA369" s="57"/>
      <c r="BB369" s="57"/>
      <c r="BC369" s="57"/>
      <c r="BD369" s="57"/>
      <c r="BE369" s="57"/>
      <c r="BF369" s="57"/>
    </row>
    <row r="370" ht="15.75" customHeight="1">
      <c r="A370" s="63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81"/>
      <c r="AZ370" s="57"/>
      <c r="BA370" s="57"/>
      <c r="BB370" s="57"/>
      <c r="BC370" s="57"/>
      <c r="BD370" s="57"/>
      <c r="BE370" s="57"/>
      <c r="BF370" s="57"/>
    </row>
    <row r="371" ht="15.75" customHeight="1">
      <c r="A371" s="63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81"/>
      <c r="AZ371" s="57"/>
      <c r="BA371" s="57"/>
      <c r="BB371" s="57"/>
      <c r="BC371" s="57"/>
      <c r="BD371" s="57"/>
      <c r="BE371" s="57"/>
      <c r="BF371" s="57"/>
    </row>
    <row r="372" ht="15.75" customHeight="1">
      <c r="A372" s="63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81"/>
      <c r="AZ372" s="57"/>
      <c r="BA372" s="57"/>
      <c r="BB372" s="57"/>
      <c r="BC372" s="57"/>
      <c r="BD372" s="57"/>
      <c r="BE372" s="57"/>
      <c r="BF372" s="57"/>
    </row>
    <row r="373" ht="15.75" customHeight="1">
      <c r="A373" s="63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81"/>
      <c r="AZ373" s="57"/>
      <c r="BA373" s="57"/>
      <c r="BB373" s="57"/>
      <c r="BC373" s="57"/>
      <c r="BD373" s="57"/>
      <c r="BE373" s="57"/>
      <c r="BF373" s="57"/>
    </row>
    <row r="374" ht="15.75" customHeight="1">
      <c r="A374" s="63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81"/>
      <c r="AZ374" s="57"/>
      <c r="BA374" s="57"/>
      <c r="BB374" s="57"/>
      <c r="BC374" s="57"/>
      <c r="BD374" s="57"/>
      <c r="BE374" s="57"/>
      <c r="BF374" s="57"/>
    </row>
    <row r="375" ht="15.75" customHeight="1">
      <c r="A375" s="63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81"/>
      <c r="AZ375" s="57"/>
      <c r="BA375" s="57"/>
      <c r="BB375" s="57"/>
      <c r="BC375" s="57"/>
      <c r="BD375" s="57"/>
      <c r="BE375" s="57"/>
      <c r="BF375" s="57"/>
    </row>
    <row r="376" ht="15.75" customHeight="1">
      <c r="A376" s="63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81"/>
      <c r="AZ376" s="57"/>
      <c r="BA376" s="57"/>
      <c r="BB376" s="57"/>
      <c r="BC376" s="57"/>
      <c r="BD376" s="57"/>
      <c r="BE376" s="57"/>
      <c r="BF376" s="57"/>
    </row>
    <row r="377" ht="15.75" customHeight="1">
      <c r="A377" s="63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81"/>
      <c r="AZ377" s="57"/>
      <c r="BA377" s="57"/>
      <c r="BB377" s="57"/>
      <c r="BC377" s="57"/>
      <c r="BD377" s="57"/>
      <c r="BE377" s="57"/>
      <c r="BF377" s="57"/>
    </row>
    <row r="378" ht="15.75" customHeight="1">
      <c r="A378" s="63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81"/>
      <c r="AZ378" s="57"/>
      <c r="BA378" s="57"/>
      <c r="BB378" s="57"/>
      <c r="BC378" s="57"/>
      <c r="BD378" s="57"/>
      <c r="BE378" s="57"/>
      <c r="BF378" s="57"/>
    </row>
    <row r="379" ht="15.75" customHeight="1">
      <c r="A379" s="63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81"/>
      <c r="AZ379" s="57"/>
      <c r="BA379" s="57"/>
      <c r="BB379" s="57"/>
      <c r="BC379" s="57"/>
      <c r="BD379" s="57"/>
      <c r="BE379" s="57"/>
      <c r="BF379" s="57"/>
    </row>
    <row r="380" ht="15.75" customHeight="1">
      <c r="A380" s="63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81"/>
      <c r="AZ380" s="57"/>
      <c r="BA380" s="57"/>
      <c r="BB380" s="57"/>
      <c r="BC380" s="57"/>
      <c r="BD380" s="57"/>
      <c r="BE380" s="57"/>
      <c r="BF380" s="57"/>
    </row>
    <row r="381" ht="15.75" customHeight="1">
      <c r="A381" s="63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81"/>
      <c r="AZ381" s="57"/>
      <c r="BA381" s="57"/>
      <c r="BB381" s="57"/>
      <c r="BC381" s="57"/>
      <c r="BD381" s="57"/>
      <c r="BE381" s="57"/>
      <c r="BF381" s="57"/>
    </row>
    <row r="382" ht="15.75" customHeight="1">
      <c r="A382" s="63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81"/>
      <c r="AZ382" s="57"/>
      <c r="BA382" s="57"/>
      <c r="BB382" s="57"/>
      <c r="BC382" s="57"/>
      <c r="BD382" s="57"/>
      <c r="BE382" s="57"/>
      <c r="BF382" s="57"/>
    </row>
    <row r="383" ht="15.75" customHeight="1">
      <c r="A383" s="63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81"/>
      <c r="AZ383" s="57"/>
      <c r="BA383" s="57"/>
      <c r="BB383" s="57"/>
      <c r="BC383" s="57"/>
      <c r="BD383" s="57"/>
      <c r="BE383" s="57"/>
      <c r="BF383" s="57"/>
    </row>
    <row r="384" ht="15.75" customHeight="1">
      <c r="A384" s="63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81"/>
      <c r="AZ384" s="57"/>
      <c r="BA384" s="57"/>
      <c r="BB384" s="57"/>
      <c r="BC384" s="57"/>
      <c r="BD384" s="57"/>
      <c r="BE384" s="57"/>
      <c r="BF384" s="57"/>
    </row>
    <row r="385" ht="15.75" customHeight="1">
      <c r="A385" s="63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81"/>
      <c r="AZ385" s="57"/>
      <c r="BA385" s="57"/>
      <c r="BB385" s="57"/>
      <c r="BC385" s="57"/>
      <c r="BD385" s="57"/>
      <c r="BE385" s="57"/>
      <c r="BF385" s="57"/>
    </row>
    <row r="386" ht="15.75" customHeight="1">
      <c r="A386" s="63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81"/>
      <c r="AZ386" s="57"/>
      <c r="BA386" s="57"/>
      <c r="BB386" s="57"/>
      <c r="BC386" s="57"/>
      <c r="BD386" s="57"/>
      <c r="BE386" s="57"/>
      <c r="BF386" s="57"/>
    </row>
    <row r="387" ht="15.75" customHeight="1">
      <c r="A387" s="63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81"/>
      <c r="AZ387" s="57"/>
      <c r="BA387" s="57"/>
      <c r="BB387" s="57"/>
      <c r="BC387" s="57"/>
      <c r="BD387" s="57"/>
      <c r="BE387" s="57"/>
      <c r="BF387" s="57"/>
    </row>
    <row r="388" ht="15.75" customHeight="1">
      <c r="A388" s="63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81"/>
      <c r="AZ388" s="57"/>
      <c r="BA388" s="57"/>
      <c r="BB388" s="57"/>
      <c r="BC388" s="57"/>
      <c r="BD388" s="57"/>
      <c r="BE388" s="57"/>
      <c r="BF388" s="57"/>
    </row>
    <row r="389" ht="15.75" customHeight="1">
      <c r="A389" s="63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81"/>
      <c r="AZ389" s="57"/>
      <c r="BA389" s="57"/>
      <c r="BB389" s="57"/>
      <c r="BC389" s="57"/>
      <c r="BD389" s="57"/>
      <c r="BE389" s="57"/>
      <c r="BF389" s="57"/>
    </row>
    <row r="390" ht="15.75" customHeight="1">
      <c r="A390" s="63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81"/>
      <c r="AZ390" s="57"/>
      <c r="BA390" s="57"/>
      <c r="BB390" s="57"/>
      <c r="BC390" s="57"/>
      <c r="BD390" s="57"/>
      <c r="BE390" s="57"/>
      <c r="BF390" s="57"/>
    </row>
    <row r="391" ht="15.75" customHeight="1">
      <c r="A391" s="63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81"/>
      <c r="AZ391" s="57"/>
      <c r="BA391" s="57"/>
      <c r="BB391" s="57"/>
      <c r="BC391" s="57"/>
      <c r="BD391" s="57"/>
      <c r="BE391" s="57"/>
      <c r="BF391" s="57"/>
    </row>
    <row r="392" ht="15.75" customHeight="1">
      <c r="A392" s="63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81"/>
      <c r="AZ392" s="57"/>
      <c r="BA392" s="57"/>
      <c r="BB392" s="57"/>
      <c r="BC392" s="57"/>
      <c r="BD392" s="57"/>
      <c r="BE392" s="57"/>
      <c r="BF392" s="57"/>
    </row>
    <row r="393" ht="15.75" customHeight="1">
      <c r="A393" s="63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81"/>
      <c r="AZ393" s="57"/>
      <c r="BA393" s="57"/>
      <c r="BB393" s="57"/>
      <c r="BC393" s="57"/>
      <c r="BD393" s="57"/>
      <c r="BE393" s="57"/>
      <c r="BF393" s="57"/>
    </row>
    <row r="394" ht="15.75" customHeight="1">
      <c r="A394" s="63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81"/>
      <c r="AZ394" s="57"/>
      <c r="BA394" s="57"/>
      <c r="BB394" s="57"/>
      <c r="BC394" s="57"/>
      <c r="BD394" s="57"/>
      <c r="BE394" s="57"/>
      <c r="BF394" s="57"/>
    </row>
    <row r="395" ht="15.75" customHeight="1">
      <c r="A395" s="63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81"/>
      <c r="AZ395" s="57"/>
      <c r="BA395" s="57"/>
      <c r="BB395" s="57"/>
      <c r="BC395" s="57"/>
      <c r="BD395" s="57"/>
      <c r="BE395" s="57"/>
      <c r="BF395" s="57"/>
    </row>
    <row r="396" ht="15.75" customHeight="1">
      <c r="A396" s="63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81"/>
      <c r="AZ396" s="57"/>
      <c r="BA396" s="57"/>
      <c r="BB396" s="57"/>
      <c r="BC396" s="57"/>
      <c r="BD396" s="57"/>
      <c r="BE396" s="57"/>
      <c r="BF396" s="57"/>
    </row>
    <row r="397" ht="15.75" customHeight="1">
      <c r="A397" s="63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81"/>
      <c r="AZ397" s="57"/>
      <c r="BA397" s="57"/>
      <c r="BB397" s="57"/>
      <c r="BC397" s="57"/>
      <c r="BD397" s="57"/>
      <c r="BE397" s="57"/>
      <c r="BF397" s="57"/>
    </row>
    <row r="398" ht="15.75" customHeight="1">
      <c r="A398" s="63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81"/>
      <c r="AZ398" s="57"/>
      <c r="BA398" s="57"/>
      <c r="BB398" s="57"/>
      <c r="BC398" s="57"/>
      <c r="BD398" s="57"/>
      <c r="BE398" s="57"/>
      <c r="BF398" s="57"/>
    </row>
    <row r="399" ht="15.75" customHeight="1">
      <c r="A399" s="63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81"/>
      <c r="AZ399" s="57"/>
      <c r="BA399" s="57"/>
      <c r="BB399" s="57"/>
      <c r="BC399" s="57"/>
      <c r="BD399" s="57"/>
      <c r="BE399" s="57"/>
      <c r="BF399" s="57"/>
    </row>
    <row r="400" ht="15.75" customHeight="1">
      <c r="A400" s="63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81"/>
      <c r="AZ400" s="57"/>
      <c r="BA400" s="57"/>
      <c r="BB400" s="57"/>
      <c r="BC400" s="57"/>
      <c r="BD400" s="57"/>
      <c r="BE400" s="57"/>
      <c r="BF400" s="57"/>
    </row>
    <row r="401" ht="15.75" customHeight="1">
      <c r="A401" s="63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81"/>
      <c r="AZ401" s="57"/>
      <c r="BA401" s="57"/>
      <c r="BB401" s="57"/>
      <c r="BC401" s="57"/>
      <c r="BD401" s="57"/>
      <c r="BE401" s="57"/>
      <c r="BF401" s="57"/>
    </row>
    <row r="402" ht="15.75" customHeight="1">
      <c r="A402" s="63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81"/>
      <c r="AZ402" s="57"/>
      <c r="BA402" s="57"/>
      <c r="BB402" s="57"/>
      <c r="BC402" s="57"/>
      <c r="BD402" s="57"/>
      <c r="BE402" s="57"/>
      <c r="BF402" s="57"/>
    </row>
    <row r="403" ht="15.75" customHeight="1">
      <c r="A403" s="63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81"/>
      <c r="AZ403" s="57"/>
      <c r="BA403" s="57"/>
      <c r="BB403" s="57"/>
      <c r="BC403" s="57"/>
      <c r="BD403" s="57"/>
      <c r="BE403" s="57"/>
      <c r="BF403" s="57"/>
    </row>
    <row r="404" ht="15.75" customHeight="1">
      <c r="A404" s="63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81"/>
      <c r="AZ404" s="57"/>
      <c r="BA404" s="57"/>
      <c r="BB404" s="57"/>
      <c r="BC404" s="57"/>
      <c r="BD404" s="57"/>
      <c r="BE404" s="57"/>
      <c r="BF404" s="57"/>
    </row>
    <row r="405" ht="15.75" customHeight="1">
      <c r="A405" s="63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81"/>
      <c r="AZ405" s="57"/>
      <c r="BA405" s="57"/>
      <c r="BB405" s="57"/>
      <c r="BC405" s="57"/>
      <c r="BD405" s="57"/>
      <c r="BE405" s="57"/>
      <c r="BF405" s="57"/>
    </row>
    <row r="406" ht="15.75" customHeight="1">
      <c r="A406" s="63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81"/>
      <c r="AZ406" s="57"/>
      <c r="BA406" s="57"/>
      <c r="BB406" s="57"/>
      <c r="BC406" s="57"/>
      <c r="BD406" s="57"/>
      <c r="BE406" s="57"/>
      <c r="BF406" s="57"/>
    </row>
    <row r="407" ht="15.75" customHeight="1">
      <c r="A407" s="63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81"/>
      <c r="AZ407" s="57"/>
      <c r="BA407" s="57"/>
      <c r="BB407" s="57"/>
      <c r="BC407" s="57"/>
      <c r="BD407" s="57"/>
      <c r="BE407" s="57"/>
      <c r="BF407" s="57"/>
    </row>
    <row r="408" ht="15.75" customHeight="1">
      <c r="A408" s="63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81"/>
      <c r="AZ408" s="57"/>
      <c r="BA408" s="57"/>
      <c r="BB408" s="57"/>
      <c r="BC408" s="57"/>
      <c r="BD408" s="57"/>
      <c r="BE408" s="57"/>
      <c r="BF408" s="57"/>
    </row>
    <row r="409" ht="15.75" customHeight="1">
      <c r="A409" s="63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81"/>
      <c r="AZ409" s="57"/>
      <c r="BA409" s="57"/>
      <c r="BB409" s="57"/>
      <c r="BC409" s="57"/>
      <c r="BD409" s="57"/>
      <c r="BE409" s="57"/>
      <c r="BF409" s="57"/>
    </row>
    <row r="410" ht="15.75" customHeight="1">
      <c r="A410" s="63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81"/>
      <c r="AZ410" s="57"/>
      <c r="BA410" s="57"/>
      <c r="BB410" s="57"/>
      <c r="BC410" s="57"/>
      <c r="BD410" s="57"/>
      <c r="BE410" s="57"/>
      <c r="BF410" s="57"/>
    </row>
    <row r="411" ht="15.75" customHeight="1">
      <c r="A411" s="63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81"/>
      <c r="AZ411" s="57"/>
      <c r="BA411" s="57"/>
      <c r="BB411" s="57"/>
      <c r="BC411" s="57"/>
      <c r="BD411" s="57"/>
      <c r="BE411" s="57"/>
      <c r="BF411" s="57"/>
    </row>
    <row r="412" ht="15.75" customHeight="1">
      <c r="A412" s="63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81"/>
      <c r="AZ412" s="57"/>
      <c r="BA412" s="57"/>
      <c r="BB412" s="57"/>
      <c r="BC412" s="57"/>
      <c r="BD412" s="57"/>
      <c r="BE412" s="57"/>
      <c r="BF412" s="57"/>
    </row>
    <row r="413" ht="15.75" customHeight="1">
      <c r="A413" s="63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81"/>
      <c r="AZ413" s="57"/>
      <c r="BA413" s="57"/>
      <c r="BB413" s="57"/>
      <c r="BC413" s="57"/>
      <c r="BD413" s="57"/>
      <c r="BE413" s="57"/>
      <c r="BF413" s="57"/>
    </row>
    <row r="414" ht="15.75" customHeight="1">
      <c r="A414" s="63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81"/>
      <c r="AZ414" s="57"/>
      <c r="BA414" s="57"/>
      <c r="BB414" s="57"/>
      <c r="BC414" s="57"/>
      <c r="BD414" s="57"/>
      <c r="BE414" s="57"/>
      <c r="BF414" s="57"/>
    </row>
    <row r="415" ht="15.75" customHeight="1">
      <c r="A415" s="63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81"/>
      <c r="AZ415" s="57"/>
      <c r="BA415" s="57"/>
      <c r="BB415" s="57"/>
      <c r="BC415" s="57"/>
      <c r="BD415" s="57"/>
      <c r="BE415" s="57"/>
      <c r="BF415" s="57"/>
    </row>
    <row r="416" ht="15.75" customHeight="1">
      <c r="A416" s="63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81"/>
      <c r="AZ416" s="57"/>
      <c r="BA416" s="57"/>
      <c r="BB416" s="57"/>
      <c r="BC416" s="57"/>
      <c r="BD416" s="57"/>
      <c r="BE416" s="57"/>
      <c r="BF416" s="57"/>
    </row>
    <row r="417" ht="15.75" customHeight="1">
      <c r="A417" s="63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81"/>
      <c r="AZ417" s="57"/>
      <c r="BA417" s="57"/>
      <c r="BB417" s="57"/>
      <c r="BC417" s="57"/>
      <c r="BD417" s="57"/>
      <c r="BE417" s="57"/>
      <c r="BF417" s="57"/>
    </row>
    <row r="418" ht="15.75" customHeight="1">
      <c r="A418" s="63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81"/>
      <c r="AZ418" s="57"/>
      <c r="BA418" s="57"/>
      <c r="BB418" s="57"/>
      <c r="BC418" s="57"/>
      <c r="BD418" s="57"/>
      <c r="BE418" s="57"/>
      <c r="BF418" s="57"/>
    </row>
    <row r="419" ht="15.75" customHeight="1">
      <c r="A419" s="63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81"/>
      <c r="AZ419" s="57"/>
      <c r="BA419" s="57"/>
      <c r="BB419" s="57"/>
      <c r="BC419" s="57"/>
      <c r="BD419" s="57"/>
      <c r="BE419" s="57"/>
      <c r="BF419" s="57"/>
    </row>
    <row r="420" ht="15.75" customHeight="1">
      <c r="A420" s="63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81"/>
      <c r="AZ420" s="57"/>
      <c r="BA420" s="57"/>
      <c r="BB420" s="57"/>
      <c r="BC420" s="57"/>
      <c r="BD420" s="57"/>
      <c r="BE420" s="57"/>
      <c r="BF420" s="57"/>
    </row>
    <row r="421" ht="15.75" customHeight="1">
      <c r="A421" s="63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81"/>
      <c r="AZ421" s="57"/>
      <c r="BA421" s="57"/>
      <c r="BB421" s="57"/>
      <c r="BC421" s="57"/>
      <c r="BD421" s="57"/>
      <c r="BE421" s="57"/>
      <c r="BF421" s="57"/>
    </row>
    <row r="422" ht="15.75" customHeight="1">
      <c r="A422" s="63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81"/>
      <c r="AZ422" s="57"/>
      <c r="BA422" s="57"/>
      <c r="BB422" s="57"/>
      <c r="BC422" s="57"/>
      <c r="BD422" s="57"/>
      <c r="BE422" s="57"/>
      <c r="BF422" s="57"/>
    </row>
    <row r="423" ht="15.75" customHeight="1">
      <c r="A423" s="63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81"/>
      <c r="AZ423" s="57"/>
      <c r="BA423" s="57"/>
      <c r="BB423" s="57"/>
      <c r="BC423" s="57"/>
      <c r="BD423" s="57"/>
      <c r="BE423" s="57"/>
      <c r="BF423" s="57"/>
    </row>
    <row r="424" ht="15.75" customHeight="1">
      <c r="A424" s="63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81"/>
      <c r="AZ424" s="57"/>
      <c r="BA424" s="57"/>
      <c r="BB424" s="57"/>
      <c r="BC424" s="57"/>
      <c r="BD424" s="57"/>
      <c r="BE424" s="57"/>
      <c r="BF424" s="57"/>
    </row>
    <row r="425" ht="15.75" customHeight="1">
      <c r="A425" s="63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81"/>
      <c r="AZ425" s="57"/>
      <c r="BA425" s="57"/>
      <c r="BB425" s="57"/>
      <c r="BC425" s="57"/>
      <c r="BD425" s="57"/>
      <c r="BE425" s="57"/>
      <c r="BF425" s="57"/>
    </row>
    <row r="426" ht="15.75" customHeight="1">
      <c r="A426" s="63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81"/>
      <c r="AZ426" s="57"/>
      <c r="BA426" s="57"/>
      <c r="BB426" s="57"/>
      <c r="BC426" s="57"/>
      <c r="BD426" s="57"/>
      <c r="BE426" s="57"/>
      <c r="BF426" s="57"/>
    </row>
    <row r="427" ht="15.75" customHeight="1">
      <c r="A427" s="63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81"/>
      <c r="AZ427" s="57"/>
      <c r="BA427" s="57"/>
      <c r="BB427" s="57"/>
      <c r="BC427" s="57"/>
      <c r="BD427" s="57"/>
      <c r="BE427" s="57"/>
      <c r="BF427" s="57"/>
    </row>
    <row r="428" ht="15.75" customHeight="1">
      <c r="A428" s="63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81"/>
      <c r="AZ428" s="57"/>
      <c r="BA428" s="57"/>
      <c r="BB428" s="57"/>
      <c r="BC428" s="57"/>
      <c r="BD428" s="57"/>
      <c r="BE428" s="57"/>
      <c r="BF428" s="57"/>
    </row>
    <row r="429" ht="15.75" customHeight="1">
      <c r="A429" s="63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81"/>
      <c r="AZ429" s="57"/>
      <c r="BA429" s="57"/>
      <c r="BB429" s="57"/>
      <c r="BC429" s="57"/>
      <c r="BD429" s="57"/>
      <c r="BE429" s="57"/>
      <c r="BF429" s="57"/>
    </row>
    <row r="430" ht="15.75" customHeight="1">
      <c r="A430" s="63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81"/>
      <c r="AZ430" s="57"/>
      <c r="BA430" s="57"/>
      <c r="BB430" s="57"/>
      <c r="BC430" s="57"/>
      <c r="BD430" s="57"/>
      <c r="BE430" s="57"/>
      <c r="BF430" s="57"/>
    </row>
    <row r="431" ht="15.75" customHeight="1">
      <c r="A431" s="63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81"/>
      <c r="AZ431" s="57"/>
      <c r="BA431" s="57"/>
      <c r="BB431" s="57"/>
      <c r="BC431" s="57"/>
      <c r="BD431" s="57"/>
      <c r="BE431" s="57"/>
      <c r="BF431" s="57"/>
    </row>
    <row r="432" ht="15.75" customHeight="1">
      <c r="A432" s="63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81"/>
      <c r="AZ432" s="57"/>
      <c r="BA432" s="57"/>
      <c r="BB432" s="57"/>
      <c r="BC432" s="57"/>
      <c r="BD432" s="57"/>
      <c r="BE432" s="57"/>
      <c r="BF432" s="57"/>
    </row>
    <row r="433" ht="15.75" customHeight="1">
      <c r="A433" s="63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81"/>
      <c r="AZ433" s="57"/>
      <c r="BA433" s="57"/>
      <c r="BB433" s="57"/>
      <c r="BC433" s="57"/>
      <c r="BD433" s="57"/>
      <c r="BE433" s="57"/>
      <c r="BF433" s="57"/>
    </row>
    <row r="434" ht="15.75" customHeight="1">
      <c r="A434" s="63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81"/>
      <c r="AZ434" s="57"/>
      <c r="BA434" s="57"/>
      <c r="BB434" s="57"/>
      <c r="BC434" s="57"/>
      <c r="BD434" s="57"/>
      <c r="BE434" s="57"/>
      <c r="BF434" s="57"/>
    </row>
    <row r="435" ht="15.75" customHeight="1">
      <c r="A435" s="63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81"/>
      <c r="AZ435" s="57"/>
      <c r="BA435" s="57"/>
      <c r="BB435" s="57"/>
      <c r="BC435" s="57"/>
      <c r="BD435" s="57"/>
      <c r="BE435" s="57"/>
      <c r="BF435" s="57"/>
    </row>
    <row r="436" ht="15.75" customHeight="1">
      <c r="A436" s="63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81"/>
      <c r="AZ436" s="57"/>
      <c r="BA436" s="57"/>
      <c r="BB436" s="57"/>
      <c r="BC436" s="57"/>
      <c r="BD436" s="57"/>
      <c r="BE436" s="57"/>
      <c r="BF436" s="57"/>
    </row>
    <row r="437" ht="15.75" customHeight="1">
      <c r="A437" s="63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81"/>
      <c r="AZ437" s="57"/>
      <c r="BA437" s="57"/>
      <c r="BB437" s="57"/>
      <c r="BC437" s="57"/>
      <c r="BD437" s="57"/>
      <c r="BE437" s="57"/>
      <c r="BF437" s="57"/>
    </row>
    <row r="438" ht="15.75" customHeight="1">
      <c r="A438" s="63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81"/>
      <c r="AZ438" s="57"/>
      <c r="BA438" s="57"/>
      <c r="BB438" s="57"/>
      <c r="BC438" s="57"/>
      <c r="BD438" s="57"/>
      <c r="BE438" s="57"/>
      <c r="BF438" s="57"/>
    </row>
    <row r="439" ht="15.75" customHeight="1">
      <c r="A439" s="63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81"/>
      <c r="AZ439" s="57"/>
      <c r="BA439" s="57"/>
      <c r="BB439" s="57"/>
      <c r="BC439" s="57"/>
      <c r="BD439" s="57"/>
      <c r="BE439" s="57"/>
      <c r="BF439" s="57"/>
    </row>
    <row r="440" ht="15.75" customHeight="1">
      <c r="A440" s="63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81"/>
      <c r="AZ440" s="57"/>
      <c r="BA440" s="57"/>
      <c r="BB440" s="57"/>
      <c r="BC440" s="57"/>
      <c r="BD440" s="57"/>
      <c r="BE440" s="57"/>
      <c r="BF440" s="57"/>
    </row>
    <row r="441" ht="15.75" customHeight="1">
      <c r="A441" s="63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81"/>
      <c r="AZ441" s="57"/>
      <c r="BA441" s="57"/>
      <c r="BB441" s="57"/>
      <c r="BC441" s="57"/>
      <c r="BD441" s="57"/>
      <c r="BE441" s="57"/>
      <c r="BF441" s="57"/>
    </row>
    <row r="442" ht="15.75" customHeight="1">
      <c r="A442" s="63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81"/>
      <c r="AZ442" s="57"/>
      <c r="BA442" s="57"/>
      <c r="BB442" s="57"/>
      <c r="BC442" s="57"/>
      <c r="BD442" s="57"/>
      <c r="BE442" s="57"/>
      <c r="BF442" s="57"/>
    </row>
    <row r="443" ht="15.75" customHeight="1">
      <c r="A443" s="63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81"/>
      <c r="AZ443" s="57"/>
      <c r="BA443" s="57"/>
      <c r="BB443" s="57"/>
      <c r="BC443" s="57"/>
      <c r="BD443" s="57"/>
      <c r="BE443" s="57"/>
      <c r="BF443" s="57"/>
    </row>
    <row r="444" ht="15.75" customHeight="1">
      <c r="A444" s="63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81"/>
      <c r="AZ444" s="57"/>
      <c r="BA444" s="57"/>
      <c r="BB444" s="57"/>
      <c r="BC444" s="57"/>
      <c r="BD444" s="57"/>
      <c r="BE444" s="57"/>
      <c r="BF444" s="57"/>
    </row>
    <row r="445" ht="15.75" customHeight="1">
      <c r="A445" s="63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81"/>
      <c r="AZ445" s="57"/>
      <c r="BA445" s="57"/>
      <c r="BB445" s="57"/>
      <c r="BC445" s="57"/>
      <c r="BD445" s="57"/>
      <c r="BE445" s="57"/>
      <c r="BF445" s="57"/>
    </row>
    <row r="446" ht="15.75" customHeight="1">
      <c r="A446" s="63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81"/>
      <c r="AZ446" s="57"/>
      <c r="BA446" s="57"/>
      <c r="BB446" s="57"/>
      <c r="BC446" s="57"/>
      <c r="BD446" s="57"/>
      <c r="BE446" s="57"/>
      <c r="BF446" s="57"/>
    </row>
    <row r="447" ht="15.75" customHeight="1">
      <c r="A447" s="63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81"/>
      <c r="AZ447" s="57"/>
      <c r="BA447" s="57"/>
      <c r="BB447" s="57"/>
      <c r="BC447" s="57"/>
      <c r="BD447" s="57"/>
      <c r="BE447" s="57"/>
      <c r="BF447" s="57"/>
    </row>
    <row r="448" ht="15.75" customHeight="1">
      <c r="A448" s="63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81"/>
      <c r="AZ448" s="57"/>
      <c r="BA448" s="57"/>
      <c r="BB448" s="57"/>
      <c r="BC448" s="57"/>
      <c r="BD448" s="57"/>
      <c r="BE448" s="57"/>
      <c r="BF448" s="57"/>
    </row>
    <row r="449" ht="15.75" customHeight="1">
      <c r="A449" s="63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81"/>
      <c r="AZ449" s="57"/>
      <c r="BA449" s="57"/>
      <c r="BB449" s="57"/>
      <c r="BC449" s="57"/>
      <c r="BD449" s="57"/>
      <c r="BE449" s="57"/>
      <c r="BF449" s="57"/>
    </row>
    <row r="450" ht="15.75" customHeight="1">
      <c r="A450" s="63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81"/>
      <c r="AZ450" s="57"/>
      <c r="BA450" s="57"/>
      <c r="BB450" s="57"/>
      <c r="BC450" s="57"/>
      <c r="BD450" s="57"/>
      <c r="BE450" s="57"/>
      <c r="BF450" s="57"/>
    </row>
    <row r="451" ht="15.75" customHeight="1">
      <c r="A451" s="63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81"/>
      <c r="AZ451" s="57"/>
      <c r="BA451" s="57"/>
      <c r="BB451" s="57"/>
      <c r="BC451" s="57"/>
      <c r="BD451" s="57"/>
      <c r="BE451" s="57"/>
      <c r="BF451" s="57"/>
    </row>
    <row r="452" ht="15.75" customHeight="1">
      <c r="A452" s="63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81"/>
      <c r="AZ452" s="57"/>
      <c r="BA452" s="57"/>
      <c r="BB452" s="57"/>
      <c r="BC452" s="57"/>
      <c r="BD452" s="57"/>
      <c r="BE452" s="57"/>
      <c r="BF452" s="57"/>
    </row>
    <row r="453" ht="15.75" customHeight="1">
      <c r="A453" s="63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81"/>
      <c r="AZ453" s="57"/>
      <c r="BA453" s="57"/>
      <c r="BB453" s="57"/>
      <c r="BC453" s="57"/>
      <c r="BD453" s="57"/>
      <c r="BE453" s="57"/>
      <c r="BF453" s="57"/>
    </row>
    <row r="454" ht="15.75" customHeight="1">
      <c r="A454" s="63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81"/>
      <c r="AZ454" s="57"/>
      <c r="BA454" s="57"/>
      <c r="BB454" s="57"/>
      <c r="BC454" s="57"/>
      <c r="BD454" s="57"/>
      <c r="BE454" s="57"/>
      <c r="BF454" s="57"/>
    </row>
    <row r="455" ht="15.75" customHeight="1">
      <c r="A455" s="63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81"/>
      <c r="AZ455" s="57"/>
      <c r="BA455" s="57"/>
      <c r="BB455" s="57"/>
      <c r="BC455" s="57"/>
      <c r="BD455" s="57"/>
      <c r="BE455" s="57"/>
      <c r="BF455" s="57"/>
    </row>
    <row r="456" ht="15.75" customHeight="1">
      <c r="A456" s="63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81"/>
      <c r="AZ456" s="57"/>
      <c r="BA456" s="57"/>
      <c r="BB456" s="57"/>
      <c r="BC456" s="57"/>
      <c r="BD456" s="57"/>
      <c r="BE456" s="57"/>
      <c r="BF456" s="57"/>
    </row>
    <row r="457" ht="15.75" customHeight="1">
      <c r="A457" s="63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81"/>
      <c r="AZ457" s="57"/>
      <c r="BA457" s="57"/>
      <c r="BB457" s="57"/>
      <c r="BC457" s="57"/>
      <c r="BD457" s="57"/>
      <c r="BE457" s="57"/>
      <c r="BF457" s="57"/>
    </row>
    <row r="458" ht="15.75" customHeight="1">
      <c r="A458" s="63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81"/>
      <c r="AZ458" s="57"/>
      <c r="BA458" s="57"/>
      <c r="BB458" s="57"/>
      <c r="BC458" s="57"/>
      <c r="BD458" s="57"/>
      <c r="BE458" s="57"/>
      <c r="BF458" s="57"/>
    </row>
    <row r="459" ht="15.75" customHeight="1">
      <c r="A459" s="63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81"/>
      <c r="AZ459" s="57"/>
      <c r="BA459" s="57"/>
      <c r="BB459" s="57"/>
      <c r="BC459" s="57"/>
      <c r="BD459" s="57"/>
      <c r="BE459" s="57"/>
      <c r="BF459" s="57"/>
    </row>
    <row r="460" ht="15.75" customHeight="1">
      <c r="A460" s="63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81"/>
      <c r="AZ460" s="57"/>
      <c r="BA460" s="57"/>
      <c r="BB460" s="57"/>
      <c r="BC460" s="57"/>
      <c r="BD460" s="57"/>
      <c r="BE460" s="57"/>
      <c r="BF460" s="57"/>
    </row>
    <row r="461" ht="15.75" customHeight="1">
      <c r="A461" s="63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81"/>
      <c r="AZ461" s="57"/>
      <c r="BA461" s="57"/>
      <c r="BB461" s="57"/>
      <c r="BC461" s="57"/>
      <c r="BD461" s="57"/>
      <c r="BE461" s="57"/>
      <c r="BF461" s="57"/>
    </row>
    <row r="462" ht="15.75" customHeight="1">
      <c r="A462" s="63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81"/>
      <c r="AZ462" s="57"/>
      <c r="BA462" s="57"/>
      <c r="BB462" s="57"/>
      <c r="BC462" s="57"/>
      <c r="BD462" s="57"/>
      <c r="BE462" s="57"/>
      <c r="BF462" s="57"/>
    </row>
    <row r="463" ht="15.75" customHeight="1">
      <c r="A463" s="63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81"/>
      <c r="AZ463" s="57"/>
      <c r="BA463" s="57"/>
      <c r="BB463" s="57"/>
      <c r="BC463" s="57"/>
      <c r="BD463" s="57"/>
      <c r="BE463" s="57"/>
      <c r="BF463" s="57"/>
    </row>
    <row r="464" ht="15.75" customHeight="1">
      <c r="A464" s="63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81"/>
      <c r="AZ464" s="57"/>
      <c r="BA464" s="57"/>
      <c r="BB464" s="57"/>
      <c r="BC464" s="57"/>
      <c r="BD464" s="57"/>
      <c r="BE464" s="57"/>
      <c r="BF464" s="57"/>
    </row>
    <row r="465" ht="15.75" customHeight="1">
      <c r="A465" s="63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81"/>
      <c r="AZ465" s="57"/>
      <c r="BA465" s="57"/>
      <c r="BB465" s="57"/>
      <c r="BC465" s="57"/>
      <c r="BD465" s="57"/>
      <c r="BE465" s="57"/>
      <c r="BF465" s="57"/>
    </row>
    <row r="466" ht="15.75" customHeight="1">
      <c r="A466" s="63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81"/>
      <c r="AZ466" s="57"/>
      <c r="BA466" s="57"/>
      <c r="BB466" s="57"/>
      <c r="BC466" s="57"/>
      <c r="BD466" s="57"/>
      <c r="BE466" s="57"/>
      <c r="BF466" s="57"/>
    </row>
    <row r="467" ht="15.75" customHeight="1">
      <c r="A467" s="63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81"/>
      <c r="AZ467" s="57"/>
      <c r="BA467" s="57"/>
      <c r="BB467" s="57"/>
      <c r="BC467" s="57"/>
      <c r="BD467" s="57"/>
      <c r="BE467" s="57"/>
      <c r="BF467" s="57"/>
    </row>
    <row r="468" ht="15.75" customHeight="1">
      <c r="A468" s="63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81"/>
      <c r="AZ468" s="57"/>
      <c r="BA468" s="57"/>
      <c r="BB468" s="57"/>
      <c r="BC468" s="57"/>
      <c r="BD468" s="57"/>
      <c r="BE468" s="57"/>
      <c r="BF468" s="57"/>
    </row>
    <row r="469" ht="15.75" customHeight="1">
      <c r="A469" s="63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81"/>
      <c r="AZ469" s="57"/>
      <c r="BA469" s="57"/>
      <c r="BB469" s="57"/>
      <c r="BC469" s="57"/>
      <c r="BD469" s="57"/>
      <c r="BE469" s="57"/>
      <c r="BF469" s="57"/>
    </row>
    <row r="470" ht="15.75" customHeight="1">
      <c r="A470" s="63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81"/>
      <c r="AZ470" s="57"/>
      <c r="BA470" s="57"/>
      <c r="BB470" s="57"/>
      <c r="BC470" s="57"/>
      <c r="BD470" s="57"/>
      <c r="BE470" s="57"/>
      <c r="BF470" s="57"/>
    </row>
    <row r="471" ht="15.75" customHeight="1">
      <c r="A471" s="63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81"/>
      <c r="AZ471" s="57"/>
      <c r="BA471" s="57"/>
      <c r="BB471" s="57"/>
      <c r="BC471" s="57"/>
      <c r="BD471" s="57"/>
      <c r="BE471" s="57"/>
      <c r="BF471" s="57"/>
    </row>
    <row r="472" ht="15.75" customHeight="1">
      <c r="A472" s="63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81"/>
      <c r="AZ472" s="57"/>
      <c r="BA472" s="57"/>
      <c r="BB472" s="57"/>
      <c r="BC472" s="57"/>
      <c r="BD472" s="57"/>
      <c r="BE472" s="57"/>
      <c r="BF472" s="57"/>
    </row>
    <row r="473" ht="15.75" customHeight="1">
      <c r="A473" s="63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81"/>
      <c r="AZ473" s="57"/>
      <c r="BA473" s="57"/>
      <c r="BB473" s="57"/>
      <c r="BC473" s="57"/>
      <c r="BD473" s="57"/>
      <c r="BE473" s="57"/>
      <c r="BF473" s="57"/>
    </row>
    <row r="474" ht="15.75" customHeight="1">
      <c r="A474" s="63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81"/>
      <c r="AZ474" s="57"/>
      <c r="BA474" s="57"/>
      <c r="BB474" s="57"/>
      <c r="BC474" s="57"/>
      <c r="BD474" s="57"/>
      <c r="BE474" s="57"/>
      <c r="BF474" s="57"/>
    </row>
    <row r="475" ht="15.75" customHeight="1">
      <c r="A475" s="63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81"/>
      <c r="AZ475" s="57"/>
      <c r="BA475" s="57"/>
      <c r="BB475" s="57"/>
      <c r="BC475" s="57"/>
      <c r="BD475" s="57"/>
      <c r="BE475" s="57"/>
      <c r="BF475" s="57"/>
    </row>
    <row r="476" ht="15.75" customHeight="1">
      <c r="A476" s="63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81"/>
      <c r="AZ476" s="57"/>
      <c r="BA476" s="57"/>
      <c r="BB476" s="57"/>
      <c r="BC476" s="57"/>
      <c r="BD476" s="57"/>
      <c r="BE476" s="57"/>
      <c r="BF476" s="57"/>
    </row>
    <row r="477" ht="15.75" customHeight="1">
      <c r="A477" s="63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81"/>
      <c r="AZ477" s="57"/>
      <c r="BA477" s="57"/>
      <c r="BB477" s="57"/>
      <c r="BC477" s="57"/>
      <c r="BD477" s="57"/>
      <c r="BE477" s="57"/>
      <c r="BF477" s="57"/>
    </row>
    <row r="478" ht="15.75" customHeight="1">
      <c r="A478" s="63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81"/>
      <c r="AZ478" s="57"/>
      <c r="BA478" s="57"/>
      <c r="BB478" s="57"/>
      <c r="BC478" s="57"/>
      <c r="BD478" s="57"/>
      <c r="BE478" s="57"/>
      <c r="BF478" s="57"/>
    </row>
    <row r="479" ht="15.75" customHeight="1">
      <c r="A479" s="63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81"/>
      <c r="AZ479" s="57"/>
      <c r="BA479" s="57"/>
      <c r="BB479" s="57"/>
      <c r="BC479" s="57"/>
      <c r="BD479" s="57"/>
      <c r="BE479" s="57"/>
      <c r="BF479" s="57"/>
    </row>
    <row r="480" ht="15.75" customHeight="1">
      <c r="A480" s="63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81"/>
      <c r="AZ480" s="57"/>
      <c r="BA480" s="57"/>
      <c r="BB480" s="57"/>
      <c r="BC480" s="57"/>
      <c r="BD480" s="57"/>
      <c r="BE480" s="57"/>
      <c r="BF480" s="57"/>
    </row>
    <row r="481" ht="15.75" customHeight="1">
      <c r="A481" s="63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81"/>
      <c r="AZ481" s="57"/>
      <c r="BA481" s="57"/>
      <c r="BB481" s="57"/>
      <c r="BC481" s="57"/>
      <c r="BD481" s="57"/>
      <c r="BE481" s="57"/>
      <c r="BF481" s="57"/>
    </row>
    <row r="482" ht="15.75" customHeight="1">
      <c r="A482" s="63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81"/>
      <c r="AZ482" s="57"/>
      <c r="BA482" s="57"/>
      <c r="BB482" s="57"/>
      <c r="BC482" s="57"/>
      <c r="BD482" s="57"/>
      <c r="BE482" s="57"/>
      <c r="BF482" s="57"/>
    </row>
    <row r="483" ht="15.75" customHeight="1">
      <c r="A483" s="63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81"/>
      <c r="AZ483" s="57"/>
      <c r="BA483" s="57"/>
      <c r="BB483" s="57"/>
      <c r="BC483" s="57"/>
      <c r="BD483" s="57"/>
      <c r="BE483" s="57"/>
      <c r="BF483" s="57"/>
    </row>
    <row r="484" ht="15.75" customHeight="1">
      <c r="A484" s="63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81"/>
      <c r="AZ484" s="57"/>
      <c r="BA484" s="57"/>
      <c r="BB484" s="57"/>
      <c r="BC484" s="57"/>
      <c r="BD484" s="57"/>
      <c r="BE484" s="57"/>
      <c r="BF484" s="57"/>
    </row>
    <row r="485" ht="15.75" customHeight="1">
      <c r="A485" s="63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81"/>
      <c r="AZ485" s="57"/>
      <c r="BA485" s="57"/>
      <c r="BB485" s="57"/>
      <c r="BC485" s="57"/>
      <c r="BD485" s="57"/>
      <c r="BE485" s="57"/>
      <c r="BF485" s="57"/>
    </row>
    <row r="486" ht="15.75" customHeight="1">
      <c r="A486" s="63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81"/>
      <c r="AZ486" s="57"/>
      <c r="BA486" s="57"/>
      <c r="BB486" s="57"/>
      <c r="BC486" s="57"/>
      <c r="BD486" s="57"/>
      <c r="BE486" s="57"/>
      <c r="BF486" s="57"/>
    </row>
    <row r="487" ht="15.75" customHeight="1">
      <c r="A487" s="63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81"/>
      <c r="AZ487" s="57"/>
      <c r="BA487" s="57"/>
      <c r="BB487" s="57"/>
      <c r="BC487" s="57"/>
      <c r="BD487" s="57"/>
      <c r="BE487" s="57"/>
      <c r="BF487" s="57"/>
    </row>
    <row r="488" ht="15.75" customHeight="1">
      <c r="A488" s="63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81"/>
      <c r="AZ488" s="57"/>
      <c r="BA488" s="57"/>
      <c r="BB488" s="57"/>
      <c r="BC488" s="57"/>
      <c r="BD488" s="57"/>
      <c r="BE488" s="57"/>
      <c r="BF488" s="57"/>
    </row>
    <row r="489" ht="15.75" customHeight="1">
      <c r="A489" s="63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81"/>
      <c r="AZ489" s="57"/>
      <c r="BA489" s="57"/>
      <c r="BB489" s="57"/>
      <c r="BC489" s="57"/>
      <c r="BD489" s="57"/>
      <c r="BE489" s="57"/>
      <c r="BF489" s="57"/>
    </row>
    <row r="490" ht="15.75" customHeight="1">
      <c r="A490" s="63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81"/>
      <c r="AZ490" s="57"/>
      <c r="BA490" s="57"/>
      <c r="BB490" s="57"/>
      <c r="BC490" s="57"/>
      <c r="BD490" s="57"/>
      <c r="BE490" s="57"/>
      <c r="BF490" s="57"/>
    </row>
    <row r="491" ht="15.75" customHeight="1">
      <c r="A491" s="63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81"/>
      <c r="AZ491" s="57"/>
      <c r="BA491" s="57"/>
      <c r="BB491" s="57"/>
      <c r="BC491" s="57"/>
      <c r="BD491" s="57"/>
      <c r="BE491" s="57"/>
      <c r="BF491" s="57"/>
    </row>
    <row r="492" ht="15.75" customHeight="1">
      <c r="A492" s="63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81"/>
      <c r="AZ492" s="57"/>
      <c r="BA492" s="57"/>
      <c r="BB492" s="57"/>
      <c r="BC492" s="57"/>
      <c r="BD492" s="57"/>
      <c r="BE492" s="57"/>
      <c r="BF492" s="57"/>
    </row>
    <row r="493" ht="15.75" customHeight="1">
      <c r="A493" s="63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81"/>
      <c r="AZ493" s="57"/>
      <c r="BA493" s="57"/>
      <c r="BB493" s="57"/>
      <c r="BC493" s="57"/>
      <c r="BD493" s="57"/>
      <c r="BE493" s="57"/>
      <c r="BF493" s="57"/>
    </row>
    <row r="494" ht="15.75" customHeight="1">
      <c r="A494" s="63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81"/>
      <c r="AZ494" s="57"/>
      <c r="BA494" s="57"/>
      <c r="BB494" s="57"/>
      <c r="BC494" s="57"/>
      <c r="BD494" s="57"/>
      <c r="BE494" s="57"/>
      <c r="BF494" s="57"/>
    </row>
    <row r="495" ht="15.75" customHeight="1">
      <c r="A495" s="63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81"/>
      <c r="AZ495" s="57"/>
      <c r="BA495" s="57"/>
      <c r="BB495" s="57"/>
      <c r="BC495" s="57"/>
      <c r="BD495" s="57"/>
      <c r="BE495" s="57"/>
      <c r="BF495" s="57"/>
    </row>
    <row r="496" ht="15.75" customHeight="1">
      <c r="A496" s="63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81"/>
      <c r="AZ496" s="57"/>
      <c r="BA496" s="57"/>
      <c r="BB496" s="57"/>
      <c r="BC496" s="57"/>
      <c r="BD496" s="57"/>
      <c r="BE496" s="57"/>
      <c r="BF496" s="57"/>
    </row>
    <row r="497" ht="15.75" customHeight="1">
      <c r="A497" s="63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81"/>
      <c r="AZ497" s="57"/>
      <c r="BA497" s="57"/>
      <c r="BB497" s="57"/>
      <c r="BC497" s="57"/>
      <c r="BD497" s="57"/>
      <c r="BE497" s="57"/>
      <c r="BF497" s="57"/>
    </row>
    <row r="498" ht="15.75" customHeight="1">
      <c r="A498" s="63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81"/>
      <c r="AZ498" s="57"/>
      <c r="BA498" s="57"/>
      <c r="BB498" s="57"/>
      <c r="BC498" s="57"/>
      <c r="BD498" s="57"/>
      <c r="BE498" s="57"/>
      <c r="BF498" s="57"/>
    </row>
    <row r="499" ht="15.75" customHeight="1">
      <c r="A499" s="63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81"/>
      <c r="AZ499" s="57"/>
      <c r="BA499" s="57"/>
      <c r="BB499" s="57"/>
      <c r="BC499" s="57"/>
      <c r="BD499" s="57"/>
      <c r="BE499" s="57"/>
      <c r="BF499" s="57"/>
    </row>
    <row r="500" ht="15.75" customHeight="1">
      <c r="A500" s="63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81"/>
      <c r="AZ500" s="57"/>
      <c r="BA500" s="57"/>
      <c r="BB500" s="57"/>
      <c r="BC500" s="57"/>
      <c r="BD500" s="57"/>
      <c r="BE500" s="57"/>
      <c r="BF500" s="57"/>
    </row>
    <row r="501" ht="15.75" customHeight="1">
      <c r="A501" s="63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81"/>
      <c r="AZ501" s="57"/>
      <c r="BA501" s="57"/>
      <c r="BB501" s="57"/>
      <c r="BC501" s="57"/>
      <c r="BD501" s="57"/>
      <c r="BE501" s="57"/>
      <c r="BF501" s="57"/>
    </row>
    <row r="502" ht="15.75" customHeight="1">
      <c r="A502" s="63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81"/>
      <c r="AZ502" s="57"/>
      <c r="BA502" s="57"/>
      <c r="BB502" s="57"/>
      <c r="BC502" s="57"/>
      <c r="BD502" s="57"/>
      <c r="BE502" s="57"/>
      <c r="BF502" s="57"/>
    </row>
    <row r="503" ht="15.75" customHeight="1">
      <c r="A503" s="63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81"/>
      <c r="AZ503" s="57"/>
      <c r="BA503" s="57"/>
      <c r="BB503" s="57"/>
      <c r="BC503" s="57"/>
      <c r="BD503" s="57"/>
      <c r="BE503" s="57"/>
      <c r="BF503" s="57"/>
    </row>
    <row r="504" ht="15.75" customHeight="1">
      <c r="A504" s="63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81"/>
      <c r="AZ504" s="57"/>
      <c r="BA504" s="57"/>
      <c r="BB504" s="57"/>
      <c r="BC504" s="57"/>
      <c r="BD504" s="57"/>
      <c r="BE504" s="57"/>
      <c r="BF504" s="57"/>
    </row>
    <row r="505" ht="15.75" customHeight="1">
      <c r="A505" s="63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81"/>
      <c r="AZ505" s="57"/>
      <c r="BA505" s="57"/>
      <c r="BB505" s="57"/>
      <c r="BC505" s="57"/>
      <c r="BD505" s="57"/>
      <c r="BE505" s="57"/>
      <c r="BF505" s="57"/>
    </row>
    <row r="506" ht="15.75" customHeight="1">
      <c r="A506" s="63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81"/>
      <c r="AZ506" s="57"/>
      <c r="BA506" s="57"/>
      <c r="BB506" s="57"/>
      <c r="BC506" s="57"/>
      <c r="BD506" s="57"/>
      <c r="BE506" s="57"/>
      <c r="BF506" s="57"/>
    </row>
    <row r="507" ht="15.75" customHeight="1">
      <c r="A507" s="63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81"/>
      <c r="AZ507" s="57"/>
      <c r="BA507" s="57"/>
      <c r="BB507" s="57"/>
      <c r="BC507" s="57"/>
      <c r="BD507" s="57"/>
      <c r="BE507" s="57"/>
      <c r="BF507" s="57"/>
    </row>
    <row r="508" ht="15.75" customHeight="1">
      <c r="A508" s="63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81"/>
      <c r="AZ508" s="57"/>
      <c r="BA508" s="57"/>
      <c r="BB508" s="57"/>
      <c r="BC508" s="57"/>
      <c r="BD508" s="57"/>
      <c r="BE508" s="57"/>
      <c r="BF508" s="57"/>
    </row>
    <row r="509" ht="15.75" customHeight="1">
      <c r="A509" s="63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81"/>
      <c r="AZ509" s="57"/>
      <c r="BA509" s="57"/>
      <c r="BB509" s="57"/>
      <c r="BC509" s="57"/>
      <c r="BD509" s="57"/>
      <c r="BE509" s="57"/>
      <c r="BF509" s="57"/>
    </row>
    <row r="510" ht="15.75" customHeight="1">
      <c r="A510" s="63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81"/>
      <c r="AZ510" s="57"/>
      <c r="BA510" s="57"/>
      <c r="BB510" s="57"/>
      <c r="BC510" s="57"/>
      <c r="BD510" s="57"/>
      <c r="BE510" s="57"/>
      <c r="BF510" s="57"/>
    </row>
    <row r="511" ht="15.75" customHeight="1">
      <c r="A511" s="63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81"/>
      <c r="AZ511" s="57"/>
      <c r="BA511" s="57"/>
      <c r="BB511" s="57"/>
      <c r="BC511" s="57"/>
      <c r="BD511" s="57"/>
      <c r="BE511" s="57"/>
      <c r="BF511" s="57"/>
    </row>
    <row r="512" ht="15.75" customHeight="1">
      <c r="A512" s="63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81"/>
      <c r="AZ512" s="57"/>
      <c r="BA512" s="57"/>
      <c r="BB512" s="57"/>
      <c r="BC512" s="57"/>
      <c r="BD512" s="57"/>
      <c r="BE512" s="57"/>
      <c r="BF512" s="57"/>
    </row>
    <row r="513" ht="15.75" customHeight="1">
      <c r="A513" s="63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81"/>
      <c r="AZ513" s="57"/>
      <c r="BA513" s="57"/>
      <c r="BB513" s="57"/>
      <c r="BC513" s="57"/>
      <c r="BD513" s="57"/>
      <c r="BE513" s="57"/>
      <c r="BF513" s="57"/>
    </row>
    <row r="514" ht="15.75" customHeight="1">
      <c r="A514" s="63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81"/>
      <c r="AZ514" s="57"/>
      <c r="BA514" s="57"/>
      <c r="BB514" s="57"/>
      <c r="BC514" s="57"/>
      <c r="BD514" s="57"/>
      <c r="BE514" s="57"/>
      <c r="BF514" s="57"/>
    </row>
    <row r="515" ht="15.75" customHeight="1">
      <c r="A515" s="63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81"/>
      <c r="AZ515" s="57"/>
      <c r="BA515" s="57"/>
      <c r="BB515" s="57"/>
      <c r="BC515" s="57"/>
      <c r="BD515" s="57"/>
      <c r="BE515" s="57"/>
      <c r="BF515" s="57"/>
    </row>
    <row r="516" ht="15.75" customHeight="1">
      <c r="A516" s="63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81"/>
      <c r="AZ516" s="57"/>
      <c r="BA516" s="57"/>
      <c r="BB516" s="57"/>
      <c r="BC516" s="57"/>
      <c r="BD516" s="57"/>
      <c r="BE516" s="57"/>
      <c r="BF516" s="57"/>
    </row>
    <row r="517" ht="15.75" customHeight="1">
      <c r="A517" s="63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81"/>
      <c r="AZ517" s="57"/>
      <c r="BA517" s="57"/>
      <c r="BB517" s="57"/>
      <c r="BC517" s="57"/>
      <c r="BD517" s="57"/>
      <c r="BE517" s="57"/>
      <c r="BF517" s="57"/>
    </row>
    <row r="518" ht="15.75" customHeight="1">
      <c r="A518" s="63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81"/>
      <c r="AZ518" s="57"/>
      <c r="BA518" s="57"/>
      <c r="BB518" s="57"/>
      <c r="BC518" s="57"/>
      <c r="BD518" s="57"/>
      <c r="BE518" s="57"/>
      <c r="BF518" s="57"/>
    </row>
    <row r="519" ht="15.75" customHeight="1">
      <c r="A519" s="63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81"/>
      <c r="AZ519" s="57"/>
      <c r="BA519" s="57"/>
      <c r="BB519" s="57"/>
      <c r="BC519" s="57"/>
      <c r="BD519" s="57"/>
      <c r="BE519" s="57"/>
      <c r="BF519" s="57"/>
    </row>
    <row r="520" ht="15.75" customHeight="1">
      <c r="A520" s="63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81"/>
      <c r="AZ520" s="57"/>
      <c r="BA520" s="57"/>
      <c r="BB520" s="57"/>
      <c r="BC520" s="57"/>
      <c r="BD520" s="57"/>
      <c r="BE520" s="57"/>
      <c r="BF520" s="57"/>
    </row>
    <row r="521" ht="15.75" customHeight="1">
      <c r="A521" s="63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81"/>
      <c r="AZ521" s="57"/>
      <c r="BA521" s="57"/>
      <c r="BB521" s="57"/>
      <c r="BC521" s="57"/>
      <c r="BD521" s="57"/>
      <c r="BE521" s="57"/>
      <c r="BF521" s="57"/>
    </row>
    <row r="522" ht="15.75" customHeight="1">
      <c r="A522" s="63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81"/>
      <c r="AZ522" s="57"/>
      <c r="BA522" s="57"/>
      <c r="BB522" s="57"/>
      <c r="BC522" s="57"/>
      <c r="BD522" s="57"/>
      <c r="BE522" s="57"/>
      <c r="BF522" s="57"/>
    </row>
    <row r="523" ht="15.75" customHeight="1">
      <c r="A523" s="63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81"/>
      <c r="AZ523" s="57"/>
      <c r="BA523" s="57"/>
      <c r="BB523" s="57"/>
      <c r="BC523" s="57"/>
      <c r="BD523" s="57"/>
      <c r="BE523" s="57"/>
      <c r="BF523" s="57"/>
    </row>
    <row r="524" ht="15.75" customHeight="1">
      <c r="A524" s="63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81"/>
      <c r="AZ524" s="57"/>
      <c r="BA524" s="57"/>
      <c r="BB524" s="57"/>
      <c r="BC524" s="57"/>
      <c r="BD524" s="57"/>
      <c r="BE524" s="57"/>
      <c r="BF524" s="57"/>
    </row>
    <row r="525" ht="15.75" customHeight="1">
      <c r="A525" s="63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81"/>
      <c r="AZ525" s="57"/>
      <c r="BA525" s="57"/>
      <c r="BB525" s="57"/>
      <c r="BC525" s="57"/>
      <c r="BD525" s="57"/>
      <c r="BE525" s="57"/>
      <c r="BF525" s="57"/>
    </row>
    <row r="526" ht="15.75" customHeight="1">
      <c r="A526" s="63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81"/>
      <c r="AZ526" s="57"/>
      <c r="BA526" s="57"/>
      <c r="BB526" s="57"/>
      <c r="BC526" s="57"/>
      <c r="BD526" s="57"/>
      <c r="BE526" s="57"/>
      <c r="BF526" s="57"/>
    </row>
    <row r="527" ht="15.75" customHeight="1">
      <c r="A527" s="63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81"/>
      <c r="AZ527" s="57"/>
      <c r="BA527" s="57"/>
      <c r="BB527" s="57"/>
      <c r="BC527" s="57"/>
      <c r="BD527" s="57"/>
      <c r="BE527" s="57"/>
      <c r="BF527" s="57"/>
    </row>
    <row r="528" ht="15.75" customHeight="1">
      <c r="A528" s="63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81"/>
      <c r="AZ528" s="57"/>
      <c r="BA528" s="57"/>
      <c r="BB528" s="57"/>
      <c r="BC528" s="57"/>
      <c r="BD528" s="57"/>
      <c r="BE528" s="57"/>
      <c r="BF528" s="57"/>
    </row>
    <row r="529" ht="15.75" customHeight="1">
      <c r="A529" s="63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81"/>
      <c r="AZ529" s="57"/>
      <c r="BA529" s="57"/>
      <c r="BB529" s="57"/>
      <c r="BC529" s="57"/>
      <c r="BD529" s="57"/>
      <c r="BE529" s="57"/>
      <c r="BF529" s="57"/>
    </row>
    <row r="530" ht="15.75" customHeight="1">
      <c r="A530" s="63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81"/>
      <c r="AZ530" s="57"/>
      <c r="BA530" s="57"/>
      <c r="BB530" s="57"/>
      <c r="BC530" s="57"/>
      <c r="BD530" s="57"/>
      <c r="BE530" s="57"/>
      <c r="BF530" s="57"/>
    </row>
    <row r="531" ht="15.75" customHeight="1">
      <c r="A531" s="63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81"/>
      <c r="AZ531" s="57"/>
      <c r="BA531" s="57"/>
      <c r="BB531" s="57"/>
      <c r="BC531" s="57"/>
      <c r="BD531" s="57"/>
      <c r="BE531" s="57"/>
      <c r="BF531" s="57"/>
    </row>
    <row r="532" ht="15.75" customHeight="1">
      <c r="A532" s="63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81"/>
      <c r="AZ532" s="57"/>
      <c r="BA532" s="57"/>
      <c r="BB532" s="57"/>
      <c r="BC532" s="57"/>
      <c r="BD532" s="57"/>
      <c r="BE532" s="57"/>
      <c r="BF532" s="57"/>
    </row>
    <row r="533" ht="15.75" customHeight="1">
      <c r="A533" s="63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81"/>
      <c r="AZ533" s="57"/>
      <c r="BA533" s="57"/>
      <c r="BB533" s="57"/>
      <c r="BC533" s="57"/>
      <c r="BD533" s="57"/>
      <c r="BE533" s="57"/>
      <c r="BF533" s="57"/>
    </row>
    <row r="534" ht="15.75" customHeight="1">
      <c r="A534" s="63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81"/>
      <c r="AZ534" s="57"/>
      <c r="BA534" s="57"/>
      <c r="BB534" s="57"/>
      <c r="BC534" s="57"/>
      <c r="BD534" s="57"/>
      <c r="BE534" s="57"/>
      <c r="BF534" s="57"/>
    </row>
    <row r="535" ht="15.75" customHeight="1">
      <c r="A535" s="63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81"/>
      <c r="AZ535" s="57"/>
      <c r="BA535" s="57"/>
      <c r="BB535" s="57"/>
      <c r="BC535" s="57"/>
      <c r="BD535" s="57"/>
      <c r="BE535" s="57"/>
      <c r="BF535" s="57"/>
    </row>
    <row r="536" ht="15.75" customHeight="1">
      <c r="A536" s="63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81"/>
      <c r="AZ536" s="57"/>
      <c r="BA536" s="57"/>
      <c r="BB536" s="57"/>
      <c r="BC536" s="57"/>
      <c r="BD536" s="57"/>
      <c r="BE536" s="57"/>
      <c r="BF536" s="57"/>
    </row>
    <row r="537" ht="15.75" customHeight="1">
      <c r="A537" s="63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81"/>
      <c r="AZ537" s="57"/>
      <c r="BA537" s="57"/>
      <c r="BB537" s="57"/>
      <c r="BC537" s="57"/>
      <c r="BD537" s="57"/>
      <c r="BE537" s="57"/>
      <c r="BF537" s="57"/>
    </row>
    <row r="538" ht="15.75" customHeight="1">
      <c r="A538" s="63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81"/>
      <c r="AZ538" s="57"/>
      <c r="BA538" s="57"/>
      <c r="BB538" s="57"/>
      <c r="BC538" s="57"/>
      <c r="BD538" s="57"/>
      <c r="BE538" s="57"/>
      <c r="BF538" s="57"/>
    </row>
    <row r="539" ht="15.75" customHeight="1">
      <c r="A539" s="63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81"/>
      <c r="AZ539" s="57"/>
      <c r="BA539" s="57"/>
      <c r="BB539" s="57"/>
      <c r="BC539" s="57"/>
      <c r="BD539" s="57"/>
      <c r="BE539" s="57"/>
      <c r="BF539" s="57"/>
    </row>
    <row r="540" ht="15.75" customHeight="1">
      <c r="A540" s="63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81"/>
      <c r="AZ540" s="57"/>
      <c r="BA540" s="57"/>
      <c r="BB540" s="57"/>
      <c r="BC540" s="57"/>
      <c r="BD540" s="57"/>
      <c r="BE540" s="57"/>
      <c r="BF540" s="57"/>
    </row>
    <row r="541" ht="15.75" customHeight="1">
      <c r="A541" s="63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81"/>
      <c r="AZ541" s="57"/>
      <c r="BA541" s="57"/>
      <c r="BB541" s="57"/>
      <c r="BC541" s="57"/>
      <c r="BD541" s="57"/>
      <c r="BE541" s="57"/>
      <c r="BF541" s="57"/>
    </row>
    <row r="542" ht="15.75" customHeight="1">
      <c r="A542" s="63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81"/>
      <c r="AZ542" s="57"/>
      <c r="BA542" s="57"/>
      <c r="BB542" s="57"/>
      <c r="BC542" s="57"/>
      <c r="BD542" s="57"/>
      <c r="BE542" s="57"/>
      <c r="BF542" s="57"/>
    </row>
    <row r="543" ht="15.75" customHeight="1">
      <c r="A543" s="63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81"/>
      <c r="AZ543" s="57"/>
      <c r="BA543" s="57"/>
      <c r="BB543" s="57"/>
      <c r="BC543" s="57"/>
      <c r="BD543" s="57"/>
      <c r="BE543" s="57"/>
      <c r="BF543" s="57"/>
    </row>
    <row r="544" ht="15.75" customHeight="1">
      <c r="A544" s="63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81"/>
      <c r="AZ544" s="57"/>
      <c r="BA544" s="57"/>
      <c r="BB544" s="57"/>
      <c r="BC544" s="57"/>
      <c r="BD544" s="57"/>
      <c r="BE544" s="57"/>
      <c r="BF544" s="57"/>
    </row>
    <row r="545" ht="15.75" customHeight="1">
      <c r="A545" s="63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81"/>
      <c r="AZ545" s="57"/>
      <c r="BA545" s="57"/>
      <c r="BB545" s="57"/>
      <c r="BC545" s="57"/>
      <c r="BD545" s="57"/>
      <c r="BE545" s="57"/>
      <c r="BF545" s="57"/>
    </row>
    <row r="546" ht="15.75" customHeight="1">
      <c r="A546" s="63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81"/>
      <c r="AZ546" s="57"/>
      <c r="BA546" s="57"/>
      <c r="BB546" s="57"/>
      <c r="BC546" s="57"/>
      <c r="BD546" s="57"/>
      <c r="BE546" s="57"/>
      <c r="BF546" s="57"/>
    </row>
    <row r="547" ht="15.75" customHeight="1">
      <c r="A547" s="63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81"/>
      <c r="AZ547" s="57"/>
      <c r="BA547" s="57"/>
      <c r="BB547" s="57"/>
      <c r="BC547" s="57"/>
      <c r="BD547" s="57"/>
      <c r="BE547" s="57"/>
      <c r="BF547" s="57"/>
    </row>
    <row r="548" ht="15.75" customHeight="1">
      <c r="A548" s="63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81"/>
      <c r="AZ548" s="57"/>
      <c r="BA548" s="57"/>
      <c r="BB548" s="57"/>
      <c r="BC548" s="57"/>
      <c r="BD548" s="57"/>
      <c r="BE548" s="57"/>
      <c r="BF548" s="57"/>
    </row>
    <row r="549" ht="15.75" customHeight="1">
      <c r="A549" s="63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81"/>
      <c r="AZ549" s="57"/>
      <c r="BA549" s="57"/>
      <c r="BB549" s="57"/>
      <c r="BC549" s="57"/>
      <c r="BD549" s="57"/>
      <c r="BE549" s="57"/>
      <c r="BF549" s="57"/>
    </row>
    <row r="550" ht="15.75" customHeight="1">
      <c r="A550" s="63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81"/>
      <c r="AZ550" s="57"/>
      <c r="BA550" s="57"/>
      <c r="BB550" s="57"/>
      <c r="BC550" s="57"/>
      <c r="BD550" s="57"/>
      <c r="BE550" s="57"/>
      <c r="BF550" s="57"/>
    </row>
    <row r="551" ht="15.75" customHeight="1">
      <c r="A551" s="63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81"/>
      <c r="AZ551" s="57"/>
      <c r="BA551" s="57"/>
      <c r="BB551" s="57"/>
      <c r="BC551" s="57"/>
      <c r="BD551" s="57"/>
      <c r="BE551" s="57"/>
      <c r="BF551" s="57"/>
    </row>
    <row r="552" ht="15.75" customHeight="1">
      <c r="A552" s="63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81"/>
      <c r="AZ552" s="57"/>
      <c r="BA552" s="57"/>
      <c r="BB552" s="57"/>
      <c r="BC552" s="57"/>
      <c r="BD552" s="57"/>
      <c r="BE552" s="57"/>
      <c r="BF552" s="57"/>
    </row>
    <row r="553" ht="15.75" customHeight="1">
      <c r="A553" s="63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81"/>
      <c r="AZ553" s="57"/>
      <c r="BA553" s="57"/>
      <c r="BB553" s="57"/>
      <c r="BC553" s="57"/>
      <c r="BD553" s="57"/>
      <c r="BE553" s="57"/>
      <c r="BF553" s="57"/>
    </row>
    <row r="554" ht="15.75" customHeight="1">
      <c r="A554" s="63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81"/>
      <c r="AZ554" s="57"/>
      <c r="BA554" s="57"/>
      <c r="BB554" s="57"/>
      <c r="BC554" s="57"/>
      <c r="BD554" s="57"/>
      <c r="BE554" s="57"/>
      <c r="BF554" s="57"/>
    </row>
    <row r="555" ht="15.75" customHeight="1">
      <c r="A555" s="63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81"/>
      <c r="AZ555" s="57"/>
      <c r="BA555" s="57"/>
      <c r="BB555" s="57"/>
      <c r="BC555" s="57"/>
      <c r="BD555" s="57"/>
      <c r="BE555" s="57"/>
      <c r="BF555" s="57"/>
    </row>
    <row r="556" ht="15.75" customHeight="1">
      <c r="A556" s="63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81"/>
      <c r="AZ556" s="57"/>
      <c r="BA556" s="57"/>
      <c r="BB556" s="57"/>
      <c r="BC556" s="57"/>
      <c r="BD556" s="57"/>
      <c r="BE556" s="57"/>
      <c r="BF556" s="57"/>
    </row>
    <row r="557" ht="15.75" customHeight="1">
      <c r="A557" s="63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81"/>
      <c r="AZ557" s="57"/>
      <c r="BA557" s="57"/>
      <c r="BB557" s="57"/>
      <c r="BC557" s="57"/>
      <c r="BD557" s="57"/>
      <c r="BE557" s="57"/>
      <c r="BF557" s="57"/>
    </row>
    <row r="558" ht="15.75" customHeight="1">
      <c r="A558" s="63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81"/>
      <c r="AZ558" s="57"/>
      <c r="BA558" s="57"/>
      <c r="BB558" s="57"/>
      <c r="BC558" s="57"/>
      <c r="BD558" s="57"/>
      <c r="BE558" s="57"/>
      <c r="BF558" s="57"/>
    </row>
    <row r="559" ht="15.75" customHeight="1">
      <c r="A559" s="63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81"/>
      <c r="AZ559" s="57"/>
      <c r="BA559" s="57"/>
      <c r="BB559" s="57"/>
      <c r="BC559" s="57"/>
      <c r="BD559" s="57"/>
      <c r="BE559" s="57"/>
      <c r="BF559" s="57"/>
    </row>
    <row r="560" ht="15.75" customHeight="1">
      <c r="A560" s="63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81"/>
      <c r="AZ560" s="57"/>
      <c r="BA560" s="57"/>
      <c r="BB560" s="57"/>
      <c r="BC560" s="57"/>
      <c r="BD560" s="57"/>
      <c r="BE560" s="57"/>
      <c r="BF560" s="57"/>
    </row>
    <row r="561" ht="15.75" customHeight="1">
      <c r="A561" s="63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81"/>
      <c r="AZ561" s="57"/>
      <c r="BA561" s="57"/>
      <c r="BB561" s="57"/>
      <c r="BC561" s="57"/>
      <c r="BD561" s="57"/>
      <c r="BE561" s="57"/>
      <c r="BF561" s="57"/>
    </row>
    <row r="562" ht="15.75" customHeight="1">
      <c r="A562" s="63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81"/>
      <c r="AZ562" s="57"/>
      <c r="BA562" s="57"/>
      <c r="BB562" s="57"/>
      <c r="BC562" s="57"/>
      <c r="BD562" s="57"/>
      <c r="BE562" s="57"/>
      <c r="BF562" s="57"/>
    </row>
    <row r="563" ht="15.75" customHeight="1">
      <c r="A563" s="63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81"/>
      <c r="AZ563" s="57"/>
      <c r="BA563" s="57"/>
      <c r="BB563" s="57"/>
      <c r="BC563" s="57"/>
      <c r="BD563" s="57"/>
      <c r="BE563" s="57"/>
      <c r="BF563" s="57"/>
    </row>
    <row r="564" ht="15.75" customHeight="1">
      <c r="A564" s="63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81"/>
      <c r="AZ564" s="57"/>
      <c r="BA564" s="57"/>
      <c r="BB564" s="57"/>
      <c r="BC564" s="57"/>
      <c r="BD564" s="57"/>
      <c r="BE564" s="57"/>
      <c r="BF564" s="57"/>
    </row>
    <row r="565" ht="15.75" customHeight="1">
      <c r="A565" s="63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81"/>
      <c r="AZ565" s="57"/>
      <c r="BA565" s="57"/>
      <c r="BB565" s="57"/>
      <c r="BC565" s="57"/>
      <c r="BD565" s="57"/>
      <c r="BE565" s="57"/>
      <c r="BF565" s="57"/>
    </row>
    <row r="566" ht="15.75" customHeight="1">
      <c r="A566" s="63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81"/>
      <c r="AZ566" s="57"/>
      <c r="BA566" s="57"/>
      <c r="BB566" s="57"/>
      <c r="BC566" s="57"/>
      <c r="BD566" s="57"/>
      <c r="BE566" s="57"/>
      <c r="BF566" s="57"/>
    </row>
    <row r="567" ht="15.75" customHeight="1">
      <c r="A567" s="63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81"/>
      <c r="AZ567" s="57"/>
      <c r="BA567" s="57"/>
      <c r="BB567" s="57"/>
      <c r="BC567" s="57"/>
      <c r="BD567" s="57"/>
      <c r="BE567" s="57"/>
      <c r="BF567" s="57"/>
    </row>
    <row r="568" ht="15.75" customHeight="1">
      <c r="A568" s="63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81"/>
      <c r="AZ568" s="57"/>
      <c r="BA568" s="57"/>
      <c r="BB568" s="57"/>
      <c r="BC568" s="57"/>
      <c r="BD568" s="57"/>
      <c r="BE568" s="57"/>
      <c r="BF568" s="57"/>
    </row>
    <row r="569" ht="15.75" customHeight="1">
      <c r="A569" s="63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81"/>
      <c r="AZ569" s="57"/>
      <c r="BA569" s="57"/>
      <c r="BB569" s="57"/>
      <c r="BC569" s="57"/>
      <c r="BD569" s="57"/>
      <c r="BE569" s="57"/>
      <c r="BF569" s="57"/>
    </row>
    <row r="570" ht="15.75" customHeight="1">
      <c r="A570" s="63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81"/>
      <c r="AZ570" s="57"/>
      <c r="BA570" s="57"/>
      <c r="BB570" s="57"/>
      <c r="BC570" s="57"/>
      <c r="BD570" s="57"/>
      <c r="BE570" s="57"/>
      <c r="BF570" s="57"/>
    </row>
    <row r="571" ht="15.75" customHeight="1">
      <c r="A571" s="63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81"/>
      <c r="AZ571" s="57"/>
      <c r="BA571" s="57"/>
      <c r="BB571" s="57"/>
      <c r="BC571" s="57"/>
      <c r="BD571" s="57"/>
      <c r="BE571" s="57"/>
      <c r="BF571" s="57"/>
    </row>
    <row r="572" ht="15.75" customHeight="1">
      <c r="A572" s="63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81"/>
      <c r="AZ572" s="57"/>
      <c r="BA572" s="57"/>
      <c r="BB572" s="57"/>
      <c r="BC572" s="57"/>
      <c r="BD572" s="57"/>
      <c r="BE572" s="57"/>
      <c r="BF572" s="57"/>
    </row>
    <row r="573" ht="15.75" customHeight="1">
      <c r="A573" s="63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81"/>
      <c r="AZ573" s="57"/>
      <c r="BA573" s="57"/>
      <c r="BB573" s="57"/>
      <c r="BC573" s="57"/>
      <c r="BD573" s="57"/>
      <c r="BE573" s="57"/>
      <c r="BF573" s="57"/>
    </row>
    <row r="574" ht="15.75" customHeight="1">
      <c r="A574" s="63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81"/>
      <c r="AZ574" s="57"/>
      <c r="BA574" s="57"/>
      <c r="BB574" s="57"/>
      <c r="BC574" s="57"/>
      <c r="BD574" s="57"/>
      <c r="BE574" s="57"/>
      <c r="BF574" s="57"/>
    </row>
    <row r="575" ht="15.75" customHeight="1">
      <c r="A575" s="63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81"/>
      <c r="AZ575" s="57"/>
      <c r="BA575" s="57"/>
      <c r="BB575" s="57"/>
      <c r="BC575" s="57"/>
      <c r="BD575" s="57"/>
      <c r="BE575" s="57"/>
      <c r="BF575" s="57"/>
    </row>
    <row r="576" ht="15.75" customHeight="1">
      <c r="A576" s="63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81"/>
      <c r="AZ576" s="57"/>
      <c r="BA576" s="57"/>
      <c r="BB576" s="57"/>
      <c r="BC576" s="57"/>
      <c r="BD576" s="57"/>
      <c r="BE576" s="57"/>
      <c r="BF576" s="57"/>
    </row>
    <row r="577" ht="15.75" customHeight="1">
      <c r="A577" s="63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81"/>
      <c r="AZ577" s="57"/>
      <c r="BA577" s="57"/>
      <c r="BB577" s="57"/>
      <c r="BC577" s="57"/>
      <c r="BD577" s="57"/>
      <c r="BE577" s="57"/>
      <c r="BF577" s="57"/>
    </row>
    <row r="578" ht="15.75" customHeight="1">
      <c r="A578" s="63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81"/>
      <c r="AZ578" s="57"/>
      <c r="BA578" s="57"/>
      <c r="BB578" s="57"/>
      <c r="BC578" s="57"/>
      <c r="BD578" s="57"/>
      <c r="BE578" s="57"/>
      <c r="BF578" s="57"/>
    </row>
    <row r="579" ht="15.75" customHeight="1">
      <c r="A579" s="63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81"/>
      <c r="AZ579" s="57"/>
      <c r="BA579" s="57"/>
      <c r="BB579" s="57"/>
      <c r="BC579" s="57"/>
      <c r="BD579" s="57"/>
      <c r="BE579" s="57"/>
      <c r="BF579" s="57"/>
    </row>
    <row r="580" ht="15.75" customHeight="1">
      <c r="A580" s="63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81"/>
      <c r="AZ580" s="57"/>
      <c r="BA580" s="57"/>
      <c r="BB580" s="57"/>
      <c r="BC580" s="57"/>
      <c r="BD580" s="57"/>
      <c r="BE580" s="57"/>
      <c r="BF580" s="57"/>
    </row>
    <row r="581" ht="15.75" customHeight="1">
      <c r="A581" s="63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81"/>
      <c r="AZ581" s="57"/>
      <c r="BA581" s="57"/>
      <c r="BB581" s="57"/>
      <c r="BC581" s="57"/>
      <c r="BD581" s="57"/>
      <c r="BE581" s="57"/>
      <c r="BF581" s="57"/>
    </row>
    <row r="582" ht="15.75" customHeight="1">
      <c r="A582" s="63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81"/>
      <c r="AZ582" s="57"/>
      <c r="BA582" s="57"/>
      <c r="BB582" s="57"/>
      <c r="BC582" s="57"/>
      <c r="BD582" s="57"/>
      <c r="BE582" s="57"/>
      <c r="BF582" s="57"/>
    </row>
    <row r="583" ht="15.75" customHeight="1">
      <c r="A583" s="63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81"/>
      <c r="AZ583" s="57"/>
      <c r="BA583" s="57"/>
      <c r="BB583" s="57"/>
      <c r="BC583" s="57"/>
      <c r="BD583" s="57"/>
      <c r="BE583" s="57"/>
      <c r="BF583" s="57"/>
    </row>
    <row r="584" ht="15.75" customHeight="1">
      <c r="A584" s="63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81"/>
      <c r="AZ584" s="57"/>
      <c r="BA584" s="57"/>
      <c r="BB584" s="57"/>
      <c r="BC584" s="57"/>
      <c r="BD584" s="57"/>
      <c r="BE584" s="57"/>
      <c r="BF584" s="57"/>
    </row>
    <row r="585" ht="15.75" customHeight="1">
      <c r="A585" s="63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81"/>
      <c r="AZ585" s="57"/>
      <c r="BA585" s="57"/>
      <c r="BB585" s="57"/>
      <c r="BC585" s="57"/>
      <c r="BD585" s="57"/>
      <c r="BE585" s="57"/>
      <c r="BF585" s="57"/>
    </row>
    <row r="586" ht="15.75" customHeight="1">
      <c r="A586" s="63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81"/>
      <c r="AZ586" s="57"/>
      <c r="BA586" s="57"/>
      <c r="BB586" s="57"/>
      <c r="BC586" s="57"/>
      <c r="BD586" s="57"/>
      <c r="BE586" s="57"/>
      <c r="BF586" s="57"/>
    </row>
    <row r="587" ht="15.75" customHeight="1">
      <c r="A587" s="63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81"/>
      <c r="AZ587" s="57"/>
      <c r="BA587" s="57"/>
      <c r="BB587" s="57"/>
      <c r="BC587" s="57"/>
      <c r="BD587" s="57"/>
      <c r="BE587" s="57"/>
      <c r="BF587" s="57"/>
    </row>
    <row r="588" ht="15.75" customHeight="1">
      <c r="A588" s="63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81"/>
      <c r="AZ588" s="57"/>
      <c r="BA588" s="57"/>
      <c r="BB588" s="57"/>
      <c r="BC588" s="57"/>
      <c r="BD588" s="57"/>
      <c r="BE588" s="57"/>
      <c r="BF588" s="57"/>
    </row>
    <row r="589" ht="15.75" customHeight="1">
      <c r="A589" s="63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81"/>
      <c r="AZ589" s="57"/>
      <c r="BA589" s="57"/>
      <c r="BB589" s="57"/>
      <c r="BC589" s="57"/>
      <c r="BD589" s="57"/>
      <c r="BE589" s="57"/>
      <c r="BF589" s="57"/>
    </row>
    <row r="590" ht="15.75" customHeight="1">
      <c r="A590" s="63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81"/>
      <c r="AZ590" s="57"/>
      <c r="BA590" s="57"/>
      <c r="BB590" s="57"/>
      <c r="BC590" s="57"/>
      <c r="BD590" s="57"/>
      <c r="BE590" s="57"/>
      <c r="BF590" s="57"/>
    </row>
    <row r="591" ht="15.75" customHeight="1">
      <c r="A591" s="63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81"/>
      <c r="AZ591" s="57"/>
      <c r="BA591" s="57"/>
      <c r="BB591" s="57"/>
      <c r="BC591" s="57"/>
      <c r="BD591" s="57"/>
      <c r="BE591" s="57"/>
      <c r="BF591" s="57"/>
    </row>
    <row r="592" ht="15.75" customHeight="1">
      <c r="A592" s="63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81"/>
      <c r="AZ592" s="57"/>
      <c r="BA592" s="57"/>
      <c r="BB592" s="57"/>
      <c r="BC592" s="57"/>
      <c r="BD592" s="57"/>
      <c r="BE592" s="57"/>
      <c r="BF592" s="57"/>
    </row>
    <row r="593" ht="15.75" customHeight="1">
      <c r="A593" s="63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81"/>
      <c r="AZ593" s="57"/>
      <c r="BA593" s="57"/>
      <c r="BB593" s="57"/>
      <c r="BC593" s="57"/>
      <c r="BD593" s="57"/>
      <c r="BE593" s="57"/>
      <c r="BF593" s="57"/>
    </row>
    <row r="594" ht="15.75" customHeight="1">
      <c r="A594" s="63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81"/>
      <c r="AZ594" s="57"/>
      <c r="BA594" s="57"/>
      <c r="BB594" s="57"/>
      <c r="BC594" s="57"/>
      <c r="BD594" s="57"/>
      <c r="BE594" s="57"/>
      <c r="BF594" s="57"/>
    </row>
    <row r="595" ht="15.75" customHeight="1">
      <c r="A595" s="63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81"/>
      <c r="AZ595" s="57"/>
      <c r="BA595" s="57"/>
      <c r="BB595" s="57"/>
      <c r="BC595" s="57"/>
      <c r="BD595" s="57"/>
      <c r="BE595" s="57"/>
      <c r="BF595" s="57"/>
    </row>
    <row r="596" ht="15.75" customHeight="1">
      <c r="A596" s="63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81"/>
      <c r="AZ596" s="57"/>
      <c r="BA596" s="57"/>
      <c r="BB596" s="57"/>
      <c r="BC596" s="57"/>
      <c r="BD596" s="57"/>
      <c r="BE596" s="57"/>
      <c r="BF596" s="57"/>
    </row>
    <row r="597" ht="15.75" customHeight="1">
      <c r="A597" s="63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81"/>
      <c r="AZ597" s="57"/>
      <c r="BA597" s="57"/>
      <c r="BB597" s="57"/>
      <c r="BC597" s="57"/>
      <c r="BD597" s="57"/>
      <c r="BE597" s="57"/>
      <c r="BF597" s="57"/>
    </row>
    <row r="598" ht="15.75" customHeight="1">
      <c r="A598" s="63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81"/>
      <c r="AZ598" s="57"/>
      <c r="BA598" s="57"/>
      <c r="BB598" s="57"/>
      <c r="BC598" s="57"/>
      <c r="BD598" s="57"/>
      <c r="BE598" s="57"/>
      <c r="BF598" s="57"/>
    </row>
    <row r="599" ht="15.75" customHeight="1">
      <c r="A599" s="63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81"/>
      <c r="AZ599" s="57"/>
      <c r="BA599" s="57"/>
      <c r="BB599" s="57"/>
      <c r="BC599" s="57"/>
      <c r="BD599" s="57"/>
      <c r="BE599" s="57"/>
      <c r="BF599" s="57"/>
    </row>
    <row r="600" ht="15.75" customHeight="1">
      <c r="A600" s="63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81"/>
      <c r="AZ600" s="57"/>
      <c r="BA600" s="57"/>
      <c r="BB600" s="57"/>
      <c r="BC600" s="57"/>
      <c r="BD600" s="57"/>
      <c r="BE600" s="57"/>
      <c r="BF600" s="57"/>
    </row>
    <row r="601" ht="15.75" customHeight="1">
      <c r="A601" s="63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81"/>
      <c r="AZ601" s="57"/>
      <c r="BA601" s="57"/>
      <c r="BB601" s="57"/>
      <c r="BC601" s="57"/>
      <c r="BD601" s="57"/>
      <c r="BE601" s="57"/>
      <c r="BF601" s="57"/>
    </row>
    <row r="602" ht="15.75" customHeight="1">
      <c r="A602" s="63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81"/>
      <c r="AZ602" s="57"/>
      <c r="BA602" s="57"/>
      <c r="BB602" s="57"/>
      <c r="BC602" s="57"/>
      <c r="BD602" s="57"/>
      <c r="BE602" s="57"/>
      <c r="BF602" s="57"/>
    </row>
    <row r="603" ht="15.75" customHeight="1">
      <c r="A603" s="63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81"/>
      <c r="AZ603" s="57"/>
      <c r="BA603" s="57"/>
      <c r="BB603" s="57"/>
      <c r="BC603" s="57"/>
      <c r="BD603" s="57"/>
      <c r="BE603" s="57"/>
      <c r="BF603" s="57"/>
    </row>
    <row r="604" ht="15.75" customHeight="1">
      <c r="A604" s="63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81"/>
      <c r="AZ604" s="57"/>
      <c r="BA604" s="57"/>
      <c r="BB604" s="57"/>
      <c r="BC604" s="57"/>
      <c r="BD604" s="57"/>
      <c r="BE604" s="57"/>
      <c r="BF604" s="57"/>
    </row>
    <row r="605" ht="15.75" customHeight="1">
      <c r="A605" s="63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81"/>
      <c r="AZ605" s="57"/>
      <c r="BA605" s="57"/>
      <c r="BB605" s="57"/>
      <c r="BC605" s="57"/>
      <c r="BD605" s="57"/>
      <c r="BE605" s="57"/>
      <c r="BF605" s="57"/>
    </row>
    <row r="606" ht="15.75" customHeight="1">
      <c r="A606" s="63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81"/>
      <c r="AZ606" s="57"/>
      <c r="BA606" s="57"/>
      <c r="BB606" s="57"/>
      <c r="BC606" s="57"/>
      <c r="BD606" s="57"/>
      <c r="BE606" s="57"/>
      <c r="BF606" s="57"/>
    </row>
    <row r="607" ht="15.75" customHeight="1">
      <c r="A607" s="63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81"/>
      <c r="AZ607" s="57"/>
      <c r="BA607" s="57"/>
      <c r="BB607" s="57"/>
      <c r="BC607" s="57"/>
      <c r="BD607" s="57"/>
      <c r="BE607" s="57"/>
      <c r="BF607" s="57"/>
    </row>
    <row r="608" ht="15.75" customHeight="1">
      <c r="A608" s="63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81"/>
      <c r="AZ608" s="57"/>
      <c r="BA608" s="57"/>
      <c r="BB608" s="57"/>
      <c r="BC608" s="57"/>
      <c r="BD608" s="57"/>
      <c r="BE608" s="57"/>
      <c r="BF608" s="57"/>
    </row>
    <row r="609" ht="15.75" customHeight="1">
      <c r="A609" s="63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81"/>
      <c r="AZ609" s="57"/>
      <c r="BA609" s="57"/>
      <c r="BB609" s="57"/>
      <c r="BC609" s="57"/>
      <c r="BD609" s="57"/>
      <c r="BE609" s="57"/>
      <c r="BF609" s="57"/>
    </row>
    <row r="610" ht="15.75" customHeight="1">
      <c r="A610" s="63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81"/>
      <c r="AZ610" s="57"/>
      <c r="BA610" s="57"/>
      <c r="BB610" s="57"/>
      <c r="BC610" s="57"/>
      <c r="BD610" s="57"/>
      <c r="BE610" s="57"/>
      <c r="BF610" s="57"/>
    </row>
    <row r="611" ht="15.75" customHeight="1">
      <c r="A611" s="63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81"/>
      <c r="AZ611" s="57"/>
      <c r="BA611" s="57"/>
      <c r="BB611" s="57"/>
      <c r="BC611" s="57"/>
      <c r="BD611" s="57"/>
      <c r="BE611" s="57"/>
      <c r="BF611" s="57"/>
    </row>
    <row r="612" ht="15.75" customHeight="1">
      <c r="A612" s="63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81"/>
      <c r="AZ612" s="57"/>
      <c r="BA612" s="57"/>
      <c r="BB612" s="57"/>
      <c r="BC612" s="57"/>
      <c r="BD612" s="57"/>
      <c r="BE612" s="57"/>
      <c r="BF612" s="57"/>
    </row>
    <row r="613" ht="15.75" customHeight="1">
      <c r="A613" s="63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81"/>
      <c r="AZ613" s="57"/>
      <c r="BA613" s="57"/>
      <c r="BB613" s="57"/>
      <c r="BC613" s="57"/>
      <c r="BD613" s="57"/>
      <c r="BE613" s="57"/>
      <c r="BF613" s="57"/>
    </row>
    <row r="614" ht="15.75" customHeight="1">
      <c r="A614" s="63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81"/>
      <c r="AZ614" s="57"/>
      <c r="BA614" s="57"/>
      <c r="BB614" s="57"/>
      <c r="BC614" s="57"/>
      <c r="BD614" s="57"/>
      <c r="BE614" s="57"/>
      <c r="BF614" s="57"/>
    </row>
    <row r="615" ht="15.75" customHeight="1">
      <c r="A615" s="63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81"/>
      <c r="AZ615" s="57"/>
      <c r="BA615" s="57"/>
      <c r="BB615" s="57"/>
      <c r="BC615" s="57"/>
      <c r="BD615" s="57"/>
      <c r="BE615" s="57"/>
      <c r="BF615" s="57"/>
    </row>
    <row r="616" ht="15.75" customHeight="1">
      <c r="A616" s="63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81"/>
      <c r="AZ616" s="57"/>
      <c r="BA616" s="57"/>
      <c r="BB616" s="57"/>
      <c r="BC616" s="57"/>
      <c r="BD616" s="57"/>
      <c r="BE616" s="57"/>
      <c r="BF616" s="57"/>
    </row>
    <row r="617" ht="15.75" customHeight="1">
      <c r="A617" s="63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81"/>
      <c r="AZ617" s="57"/>
      <c r="BA617" s="57"/>
      <c r="BB617" s="57"/>
      <c r="BC617" s="57"/>
      <c r="BD617" s="57"/>
      <c r="BE617" s="57"/>
      <c r="BF617" s="57"/>
    </row>
    <row r="618" ht="15.75" customHeight="1">
      <c r="A618" s="63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81"/>
      <c r="AZ618" s="57"/>
      <c r="BA618" s="57"/>
      <c r="BB618" s="57"/>
      <c r="BC618" s="57"/>
      <c r="BD618" s="57"/>
      <c r="BE618" s="57"/>
      <c r="BF618" s="57"/>
    </row>
    <row r="619" ht="15.75" customHeight="1">
      <c r="A619" s="63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81"/>
      <c r="AZ619" s="57"/>
      <c r="BA619" s="57"/>
      <c r="BB619" s="57"/>
      <c r="BC619" s="57"/>
      <c r="BD619" s="57"/>
      <c r="BE619" s="57"/>
      <c r="BF619" s="57"/>
    </row>
    <row r="620" ht="15.75" customHeight="1">
      <c r="A620" s="63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81"/>
      <c r="AZ620" s="57"/>
      <c r="BA620" s="57"/>
      <c r="BB620" s="57"/>
      <c r="BC620" s="57"/>
      <c r="BD620" s="57"/>
      <c r="BE620" s="57"/>
      <c r="BF620" s="57"/>
    </row>
    <row r="621" ht="15.75" customHeight="1">
      <c r="A621" s="63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81"/>
      <c r="AZ621" s="57"/>
      <c r="BA621" s="57"/>
      <c r="BB621" s="57"/>
      <c r="BC621" s="57"/>
      <c r="BD621" s="57"/>
      <c r="BE621" s="57"/>
      <c r="BF621" s="57"/>
    </row>
    <row r="622" ht="15.75" customHeight="1">
      <c r="A622" s="63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81"/>
      <c r="AZ622" s="57"/>
      <c r="BA622" s="57"/>
      <c r="BB622" s="57"/>
      <c r="BC622" s="57"/>
      <c r="BD622" s="57"/>
      <c r="BE622" s="57"/>
      <c r="BF622" s="57"/>
    </row>
    <row r="623" ht="15.75" customHeight="1">
      <c r="A623" s="63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81"/>
      <c r="AZ623" s="57"/>
      <c r="BA623" s="57"/>
      <c r="BB623" s="57"/>
      <c r="BC623" s="57"/>
      <c r="BD623" s="57"/>
      <c r="BE623" s="57"/>
      <c r="BF623" s="57"/>
    </row>
    <row r="624" ht="15.75" customHeight="1">
      <c r="A624" s="63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81"/>
      <c r="AZ624" s="57"/>
      <c r="BA624" s="57"/>
      <c r="BB624" s="57"/>
      <c r="BC624" s="57"/>
      <c r="BD624" s="57"/>
      <c r="BE624" s="57"/>
      <c r="BF624" s="57"/>
    </row>
    <row r="625" ht="15.75" customHeight="1">
      <c r="A625" s="63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81"/>
      <c r="AZ625" s="57"/>
      <c r="BA625" s="57"/>
      <c r="BB625" s="57"/>
      <c r="BC625" s="57"/>
      <c r="BD625" s="57"/>
      <c r="BE625" s="57"/>
      <c r="BF625" s="57"/>
    </row>
    <row r="626" ht="15.75" customHeight="1">
      <c r="A626" s="63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81"/>
      <c r="AZ626" s="57"/>
      <c r="BA626" s="57"/>
      <c r="BB626" s="57"/>
      <c r="BC626" s="57"/>
      <c r="BD626" s="57"/>
      <c r="BE626" s="57"/>
      <c r="BF626" s="57"/>
    </row>
    <row r="627" ht="15.75" customHeight="1">
      <c r="A627" s="63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81"/>
      <c r="AZ627" s="57"/>
      <c r="BA627" s="57"/>
      <c r="BB627" s="57"/>
      <c r="BC627" s="57"/>
      <c r="BD627" s="57"/>
      <c r="BE627" s="57"/>
      <c r="BF627" s="57"/>
    </row>
    <row r="628" ht="15.75" customHeight="1">
      <c r="A628" s="63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81"/>
      <c r="AZ628" s="57"/>
      <c r="BA628" s="57"/>
      <c r="BB628" s="57"/>
      <c r="BC628" s="57"/>
      <c r="BD628" s="57"/>
      <c r="BE628" s="57"/>
      <c r="BF628" s="57"/>
    </row>
    <row r="629" ht="15.75" customHeight="1">
      <c r="A629" s="63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81"/>
      <c r="AZ629" s="57"/>
      <c r="BA629" s="57"/>
      <c r="BB629" s="57"/>
      <c r="BC629" s="57"/>
      <c r="BD629" s="57"/>
      <c r="BE629" s="57"/>
      <c r="BF629" s="57"/>
    </row>
    <row r="630" ht="15.75" customHeight="1">
      <c r="A630" s="63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81"/>
      <c r="AZ630" s="57"/>
      <c r="BA630" s="57"/>
      <c r="BB630" s="57"/>
      <c r="BC630" s="57"/>
      <c r="BD630" s="57"/>
      <c r="BE630" s="57"/>
      <c r="BF630" s="57"/>
    </row>
    <row r="631" ht="15.75" customHeight="1">
      <c r="A631" s="63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81"/>
      <c r="AZ631" s="57"/>
      <c r="BA631" s="57"/>
      <c r="BB631" s="57"/>
      <c r="BC631" s="57"/>
      <c r="BD631" s="57"/>
      <c r="BE631" s="57"/>
      <c r="BF631" s="57"/>
    </row>
    <row r="632" ht="15.75" customHeight="1">
      <c r="A632" s="63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81"/>
      <c r="AZ632" s="57"/>
      <c r="BA632" s="57"/>
      <c r="BB632" s="57"/>
      <c r="BC632" s="57"/>
      <c r="BD632" s="57"/>
      <c r="BE632" s="57"/>
      <c r="BF632" s="57"/>
    </row>
    <row r="633" ht="15.75" customHeight="1">
      <c r="A633" s="63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81"/>
      <c r="AZ633" s="57"/>
      <c r="BA633" s="57"/>
      <c r="BB633" s="57"/>
      <c r="BC633" s="57"/>
      <c r="BD633" s="57"/>
      <c r="BE633" s="57"/>
      <c r="BF633" s="57"/>
    </row>
    <row r="634" ht="15.75" customHeight="1">
      <c r="A634" s="63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81"/>
      <c r="AZ634" s="57"/>
      <c r="BA634" s="57"/>
      <c r="BB634" s="57"/>
      <c r="BC634" s="57"/>
      <c r="BD634" s="57"/>
      <c r="BE634" s="57"/>
      <c r="BF634" s="57"/>
    </row>
    <row r="635" ht="15.75" customHeight="1">
      <c r="A635" s="63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81"/>
      <c r="AZ635" s="57"/>
      <c r="BA635" s="57"/>
      <c r="BB635" s="57"/>
      <c r="BC635" s="57"/>
      <c r="BD635" s="57"/>
      <c r="BE635" s="57"/>
      <c r="BF635" s="57"/>
    </row>
    <row r="636" ht="15.75" customHeight="1">
      <c r="A636" s="63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81"/>
      <c r="AZ636" s="57"/>
      <c r="BA636" s="57"/>
      <c r="BB636" s="57"/>
      <c r="BC636" s="57"/>
      <c r="BD636" s="57"/>
      <c r="BE636" s="57"/>
      <c r="BF636" s="57"/>
    </row>
    <row r="637" ht="15.75" customHeight="1">
      <c r="A637" s="63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81"/>
      <c r="AZ637" s="57"/>
      <c r="BA637" s="57"/>
      <c r="BB637" s="57"/>
      <c r="BC637" s="57"/>
      <c r="BD637" s="57"/>
      <c r="BE637" s="57"/>
      <c r="BF637" s="57"/>
    </row>
    <row r="638" ht="15.75" customHeight="1">
      <c r="A638" s="63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81"/>
      <c r="AZ638" s="57"/>
      <c r="BA638" s="57"/>
      <c r="BB638" s="57"/>
      <c r="BC638" s="57"/>
      <c r="BD638" s="57"/>
      <c r="BE638" s="57"/>
      <c r="BF638" s="57"/>
    </row>
    <row r="639" ht="15.75" customHeight="1">
      <c r="A639" s="63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81"/>
      <c r="AZ639" s="57"/>
      <c r="BA639" s="57"/>
      <c r="BB639" s="57"/>
      <c r="BC639" s="57"/>
      <c r="BD639" s="57"/>
      <c r="BE639" s="57"/>
      <c r="BF639" s="57"/>
    </row>
    <row r="640" ht="15.75" customHeight="1">
      <c r="A640" s="63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81"/>
      <c r="AZ640" s="57"/>
      <c r="BA640" s="57"/>
      <c r="BB640" s="57"/>
      <c r="BC640" s="57"/>
      <c r="BD640" s="57"/>
      <c r="BE640" s="57"/>
      <c r="BF640" s="57"/>
    </row>
    <row r="641" ht="15.75" customHeight="1">
      <c r="A641" s="63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81"/>
      <c r="AZ641" s="57"/>
      <c r="BA641" s="57"/>
      <c r="BB641" s="57"/>
      <c r="BC641" s="57"/>
      <c r="BD641" s="57"/>
      <c r="BE641" s="57"/>
      <c r="BF641" s="57"/>
    </row>
    <row r="642" ht="15.75" customHeight="1">
      <c r="A642" s="63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81"/>
      <c r="AZ642" s="57"/>
      <c r="BA642" s="57"/>
      <c r="BB642" s="57"/>
      <c r="BC642" s="57"/>
      <c r="BD642" s="57"/>
      <c r="BE642" s="57"/>
      <c r="BF642" s="57"/>
    </row>
    <row r="643" ht="15.75" customHeight="1">
      <c r="A643" s="63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81"/>
      <c r="AZ643" s="57"/>
      <c r="BA643" s="57"/>
      <c r="BB643" s="57"/>
      <c r="BC643" s="57"/>
      <c r="BD643" s="57"/>
      <c r="BE643" s="57"/>
      <c r="BF643" s="57"/>
    </row>
    <row r="644" ht="15.75" customHeight="1">
      <c r="A644" s="63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81"/>
      <c r="AZ644" s="57"/>
      <c r="BA644" s="57"/>
      <c r="BB644" s="57"/>
      <c r="BC644" s="57"/>
      <c r="BD644" s="57"/>
      <c r="BE644" s="57"/>
      <c r="BF644" s="57"/>
    </row>
    <row r="645" ht="15.75" customHeight="1">
      <c r="A645" s="63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81"/>
      <c r="AZ645" s="57"/>
      <c r="BA645" s="57"/>
      <c r="BB645" s="57"/>
      <c r="BC645" s="57"/>
      <c r="BD645" s="57"/>
      <c r="BE645" s="57"/>
      <c r="BF645" s="57"/>
    </row>
    <row r="646" ht="15.75" customHeight="1">
      <c r="A646" s="63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81"/>
      <c r="AZ646" s="57"/>
      <c r="BA646" s="57"/>
      <c r="BB646" s="57"/>
      <c r="BC646" s="57"/>
      <c r="BD646" s="57"/>
      <c r="BE646" s="57"/>
      <c r="BF646" s="57"/>
    </row>
    <row r="647" ht="15.75" customHeight="1">
      <c r="A647" s="63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81"/>
      <c r="AZ647" s="57"/>
      <c r="BA647" s="57"/>
      <c r="BB647" s="57"/>
      <c r="BC647" s="57"/>
      <c r="BD647" s="57"/>
      <c r="BE647" s="57"/>
      <c r="BF647" s="57"/>
    </row>
    <row r="648" ht="15.75" customHeight="1">
      <c r="A648" s="63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81"/>
      <c r="AZ648" s="57"/>
      <c r="BA648" s="57"/>
      <c r="BB648" s="57"/>
      <c r="BC648" s="57"/>
      <c r="BD648" s="57"/>
      <c r="BE648" s="57"/>
      <c r="BF648" s="57"/>
    </row>
    <row r="649" ht="15.75" customHeight="1">
      <c r="A649" s="63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81"/>
      <c r="AZ649" s="57"/>
      <c r="BA649" s="57"/>
      <c r="BB649" s="57"/>
      <c r="BC649" s="57"/>
      <c r="BD649" s="57"/>
      <c r="BE649" s="57"/>
      <c r="BF649" s="57"/>
    </row>
    <row r="650" ht="15.75" customHeight="1">
      <c r="A650" s="63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81"/>
      <c r="AZ650" s="57"/>
      <c r="BA650" s="57"/>
      <c r="BB650" s="57"/>
      <c r="BC650" s="57"/>
      <c r="BD650" s="57"/>
      <c r="BE650" s="57"/>
      <c r="BF650" s="57"/>
    </row>
    <row r="651" ht="15.75" customHeight="1">
      <c r="A651" s="63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81"/>
      <c r="AZ651" s="57"/>
      <c r="BA651" s="57"/>
      <c r="BB651" s="57"/>
      <c r="BC651" s="57"/>
      <c r="BD651" s="57"/>
      <c r="BE651" s="57"/>
      <c r="BF651" s="57"/>
    </row>
    <row r="652" ht="15.75" customHeight="1">
      <c r="A652" s="63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81"/>
      <c r="AZ652" s="57"/>
      <c r="BA652" s="57"/>
      <c r="BB652" s="57"/>
      <c r="BC652" s="57"/>
      <c r="BD652" s="57"/>
      <c r="BE652" s="57"/>
      <c r="BF652" s="57"/>
    </row>
    <row r="653" ht="15.75" customHeight="1">
      <c r="A653" s="63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81"/>
      <c r="AZ653" s="57"/>
      <c r="BA653" s="57"/>
      <c r="BB653" s="57"/>
      <c r="BC653" s="57"/>
      <c r="BD653" s="57"/>
      <c r="BE653" s="57"/>
      <c r="BF653" s="57"/>
    </row>
    <row r="654" ht="15.75" customHeight="1">
      <c r="A654" s="63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81"/>
      <c r="AZ654" s="57"/>
      <c r="BA654" s="57"/>
      <c r="BB654" s="57"/>
      <c r="BC654" s="57"/>
      <c r="BD654" s="57"/>
      <c r="BE654" s="57"/>
      <c r="BF654" s="57"/>
    </row>
    <row r="655" ht="15.75" customHeight="1">
      <c r="A655" s="63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81"/>
      <c r="AZ655" s="57"/>
      <c r="BA655" s="57"/>
      <c r="BB655" s="57"/>
      <c r="BC655" s="57"/>
      <c r="BD655" s="57"/>
      <c r="BE655" s="57"/>
      <c r="BF655" s="57"/>
    </row>
    <row r="656" ht="15.75" customHeight="1">
      <c r="A656" s="63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81"/>
      <c r="AZ656" s="57"/>
      <c r="BA656" s="57"/>
      <c r="BB656" s="57"/>
      <c r="BC656" s="57"/>
      <c r="BD656" s="57"/>
      <c r="BE656" s="57"/>
      <c r="BF656" s="57"/>
    </row>
    <row r="657" ht="15.75" customHeight="1">
      <c r="A657" s="63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81"/>
      <c r="AZ657" s="57"/>
      <c r="BA657" s="57"/>
      <c r="BB657" s="57"/>
      <c r="BC657" s="57"/>
      <c r="BD657" s="57"/>
      <c r="BE657" s="57"/>
      <c r="BF657" s="57"/>
    </row>
    <row r="658" ht="15.75" customHeight="1">
      <c r="A658" s="63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81"/>
      <c r="AZ658" s="57"/>
      <c r="BA658" s="57"/>
      <c r="BB658" s="57"/>
      <c r="BC658" s="57"/>
      <c r="BD658" s="57"/>
      <c r="BE658" s="57"/>
      <c r="BF658" s="57"/>
    </row>
    <row r="659" ht="15.75" customHeight="1">
      <c r="A659" s="63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81"/>
      <c r="AZ659" s="57"/>
      <c r="BA659" s="57"/>
      <c r="BB659" s="57"/>
      <c r="BC659" s="57"/>
      <c r="BD659" s="57"/>
      <c r="BE659" s="57"/>
      <c r="BF659" s="57"/>
    </row>
    <row r="660" ht="15.75" customHeight="1">
      <c r="A660" s="63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81"/>
      <c r="AZ660" s="57"/>
      <c r="BA660" s="57"/>
      <c r="BB660" s="57"/>
      <c r="BC660" s="57"/>
      <c r="BD660" s="57"/>
      <c r="BE660" s="57"/>
      <c r="BF660" s="57"/>
    </row>
    <row r="661" ht="15.75" customHeight="1">
      <c r="A661" s="63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81"/>
      <c r="AZ661" s="57"/>
      <c r="BA661" s="57"/>
      <c r="BB661" s="57"/>
      <c r="BC661" s="57"/>
      <c r="BD661" s="57"/>
      <c r="BE661" s="57"/>
      <c r="BF661" s="57"/>
    </row>
    <row r="662" ht="15.75" customHeight="1">
      <c r="A662" s="63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81"/>
      <c r="AZ662" s="57"/>
      <c r="BA662" s="57"/>
      <c r="BB662" s="57"/>
      <c r="BC662" s="57"/>
      <c r="BD662" s="57"/>
      <c r="BE662" s="57"/>
      <c r="BF662" s="57"/>
    </row>
    <row r="663" ht="15.75" customHeight="1">
      <c r="A663" s="63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81"/>
      <c r="AZ663" s="57"/>
      <c r="BA663" s="57"/>
      <c r="BB663" s="57"/>
      <c r="BC663" s="57"/>
      <c r="BD663" s="57"/>
      <c r="BE663" s="57"/>
      <c r="BF663" s="57"/>
    </row>
    <row r="664" ht="15.75" customHeight="1">
      <c r="A664" s="63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81"/>
      <c r="AZ664" s="57"/>
      <c r="BA664" s="57"/>
      <c r="BB664" s="57"/>
      <c r="BC664" s="57"/>
      <c r="BD664" s="57"/>
      <c r="BE664" s="57"/>
      <c r="BF664" s="57"/>
    </row>
    <row r="665" ht="15.75" customHeight="1">
      <c r="A665" s="63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81"/>
      <c r="AZ665" s="57"/>
      <c r="BA665" s="57"/>
      <c r="BB665" s="57"/>
      <c r="BC665" s="57"/>
      <c r="BD665" s="57"/>
      <c r="BE665" s="57"/>
      <c r="BF665" s="57"/>
    </row>
    <row r="666" ht="15.75" customHeight="1">
      <c r="A666" s="63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81"/>
      <c r="AZ666" s="57"/>
      <c r="BA666" s="57"/>
      <c r="BB666" s="57"/>
      <c r="BC666" s="57"/>
      <c r="BD666" s="57"/>
      <c r="BE666" s="57"/>
      <c r="BF666" s="57"/>
    </row>
    <row r="667" ht="15.75" customHeight="1">
      <c r="A667" s="63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81"/>
      <c r="AZ667" s="57"/>
      <c r="BA667" s="57"/>
      <c r="BB667" s="57"/>
      <c r="BC667" s="57"/>
      <c r="BD667" s="57"/>
      <c r="BE667" s="57"/>
      <c r="BF667" s="57"/>
    </row>
    <row r="668" ht="15.75" customHeight="1">
      <c r="A668" s="63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81"/>
      <c r="AZ668" s="57"/>
      <c r="BA668" s="57"/>
      <c r="BB668" s="57"/>
      <c r="BC668" s="57"/>
      <c r="BD668" s="57"/>
      <c r="BE668" s="57"/>
      <c r="BF668" s="57"/>
    </row>
    <row r="669" ht="15.75" customHeight="1">
      <c r="A669" s="63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81"/>
      <c r="AZ669" s="57"/>
      <c r="BA669" s="57"/>
      <c r="BB669" s="57"/>
      <c r="BC669" s="57"/>
      <c r="BD669" s="57"/>
      <c r="BE669" s="57"/>
      <c r="BF669" s="57"/>
    </row>
    <row r="670" ht="15.75" customHeight="1">
      <c r="A670" s="63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81"/>
      <c r="AZ670" s="57"/>
      <c r="BA670" s="57"/>
      <c r="BB670" s="57"/>
      <c r="BC670" s="57"/>
      <c r="BD670" s="57"/>
      <c r="BE670" s="57"/>
      <c r="BF670" s="57"/>
    </row>
    <row r="671" ht="15.75" customHeight="1">
      <c r="A671" s="63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81"/>
      <c r="AZ671" s="57"/>
      <c r="BA671" s="57"/>
      <c r="BB671" s="57"/>
      <c r="BC671" s="57"/>
      <c r="BD671" s="57"/>
      <c r="BE671" s="57"/>
      <c r="BF671" s="57"/>
    </row>
    <row r="672" ht="15.75" customHeight="1">
      <c r="A672" s="63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81"/>
      <c r="AZ672" s="57"/>
      <c r="BA672" s="57"/>
      <c r="BB672" s="57"/>
      <c r="BC672" s="57"/>
      <c r="BD672" s="57"/>
      <c r="BE672" s="57"/>
      <c r="BF672" s="57"/>
    </row>
    <row r="673" ht="15.75" customHeight="1">
      <c r="A673" s="63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81"/>
      <c r="AZ673" s="57"/>
      <c r="BA673" s="57"/>
      <c r="BB673" s="57"/>
      <c r="BC673" s="57"/>
      <c r="BD673" s="57"/>
      <c r="BE673" s="57"/>
      <c r="BF673" s="57"/>
    </row>
    <row r="674" ht="15.75" customHeight="1">
      <c r="A674" s="63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81"/>
      <c r="AZ674" s="57"/>
      <c r="BA674" s="57"/>
      <c r="BB674" s="57"/>
      <c r="BC674" s="57"/>
      <c r="BD674" s="57"/>
      <c r="BE674" s="57"/>
      <c r="BF674" s="57"/>
    </row>
    <row r="675" ht="15.75" customHeight="1">
      <c r="A675" s="63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81"/>
      <c r="AZ675" s="57"/>
      <c r="BA675" s="57"/>
      <c r="BB675" s="57"/>
      <c r="BC675" s="57"/>
      <c r="BD675" s="57"/>
      <c r="BE675" s="57"/>
      <c r="BF675" s="57"/>
    </row>
    <row r="676" ht="15.75" customHeight="1">
      <c r="A676" s="63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81"/>
      <c r="AZ676" s="57"/>
      <c r="BA676" s="57"/>
      <c r="BB676" s="57"/>
      <c r="BC676" s="57"/>
      <c r="BD676" s="57"/>
      <c r="BE676" s="57"/>
      <c r="BF676" s="57"/>
    </row>
    <row r="677" ht="15.75" customHeight="1">
      <c r="A677" s="63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81"/>
      <c r="AZ677" s="57"/>
      <c r="BA677" s="57"/>
      <c r="BB677" s="57"/>
      <c r="BC677" s="57"/>
      <c r="BD677" s="57"/>
      <c r="BE677" s="57"/>
      <c r="BF677" s="57"/>
    </row>
    <row r="678" ht="15.75" customHeight="1">
      <c r="A678" s="63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81"/>
      <c r="AZ678" s="57"/>
      <c r="BA678" s="57"/>
      <c r="BB678" s="57"/>
      <c r="BC678" s="57"/>
      <c r="BD678" s="57"/>
      <c r="BE678" s="57"/>
      <c r="BF678" s="57"/>
    </row>
    <row r="679" ht="15.75" customHeight="1">
      <c r="A679" s="63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81"/>
      <c r="AZ679" s="57"/>
      <c r="BA679" s="57"/>
      <c r="BB679" s="57"/>
      <c r="BC679" s="57"/>
      <c r="BD679" s="57"/>
      <c r="BE679" s="57"/>
      <c r="BF679" s="57"/>
    </row>
    <row r="680" ht="15.75" customHeight="1">
      <c r="A680" s="63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81"/>
      <c r="AZ680" s="57"/>
      <c r="BA680" s="57"/>
      <c r="BB680" s="57"/>
      <c r="BC680" s="57"/>
      <c r="BD680" s="57"/>
      <c r="BE680" s="57"/>
      <c r="BF680" s="57"/>
    </row>
    <row r="681" ht="15.75" customHeight="1">
      <c r="A681" s="63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81"/>
      <c r="AZ681" s="57"/>
      <c r="BA681" s="57"/>
      <c r="BB681" s="57"/>
      <c r="BC681" s="57"/>
      <c r="BD681" s="57"/>
      <c r="BE681" s="57"/>
      <c r="BF681" s="57"/>
    </row>
    <row r="682" ht="15.75" customHeight="1">
      <c r="A682" s="63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81"/>
      <c r="AZ682" s="57"/>
      <c r="BA682" s="57"/>
      <c r="BB682" s="57"/>
      <c r="BC682" s="57"/>
      <c r="BD682" s="57"/>
      <c r="BE682" s="57"/>
      <c r="BF682" s="57"/>
    </row>
    <row r="683" ht="15.75" customHeight="1">
      <c r="A683" s="63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81"/>
      <c r="AZ683" s="57"/>
      <c r="BA683" s="57"/>
      <c r="BB683" s="57"/>
      <c r="BC683" s="57"/>
      <c r="BD683" s="57"/>
      <c r="BE683" s="57"/>
      <c r="BF683" s="57"/>
    </row>
    <row r="684" ht="15.75" customHeight="1">
      <c r="A684" s="63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81"/>
      <c r="AZ684" s="57"/>
      <c r="BA684" s="57"/>
      <c r="BB684" s="57"/>
      <c r="BC684" s="57"/>
      <c r="BD684" s="57"/>
      <c r="BE684" s="57"/>
      <c r="BF684" s="57"/>
    </row>
    <row r="685" ht="15.75" customHeight="1">
      <c r="A685" s="63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81"/>
      <c r="AZ685" s="57"/>
      <c r="BA685" s="57"/>
      <c r="BB685" s="57"/>
      <c r="BC685" s="57"/>
      <c r="BD685" s="57"/>
      <c r="BE685" s="57"/>
      <c r="BF685" s="57"/>
    </row>
    <row r="686" ht="15.75" customHeight="1">
      <c r="A686" s="63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81"/>
      <c r="AZ686" s="57"/>
      <c r="BA686" s="57"/>
      <c r="BB686" s="57"/>
      <c r="BC686" s="57"/>
      <c r="BD686" s="57"/>
      <c r="BE686" s="57"/>
      <c r="BF686" s="57"/>
    </row>
    <row r="687" ht="15.75" customHeight="1">
      <c r="A687" s="63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81"/>
      <c r="AZ687" s="57"/>
      <c r="BA687" s="57"/>
      <c r="BB687" s="57"/>
      <c r="BC687" s="57"/>
      <c r="BD687" s="57"/>
      <c r="BE687" s="57"/>
      <c r="BF687" s="57"/>
    </row>
    <row r="688" ht="15.75" customHeight="1">
      <c r="A688" s="63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81"/>
      <c r="AZ688" s="57"/>
      <c r="BA688" s="57"/>
      <c r="BB688" s="57"/>
      <c r="BC688" s="57"/>
      <c r="BD688" s="57"/>
      <c r="BE688" s="57"/>
      <c r="BF688" s="57"/>
    </row>
    <row r="689" ht="15.75" customHeight="1">
      <c r="A689" s="63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81"/>
      <c r="AZ689" s="57"/>
      <c r="BA689" s="57"/>
      <c r="BB689" s="57"/>
      <c r="BC689" s="57"/>
      <c r="BD689" s="57"/>
      <c r="BE689" s="57"/>
      <c r="BF689" s="57"/>
    </row>
    <row r="690" ht="15.75" customHeight="1">
      <c r="A690" s="63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81"/>
      <c r="AZ690" s="57"/>
      <c r="BA690" s="57"/>
      <c r="BB690" s="57"/>
      <c r="BC690" s="57"/>
      <c r="BD690" s="57"/>
      <c r="BE690" s="57"/>
      <c r="BF690" s="57"/>
    </row>
    <row r="691" ht="15.75" customHeight="1">
      <c r="A691" s="63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81"/>
      <c r="AZ691" s="57"/>
      <c r="BA691" s="57"/>
      <c r="BB691" s="57"/>
      <c r="BC691" s="57"/>
      <c r="BD691" s="57"/>
      <c r="BE691" s="57"/>
      <c r="BF691" s="57"/>
    </row>
    <row r="692" ht="15.75" customHeight="1">
      <c r="A692" s="63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81"/>
      <c r="AZ692" s="57"/>
      <c r="BA692" s="57"/>
      <c r="BB692" s="57"/>
      <c r="BC692" s="57"/>
      <c r="BD692" s="57"/>
      <c r="BE692" s="57"/>
      <c r="BF692" s="57"/>
    </row>
    <row r="693" ht="15.75" customHeight="1">
      <c r="A693" s="63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81"/>
      <c r="AZ693" s="57"/>
      <c r="BA693" s="57"/>
      <c r="BB693" s="57"/>
      <c r="BC693" s="57"/>
      <c r="BD693" s="57"/>
      <c r="BE693" s="57"/>
      <c r="BF693" s="57"/>
    </row>
    <row r="694" ht="15.75" customHeight="1">
      <c r="A694" s="63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81"/>
      <c r="AZ694" s="57"/>
      <c r="BA694" s="57"/>
      <c r="BB694" s="57"/>
      <c r="BC694" s="57"/>
      <c r="BD694" s="57"/>
      <c r="BE694" s="57"/>
      <c r="BF694" s="57"/>
    </row>
    <row r="695" ht="15.75" customHeight="1">
      <c r="A695" s="63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81"/>
      <c r="AZ695" s="57"/>
      <c r="BA695" s="57"/>
      <c r="BB695" s="57"/>
      <c r="BC695" s="57"/>
      <c r="BD695" s="57"/>
      <c r="BE695" s="57"/>
      <c r="BF695" s="57"/>
    </row>
    <row r="696" ht="15.75" customHeight="1">
      <c r="A696" s="63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81"/>
      <c r="AZ696" s="57"/>
      <c r="BA696" s="57"/>
      <c r="BB696" s="57"/>
      <c r="BC696" s="57"/>
      <c r="BD696" s="57"/>
      <c r="BE696" s="57"/>
      <c r="BF696" s="57"/>
    </row>
    <row r="697" ht="15.75" customHeight="1">
      <c r="A697" s="63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81"/>
      <c r="AZ697" s="57"/>
      <c r="BA697" s="57"/>
      <c r="BB697" s="57"/>
      <c r="BC697" s="57"/>
      <c r="BD697" s="57"/>
      <c r="BE697" s="57"/>
      <c r="BF697" s="57"/>
    </row>
    <row r="698" ht="15.75" customHeight="1">
      <c r="A698" s="63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81"/>
      <c r="AZ698" s="57"/>
      <c r="BA698" s="57"/>
      <c r="BB698" s="57"/>
      <c r="BC698" s="57"/>
      <c r="BD698" s="57"/>
      <c r="BE698" s="57"/>
      <c r="BF698" s="57"/>
    </row>
    <row r="699" ht="15.75" customHeight="1">
      <c r="A699" s="63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81"/>
      <c r="AZ699" s="57"/>
      <c r="BA699" s="57"/>
      <c r="BB699" s="57"/>
      <c r="BC699" s="57"/>
      <c r="BD699" s="57"/>
      <c r="BE699" s="57"/>
      <c r="BF699" s="57"/>
    </row>
    <row r="700" ht="15.75" customHeight="1">
      <c r="A700" s="63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81"/>
      <c r="AZ700" s="57"/>
      <c r="BA700" s="57"/>
      <c r="BB700" s="57"/>
      <c r="BC700" s="57"/>
      <c r="BD700" s="57"/>
      <c r="BE700" s="57"/>
      <c r="BF700" s="57"/>
    </row>
    <row r="701" ht="15.75" customHeight="1">
      <c r="A701" s="63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81"/>
      <c r="AZ701" s="57"/>
      <c r="BA701" s="57"/>
      <c r="BB701" s="57"/>
      <c r="BC701" s="57"/>
      <c r="BD701" s="57"/>
      <c r="BE701" s="57"/>
      <c r="BF701" s="57"/>
    </row>
    <row r="702" ht="15.75" customHeight="1">
      <c r="A702" s="63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81"/>
      <c r="AZ702" s="57"/>
      <c r="BA702" s="57"/>
      <c r="BB702" s="57"/>
      <c r="BC702" s="57"/>
      <c r="BD702" s="57"/>
      <c r="BE702" s="57"/>
      <c r="BF702" s="57"/>
    </row>
    <row r="703" ht="15.75" customHeight="1">
      <c r="A703" s="63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81"/>
      <c r="AZ703" s="57"/>
      <c r="BA703" s="57"/>
      <c r="BB703" s="57"/>
      <c r="BC703" s="57"/>
      <c r="BD703" s="57"/>
      <c r="BE703" s="57"/>
      <c r="BF703" s="57"/>
    </row>
    <row r="704" ht="15.75" customHeight="1">
      <c r="A704" s="63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81"/>
      <c r="AZ704" s="57"/>
      <c r="BA704" s="57"/>
      <c r="BB704" s="57"/>
      <c r="BC704" s="57"/>
      <c r="BD704" s="57"/>
      <c r="BE704" s="57"/>
      <c r="BF704" s="57"/>
    </row>
    <row r="705" ht="15.75" customHeight="1">
      <c r="A705" s="63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81"/>
      <c r="AZ705" s="57"/>
      <c r="BA705" s="57"/>
      <c r="BB705" s="57"/>
      <c r="BC705" s="57"/>
      <c r="BD705" s="57"/>
      <c r="BE705" s="57"/>
      <c r="BF705" s="57"/>
    </row>
    <row r="706" ht="15.75" customHeight="1">
      <c r="A706" s="63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81"/>
      <c r="AZ706" s="57"/>
      <c r="BA706" s="57"/>
      <c r="BB706" s="57"/>
      <c r="BC706" s="57"/>
      <c r="BD706" s="57"/>
      <c r="BE706" s="57"/>
      <c r="BF706" s="57"/>
    </row>
    <row r="707" ht="15.75" customHeight="1">
      <c r="A707" s="63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81"/>
      <c r="AZ707" s="57"/>
      <c r="BA707" s="57"/>
      <c r="BB707" s="57"/>
      <c r="BC707" s="57"/>
      <c r="BD707" s="57"/>
      <c r="BE707" s="57"/>
      <c r="BF707" s="57"/>
    </row>
    <row r="708" ht="15.75" customHeight="1">
      <c r="A708" s="63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81"/>
      <c r="AZ708" s="57"/>
      <c r="BA708" s="57"/>
      <c r="BB708" s="57"/>
      <c r="BC708" s="57"/>
      <c r="BD708" s="57"/>
      <c r="BE708" s="57"/>
      <c r="BF708" s="57"/>
    </row>
    <row r="709" ht="15.75" customHeight="1">
      <c r="A709" s="63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81"/>
      <c r="AZ709" s="57"/>
      <c r="BA709" s="57"/>
      <c r="BB709" s="57"/>
      <c r="BC709" s="57"/>
      <c r="BD709" s="57"/>
      <c r="BE709" s="57"/>
      <c r="BF709" s="57"/>
    </row>
    <row r="710" ht="15.75" customHeight="1">
      <c r="A710" s="63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81"/>
      <c r="AZ710" s="57"/>
      <c r="BA710" s="57"/>
      <c r="BB710" s="57"/>
      <c r="BC710" s="57"/>
      <c r="BD710" s="57"/>
      <c r="BE710" s="57"/>
      <c r="BF710" s="57"/>
    </row>
    <row r="711" ht="15.75" customHeight="1">
      <c r="A711" s="63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81"/>
      <c r="AZ711" s="57"/>
      <c r="BA711" s="57"/>
      <c r="BB711" s="57"/>
      <c r="BC711" s="57"/>
      <c r="BD711" s="57"/>
      <c r="BE711" s="57"/>
      <c r="BF711" s="57"/>
    </row>
    <row r="712" ht="15.75" customHeight="1">
      <c r="A712" s="63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81"/>
      <c r="AZ712" s="57"/>
      <c r="BA712" s="57"/>
      <c r="BB712" s="57"/>
      <c r="BC712" s="57"/>
      <c r="BD712" s="57"/>
      <c r="BE712" s="57"/>
      <c r="BF712" s="57"/>
    </row>
    <row r="713" ht="15.75" customHeight="1">
      <c r="A713" s="63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81"/>
      <c r="AZ713" s="57"/>
      <c r="BA713" s="57"/>
      <c r="BB713" s="57"/>
      <c r="BC713" s="57"/>
      <c r="BD713" s="57"/>
      <c r="BE713" s="57"/>
      <c r="BF713" s="57"/>
    </row>
    <row r="714" ht="15.75" customHeight="1">
      <c r="A714" s="63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81"/>
      <c r="AZ714" s="57"/>
      <c r="BA714" s="57"/>
      <c r="BB714" s="57"/>
      <c r="BC714" s="57"/>
      <c r="BD714" s="57"/>
      <c r="BE714" s="57"/>
      <c r="BF714" s="57"/>
    </row>
    <row r="715" ht="15.75" customHeight="1">
      <c r="A715" s="63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81"/>
      <c r="AZ715" s="57"/>
      <c r="BA715" s="57"/>
      <c r="BB715" s="57"/>
      <c r="BC715" s="57"/>
      <c r="BD715" s="57"/>
      <c r="BE715" s="57"/>
      <c r="BF715" s="57"/>
    </row>
    <row r="716" ht="15.75" customHeight="1">
      <c r="A716" s="63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81"/>
      <c r="AZ716" s="57"/>
      <c r="BA716" s="57"/>
      <c r="BB716" s="57"/>
      <c r="BC716" s="57"/>
      <c r="BD716" s="57"/>
      <c r="BE716" s="57"/>
      <c r="BF716" s="57"/>
    </row>
    <row r="717" ht="15.75" customHeight="1">
      <c r="A717" s="63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81"/>
      <c r="AZ717" s="57"/>
      <c r="BA717" s="57"/>
      <c r="BB717" s="57"/>
      <c r="BC717" s="57"/>
      <c r="BD717" s="57"/>
      <c r="BE717" s="57"/>
      <c r="BF717" s="57"/>
    </row>
    <row r="718" ht="15.75" customHeight="1">
      <c r="A718" s="63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81"/>
      <c r="AZ718" s="57"/>
      <c r="BA718" s="57"/>
      <c r="BB718" s="57"/>
      <c r="BC718" s="57"/>
      <c r="BD718" s="57"/>
      <c r="BE718" s="57"/>
      <c r="BF718" s="57"/>
    </row>
    <row r="719" ht="15.75" customHeight="1">
      <c r="A719" s="63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81"/>
      <c r="AZ719" s="57"/>
      <c r="BA719" s="57"/>
      <c r="BB719" s="57"/>
      <c r="BC719" s="57"/>
      <c r="BD719" s="57"/>
      <c r="BE719" s="57"/>
      <c r="BF719" s="57"/>
    </row>
    <row r="720" ht="15.75" customHeight="1">
      <c r="A720" s="63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81"/>
      <c r="AZ720" s="57"/>
      <c r="BA720" s="57"/>
      <c r="BB720" s="57"/>
      <c r="BC720" s="57"/>
      <c r="BD720" s="57"/>
      <c r="BE720" s="57"/>
      <c r="BF720" s="57"/>
    </row>
    <row r="721" ht="15.75" customHeight="1">
      <c r="A721" s="63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81"/>
      <c r="AZ721" s="57"/>
      <c r="BA721" s="57"/>
      <c r="BB721" s="57"/>
      <c r="BC721" s="57"/>
      <c r="BD721" s="57"/>
      <c r="BE721" s="57"/>
      <c r="BF721" s="57"/>
    </row>
    <row r="722" ht="15.75" customHeight="1">
      <c r="A722" s="63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81"/>
      <c r="AZ722" s="57"/>
      <c r="BA722" s="57"/>
      <c r="BB722" s="57"/>
      <c r="BC722" s="57"/>
      <c r="BD722" s="57"/>
      <c r="BE722" s="57"/>
      <c r="BF722" s="57"/>
    </row>
    <row r="723" ht="15.75" customHeight="1">
      <c r="A723" s="63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81"/>
      <c r="AZ723" s="57"/>
      <c r="BA723" s="57"/>
      <c r="BB723" s="57"/>
      <c r="BC723" s="57"/>
      <c r="BD723" s="57"/>
      <c r="BE723" s="57"/>
      <c r="BF723" s="57"/>
    </row>
    <row r="724" ht="15.75" customHeight="1">
      <c r="A724" s="63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81"/>
      <c r="AZ724" s="57"/>
      <c r="BA724" s="57"/>
      <c r="BB724" s="57"/>
      <c r="BC724" s="57"/>
      <c r="BD724" s="57"/>
      <c r="BE724" s="57"/>
      <c r="BF724" s="57"/>
    </row>
    <row r="725" ht="15.75" customHeight="1">
      <c r="A725" s="63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81"/>
      <c r="AZ725" s="57"/>
      <c r="BA725" s="57"/>
      <c r="BB725" s="57"/>
      <c r="BC725" s="57"/>
      <c r="BD725" s="57"/>
      <c r="BE725" s="57"/>
      <c r="BF725" s="57"/>
    </row>
    <row r="726" ht="15.75" customHeight="1">
      <c r="A726" s="63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81"/>
      <c r="AZ726" s="57"/>
      <c r="BA726" s="57"/>
      <c r="BB726" s="57"/>
      <c r="BC726" s="57"/>
      <c r="BD726" s="57"/>
      <c r="BE726" s="57"/>
      <c r="BF726" s="57"/>
    </row>
    <row r="727" ht="15.75" customHeight="1">
      <c r="A727" s="63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81"/>
      <c r="AZ727" s="57"/>
      <c r="BA727" s="57"/>
      <c r="BB727" s="57"/>
      <c r="BC727" s="57"/>
      <c r="BD727" s="57"/>
      <c r="BE727" s="57"/>
      <c r="BF727" s="57"/>
    </row>
    <row r="728" ht="15.75" customHeight="1">
      <c r="A728" s="63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81"/>
      <c r="AZ728" s="57"/>
      <c r="BA728" s="57"/>
      <c r="BB728" s="57"/>
      <c r="BC728" s="57"/>
      <c r="BD728" s="57"/>
      <c r="BE728" s="57"/>
      <c r="BF728" s="57"/>
    </row>
    <row r="729" ht="15.75" customHeight="1">
      <c r="A729" s="63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81"/>
      <c r="AZ729" s="57"/>
      <c r="BA729" s="57"/>
      <c r="BB729" s="57"/>
      <c r="BC729" s="57"/>
      <c r="BD729" s="57"/>
      <c r="BE729" s="57"/>
      <c r="BF729" s="57"/>
    </row>
    <row r="730" ht="15.75" customHeight="1">
      <c r="A730" s="63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81"/>
      <c r="AZ730" s="57"/>
      <c r="BA730" s="57"/>
      <c r="BB730" s="57"/>
      <c r="BC730" s="57"/>
      <c r="BD730" s="57"/>
      <c r="BE730" s="57"/>
      <c r="BF730" s="57"/>
    </row>
    <row r="731" ht="15.75" customHeight="1">
      <c r="A731" s="63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81"/>
      <c r="AZ731" s="57"/>
      <c r="BA731" s="57"/>
      <c r="BB731" s="57"/>
      <c r="BC731" s="57"/>
      <c r="BD731" s="57"/>
      <c r="BE731" s="57"/>
      <c r="BF731" s="57"/>
    </row>
    <row r="732" ht="15.75" customHeight="1">
      <c r="A732" s="63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81"/>
      <c r="AZ732" s="57"/>
      <c r="BA732" s="57"/>
      <c r="BB732" s="57"/>
      <c r="BC732" s="57"/>
      <c r="BD732" s="57"/>
      <c r="BE732" s="57"/>
      <c r="BF732" s="57"/>
    </row>
    <row r="733" ht="15.75" customHeight="1">
      <c r="A733" s="63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81"/>
      <c r="AZ733" s="57"/>
      <c r="BA733" s="57"/>
      <c r="BB733" s="57"/>
      <c r="BC733" s="57"/>
      <c r="BD733" s="57"/>
      <c r="BE733" s="57"/>
      <c r="BF733" s="57"/>
    </row>
    <row r="734" ht="15.75" customHeight="1">
      <c r="A734" s="63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81"/>
      <c r="AZ734" s="57"/>
      <c r="BA734" s="57"/>
      <c r="BB734" s="57"/>
      <c r="BC734" s="57"/>
      <c r="BD734" s="57"/>
      <c r="BE734" s="57"/>
      <c r="BF734" s="57"/>
    </row>
    <row r="735" ht="15.75" customHeight="1">
      <c r="A735" s="63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81"/>
      <c r="AZ735" s="57"/>
      <c r="BA735" s="57"/>
      <c r="BB735" s="57"/>
      <c r="BC735" s="57"/>
      <c r="BD735" s="57"/>
      <c r="BE735" s="57"/>
      <c r="BF735" s="57"/>
    </row>
    <row r="736" ht="15.75" customHeight="1">
      <c r="A736" s="63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81"/>
      <c r="AZ736" s="57"/>
      <c r="BA736" s="57"/>
      <c r="BB736" s="57"/>
      <c r="BC736" s="57"/>
      <c r="BD736" s="57"/>
      <c r="BE736" s="57"/>
      <c r="BF736" s="57"/>
    </row>
    <row r="737" ht="15.75" customHeight="1">
      <c r="A737" s="63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81"/>
      <c r="AZ737" s="57"/>
      <c r="BA737" s="57"/>
      <c r="BB737" s="57"/>
      <c r="BC737" s="57"/>
      <c r="BD737" s="57"/>
      <c r="BE737" s="57"/>
      <c r="BF737" s="57"/>
    </row>
    <row r="738" ht="15.75" customHeight="1">
      <c r="A738" s="63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81"/>
      <c r="AZ738" s="57"/>
      <c r="BA738" s="57"/>
      <c r="BB738" s="57"/>
      <c r="BC738" s="57"/>
      <c r="BD738" s="57"/>
      <c r="BE738" s="57"/>
      <c r="BF738" s="57"/>
    </row>
    <row r="739" ht="15.75" customHeight="1">
      <c r="A739" s="63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81"/>
      <c r="AZ739" s="57"/>
      <c r="BA739" s="57"/>
      <c r="BB739" s="57"/>
      <c r="BC739" s="57"/>
      <c r="BD739" s="57"/>
      <c r="BE739" s="57"/>
      <c r="BF739" s="57"/>
    </row>
    <row r="740" ht="15.75" customHeight="1">
      <c r="A740" s="63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81"/>
      <c r="AZ740" s="57"/>
      <c r="BA740" s="57"/>
      <c r="BB740" s="57"/>
      <c r="BC740" s="57"/>
      <c r="BD740" s="57"/>
      <c r="BE740" s="57"/>
      <c r="BF740" s="57"/>
    </row>
    <row r="741" ht="15.75" customHeight="1">
      <c r="A741" s="63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81"/>
      <c r="AZ741" s="57"/>
      <c r="BA741" s="57"/>
      <c r="BB741" s="57"/>
      <c r="BC741" s="57"/>
      <c r="BD741" s="57"/>
      <c r="BE741" s="57"/>
      <c r="BF741" s="57"/>
    </row>
    <row r="742" ht="15.75" customHeight="1">
      <c r="A742" s="63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81"/>
      <c r="AZ742" s="57"/>
      <c r="BA742" s="57"/>
      <c r="BB742" s="57"/>
      <c r="BC742" s="57"/>
      <c r="BD742" s="57"/>
      <c r="BE742" s="57"/>
      <c r="BF742" s="57"/>
    </row>
    <row r="743" ht="15.75" customHeight="1">
      <c r="A743" s="63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81"/>
      <c r="AZ743" s="57"/>
      <c r="BA743" s="57"/>
      <c r="BB743" s="57"/>
      <c r="BC743" s="57"/>
      <c r="BD743" s="57"/>
      <c r="BE743" s="57"/>
      <c r="BF743" s="57"/>
    </row>
    <row r="744" ht="15.75" customHeight="1">
      <c r="A744" s="63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81"/>
      <c r="AZ744" s="57"/>
      <c r="BA744" s="57"/>
      <c r="BB744" s="57"/>
      <c r="BC744" s="57"/>
      <c r="BD744" s="57"/>
      <c r="BE744" s="57"/>
      <c r="BF744" s="57"/>
    </row>
    <row r="745" ht="15.75" customHeight="1">
      <c r="A745" s="63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81"/>
      <c r="AZ745" s="57"/>
      <c r="BA745" s="57"/>
      <c r="BB745" s="57"/>
      <c r="BC745" s="57"/>
      <c r="BD745" s="57"/>
      <c r="BE745" s="57"/>
      <c r="BF745" s="57"/>
    </row>
    <row r="746" ht="15.75" customHeight="1">
      <c r="A746" s="63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81"/>
      <c r="AZ746" s="57"/>
      <c r="BA746" s="57"/>
      <c r="BB746" s="57"/>
      <c r="BC746" s="57"/>
      <c r="BD746" s="57"/>
      <c r="BE746" s="57"/>
      <c r="BF746" s="57"/>
    </row>
    <row r="747" ht="15.75" customHeight="1">
      <c r="A747" s="63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81"/>
      <c r="AZ747" s="57"/>
      <c r="BA747" s="57"/>
      <c r="BB747" s="57"/>
      <c r="BC747" s="57"/>
      <c r="BD747" s="57"/>
      <c r="BE747" s="57"/>
      <c r="BF747" s="57"/>
    </row>
    <row r="748" ht="15.75" customHeight="1">
      <c r="A748" s="63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81"/>
      <c r="AZ748" s="57"/>
      <c r="BA748" s="57"/>
      <c r="BB748" s="57"/>
      <c r="BC748" s="57"/>
      <c r="BD748" s="57"/>
      <c r="BE748" s="57"/>
      <c r="BF748" s="57"/>
    </row>
    <row r="749" ht="15.75" customHeight="1">
      <c r="A749" s="63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81"/>
      <c r="AZ749" s="57"/>
      <c r="BA749" s="57"/>
      <c r="BB749" s="57"/>
      <c r="BC749" s="57"/>
      <c r="BD749" s="57"/>
      <c r="BE749" s="57"/>
      <c r="BF749" s="57"/>
    </row>
    <row r="750" ht="15.75" customHeight="1">
      <c r="A750" s="63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81"/>
      <c r="AZ750" s="57"/>
      <c r="BA750" s="57"/>
      <c r="BB750" s="57"/>
      <c r="BC750" s="57"/>
      <c r="BD750" s="57"/>
      <c r="BE750" s="57"/>
      <c r="BF750" s="57"/>
    </row>
    <row r="751" ht="15.75" customHeight="1">
      <c r="A751" s="63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81"/>
      <c r="AZ751" s="57"/>
      <c r="BA751" s="57"/>
      <c r="BB751" s="57"/>
      <c r="BC751" s="57"/>
      <c r="BD751" s="57"/>
      <c r="BE751" s="57"/>
      <c r="BF751" s="57"/>
    </row>
    <row r="752" ht="15.75" customHeight="1">
      <c r="A752" s="63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81"/>
      <c r="AZ752" s="57"/>
      <c r="BA752" s="57"/>
      <c r="BB752" s="57"/>
      <c r="BC752" s="57"/>
      <c r="BD752" s="57"/>
      <c r="BE752" s="57"/>
      <c r="BF752" s="57"/>
    </row>
    <row r="753" ht="15.75" customHeight="1">
      <c r="A753" s="63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81"/>
      <c r="AZ753" s="57"/>
      <c r="BA753" s="57"/>
      <c r="BB753" s="57"/>
      <c r="BC753" s="57"/>
      <c r="BD753" s="57"/>
      <c r="BE753" s="57"/>
      <c r="BF753" s="57"/>
    </row>
    <row r="754" ht="15.75" customHeight="1">
      <c r="A754" s="63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81"/>
      <c r="AZ754" s="57"/>
      <c r="BA754" s="57"/>
      <c r="BB754" s="57"/>
      <c r="BC754" s="57"/>
      <c r="BD754" s="57"/>
      <c r="BE754" s="57"/>
      <c r="BF754" s="57"/>
    </row>
    <row r="755" ht="15.75" customHeight="1">
      <c r="A755" s="63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81"/>
      <c r="AZ755" s="57"/>
      <c r="BA755" s="57"/>
      <c r="BB755" s="57"/>
      <c r="BC755" s="57"/>
      <c r="BD755" s="57"/>
      <c r="BE755" s="57"/>
      <c r="BF755" s="57"/>
    </row>
    <row r="756" ht="15.75" customHeight="1">
      <c r="A756" s="63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81"/>
      <c r="AZ756" s="57"/>
      <c r="BA756" s="57"/>
      <c r="BB756" s="57"/>
      <c r="BC756" s="57"/>
      <c r="BD756" s="57"/>
      <c r="BE756" s="57"/>
      <c r="BF756" s="57"/>
    </row>
    <row r="757" ht="15.75" customHeight="1">
      <c r="A757" s="63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81"/>
      <c r="AZ757" s="57"/>
      <c r="BA757" s="57"/>
      <c r="BB757" s="57"/>
      <c r="BC757" s="57"/>
      <c r="BD757" s="57"/>
      <c r="BE757" s="57"/>
      <c r="BF757" s="57"/>
    </row>
    <row r="758" ht="15.75" customHeight="1">
      <c r="A758" s="63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81"/>
      <c r="AZ758" s="57"/>
      <c r="BA758" s="57"/>
      <c r="BB758" s="57"/>
      <c r="BC758" s="57"/>
      <c r="BD758" s="57"/>
      <c r="BE758" s="57"/>
      <c r="BF758" s="57"/>
    </row>
    <row r="759" ht="15.75" customHeight="1">
      <c r="A759" s="63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81"/>
      <c r="AZ759" s="57"/>
      <c r="BA759" s="57"/>
      <c r="BB759" s="57"/>
      <c r="BC759" s="57"/>
      <c r="BD759" s="57"/>
      <c r="BE759" s="57"/>
      <c r="BF759" s="57"/>
    </row>
    <row r="760" ht="15.75" customHeight="1">
      <c r="A760" s="63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81"/>
      <c r="AZ760" s="57"/>
      <c r="BA760" s="57"/>
      <c r="BB760" s="57"/>
      <c r="BC760" s="57"/>
      <c r="BD760" s="57"/>
      <c r="BE760" s="57"/>
      <c r="BF760" s="57"/>
    </row>
    <row r="761" ht="15.75" customHeight="1">
      <c r="A761" s="63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81"/>
      <c r="AZ761" s="57"/>
      <c r="BA761" s="57"/>
      <c r="BB761" s="57"/>
      <c r="BC761" s="57"/>
      <c r="BD761" s="57"/>
      <c r="BE761" s="57"/>
      <c r="BF761" s="57"/>
    </row>
    <row r="762" ht="15.75" customHeight="1">
      <c r="A762" s="63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81"/>
      <c r="AZ762" s="57"/>
      <c r="BA762" s="57"/>
      <c r="BB762" s="57"/>
      <c r="BC762" s="57"/>
      <c r="BD762" s="57"/>
      <c r="BE762" s="57"/>
      <c r="BF762" s="57"/>
    </row>
    <row r="763" ht="15.75" customHeight="1">
      <c r="A763" s="63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81"/>
      <c r="AZ763" s="57"/>
      <c r="BA763" s="57"/>
      <c r="BB763" s="57"/>
      <c r="BC763" s="57"/>
      <c r="BD763" s="57"/>
      <c r="BE763" s="57"/>
      <c r="BF763" s="57"/>
    </row>
    <row r="764" ht="15.75" customHeight="1">
      <c r="A764" s="63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81"/>
      <c r="AZ764" s="57"/>
      <c r="BA764" s="57"/>
      <c r="BB764" s="57"/>
      <c r="BC764" s="57"/>
      <c r="BD764" s="57"/>
      <c r="BE764" s="57"/>
      <c r="BF764" s="57"/>
    </row>
    <row r="765" ht="15.75" customHeight="1">
      <c r="A765" s="63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81"/>
      <c r="AZ765" s="57"/>
      <c r="BA765" s="57"/>
      <c r="BB765" s="57"/>
      <c r="BC765" s="57"/>
      <c r="BD765" s="57"/>
      <c r="BE765" s="57"/>
      <c r="BF765" s="57"/>
    </row>
    <row r="766" ht="15.75" customHeight="1">
      <c r="A766" s="63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81"/>
      <c r="AZ766" s="57"/>
      <c r="BA766" s="57"/>
      <c r="BB766" s="57"/>
      <c r="BC766" s="57"/>
      <c r="BD766" s="57"/>
      <c r="BE766" s="57"/>
      <c r="BF766" s="57"/>
    </row>
    <row r="767" ht="15.75" customHeight="1">
      <c r="A767" s="63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81"/>
      <c r="AZ767" s="57"/>
      <c r="BA767" s="57"/>
      <c r="BB767" s="57"/>
      <c r="BC767" s="57"/>
      <c r="BD767" s="57"/>
      <c r="BE767" s="57"/>
      <c r="BF767" s="57"/>
    </row>
    <row r="768" ht="15.75" customHeight="1">
      <c r="A768" s="63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81"/>
      <c r="AZ768" s="57"/>
      <c r="BA768" s="57"/>
      <c r="BB768" s="57"/>
      <c r="BC768" s="57"/>
      <c r="BD768" s="57"/>
      <c r="BE768" s="57"/>
      <c r="BF768" s="57"/>
    </row>
    <row r="769" ht="15.75" customHeight="1">
      <c r="A769" s="63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81"/>
      <c r="AZ769" s="57"/>
      <c r="BA769" s="57"/>
      <c r="BB769" s="57"/>
      <c r="BC769" s="57"/>
      <c r="BD769" s="57"/>
      <c r="BE769" s="57"/>
      <c r="BF769" s="57"/>
    </row>
    <row r="770" ht="15.75" customHeight="1">
      <c r="A770" s="63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81"/>
      <c r="AZ770" s="57"/>
      <c r="BA770" s="57"/>
      <c r="BB770" s="57"/>
      <c r="BC770" s="57"/>
      <c r="BD770" s="57"/>
      <c r="BE770" s="57"/>
      <c r="BF770" s="57"/>
    </row>
    <row r="771" ht="15.75" customHeight="1">
      <c r="A771" s="63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81"/>
      <c r="AZ771" s="57"/>
      <c r="BA771" s="57"/>
      <c r="BB771" s="57"/>
      <c r="BC771" s="57"/>
      <c r="BD771" s="57"/>
      <c r="BE771" s="57"/>
      <c r="BF771" s="57"/>
    </row>
    <row r="772" ht="15.75" customHeight="1">
      <c r="A772" s="63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81"/>
      <c r="AZ772" s="57"/>
      <c r="BA772" s="57"/>
      <c r="BB772" s="57"/>
      <c r="BC772" s="57"/>
      <c r="BD772" s="57"/>
      <c r="BE772" s="57"/>
      <c r="BF772" s="57"/>
    </row>
    <row r="773" ht="15.75" customHeight="1">
      <c r="A773" s="63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81"/>
      <c r="AZ773" s="57"/>
      <c r="BA773" s="57"/>
      <c r="BB773" s="57"/>
      <c r="BC773" s="57"/>
      <c r="BD773" s="57"/>
      <c r="BE773" s="57"/>
      <c r="BF773" s="57"/>
    </row>
    <row r="774" ht="15.75" customHeight="1">
      <c r="A774" s="63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81"/>
      <c r="AZ774" s="57"/>
      <c r="BA774" s="57"/>
      <c r="BB774" s="57"/>
      <c r="BC774" s="57"/>
      <c r="BD774" s="57"/>
      <c r="BE774" s="57"/>
      <c r="BF774" s="57"/>
    </row>
    <row r="775" ht="15.75" customHeight="1">
      <c r="A775" s="63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81"/>
      <c r="AZ775" s="57"/>
      <c r="BA775" s="57"/>
      <c r="BB775" s="57"/>
      <c r="BC775" s="57"/>
      <c r="BD775" s="57"/>
      <c r="BE775" s="57"/>
      <c r="BF775" s="57"/>
    </row>
    <row r="776" ht="15.75" customHeight="1">
      <c r="A776" s="63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81"/>
      <c r="AZ776" s="57"/>
      <c r="BA776" s="57"/>
      <c r="BB776" s="57"/>
      <c r="BC776" s="57"/>
      <c r="BD776" s="57"/>
      <c r="BE776" s="57"/>
      <c r="BF776" s="57"/>
    </row>
    <row r="777" ht="15.75" customHeight="1">
      <c r="A777" s="63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81"/>
      <c r="AZ777" s="57"/>
      <c r="BA777" s="57"/>
      <c r="BB777" s="57"/>
      <c r="BC777" s="57"/>
      <c r="BD777" s="57"/>
      <c r="BE777" s="57"/>
      <c r="BF777" s="57"/>
    </row>
    <row r="778" ht="15.75" customHeight="1">
      <c r="A778" s="63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81"/>
      <c r="AZ778" s="57"/>
      <c r="BA778" s="57"/>
      <c r="BB778" s="57"/>
      <c r="BC778" s="57"/>
      <c r="BD778" s="57"/>
      <c r="BE778" s="57"/>
      <c r="BF778" s="57"/>
    </row>
    <row r="779" ht="15.75" customHeight="1">
      <c r="A779" s="63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81"/>
      <c r="AZ779" s="57"/>
      <c r="BA779" s="57"/>
      <c r="BB779" s="57"/>
      <c r="BC779" s="57"/>
      <c r="BD779" s="57"/>
      <c r="BE779" s="57"/>
      <c r="BF779" s="57"/>
    </row>
    <row r="780" ht="15.75" customHeight="1">
      <c r="A780" s="63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81"/>
      <c r="AZ780" s="57"/>
      <c r="BA780" s="57"/>
      <c r="BB780" s="57"/>
      <c r="BC780" s="57"/>
      <c r="BD780" s="57"/>
      <c r="BE780" s="57"/>
      <c r="BF780" s="57"/>
    </row>
    <row r="781" ht="15.75" customHeight="1">
      <c r="A781" s="63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81"/>
      <c r="AZ781" s="57"/>
      <c r="BA781" s="57"/>
      <c r="BB781" s="57"/>
      <c r="BC781" s="57"/>
      <c r="BD781" s="57"/>
      <c r="BE781" s="57"/>
      <c r="BF781" s="57"/>
    </row>
    <row r="782" ht="15.75" customHeight="1">
      <c r="A782" s="63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81"/>
      <c r="AZ782" s="57"/>
      <c r="BA782" s="57"/>
      <c r="BB782" s="57"/>
      <c r="BC782" s="57"/>
      <c r="BD782" s="57"/>
      <c r="BE782" s="57"/>
      <c r="BF782" s="57"/>
    </row>
    <row r="783" ht="15.75" customHeight="1">
      <c r="A783" s="63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81"/>
      <c r="AZ783" s="57"/>
      <c r="BA783" s="57"/>
      <c r="BB783" s="57"/>
      <c r="BC783" s="57"/>
      <c r="BD783" s="57"/>
      <c r="BE783" s="57"/>
      <c r="BF783" s="57"/>
    </row>
    <row r="784" ht="15.75" customHeight="1">
      <c r="A784" s="63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81"/>
      <c r="AZ784" s="57"/>
      <c r="BA784" s="57"/>
      <c r="BB784" s="57"/>
      <c r="BC784" s="57"/>
      <c r="BD784" s="57"/>
      <c r="BE784" s="57"/>
      <c r="BF784" s="57"/>
    </row>
    <row r="785" ht="15.75" customHeight="1">
      <c r="A785" s="63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81"/>
      <c r="AZ785" s="57"/>
      <c r="BA785" s="57"/>
      <c r="BB785" s="57"/>
      <c r="BC785" s="57"/>
      <c r="BD785" s="57"/>
      <c r="BE785" s="57"/>
      <c r="BF785" s="57"/>
    </row>
    <row r="786" ht="15.75" customHeight="1">
      <c r="A786" s="63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81"/>
      <c r="AZ786" s="57"/>
      <c r="BA786" s="57"/>
      <c r="BB786" s="57"/>
      <c r="BC786" s="57"/>
      <c r="BD786" s="57"/>
      <c r="BE786" s="57"/>
      <c r="BF786" s="57"/>
    </row>
    <row r="787" ht="15.75" customHeight="1">
      <c r="A787" s="63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81"/>
      <c r="AZ787" s="57"/>
      <c r="BA787" s="57"/>
      <c r="BB787" s="57"/>
      <c r="BC787" s="57"/>
      <c r="BD787" s="57"/>
      <c r="BE787" s="57"/>
      <c r="BF787" s="57"/>
    </row>
    <row r="788" ht="15.75" customHeight="1">
      <c r="A788" s="63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81"/>
      <c r="AZ788" s="57"/>
      <c r="BA788" s="57"/>
      <c r="BB788" s="57"/>
      <c r="BC788" s="57"/>
      <c r="BD788" s="57"/>
      <c r="BE788" s="57"/>
      <c r="BF788" s="57"/>
    </row>
    <row r="789" ht="15.75" customHeight="1">
      <c r="A789" s="63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81"/>
      <c r="AZ789" s="57"/>
      <c r="BA789" s="57"/>
      <c r="BB789" s="57"/>
      <c r="BC789" s="57"/>
      <c r="BD789" s="57"/>
      <c r="BE789" s="57"/>
      <c r="BF789" s="57"/>
    </row>
    <row r="790" ht="15.75" customHeight="1">
      <c r="A790" s="63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81"/>
      <c r="AZ790" s="57"/>
      <c r="BA790" s="57"/>
      <c r="BB790" s="57"/>
      <c r="BC790" s="57"/>
      <c r="BD790" s="57"/>
      <c r="BE790" s="57"/>
      <c r="BF790" s="57"/>
    </row>
    <row r="791" ht="15.75" customHeight="1">
      <c r="A791" s="63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81"/>
      <c r="AZ791" s="57"/>
      <c r="BA791" s="57"/>
      <c r="BB791" s="57"/>
      <c r="BC791" s="57"/>
      <c r="BD791" s="57"/>
      <c r="BE791" s="57"/>
      <c r="BF791" s="57"/>
    </row>
    <row r="792" ht="15.75" customHeight="1">
      <c r="A792" s="63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81"/>
      <c r="AZ792" s="57"/>
      <c r="BA792" s="57"/>
      <c r="BB792" s="57"/>
      <c r="BC792" s="57"/>
      <c r="BD792" s="57"/>
      <c r="BE792" s="57"/>
      <c r="BF792" s="57"/>
    </row>
    <row r="793" ht="15.75" customHeight="1">
      <c r="A793" s="63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81"/>
      <c r="AZ793" s="57"/>
      <c r="BA793" s="57"/>
      <c r="BB793" s="57"/>
      <c r="BC793" s="57"/>
      <c r="BD793" s="57"/>
      <c r="BE793" s="57"/>
      <c r="BF793" s="57"/>
    </row>
    <row r="794" ht="15.75" customHeight="1">
      <c r="A794" s="63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81"/>
      <c r="AZ794" s="57"/>
      <c r="BA794" s="57"/>
      <c r="BB794" s="57"/>
      <c r="BC794" s="57"/>
      <c r="BD794" s="57"/>
      <c r="BE794" s="57"/>
      <c r="BF794" s="57"/>
    </row>
    <row r="795" ht="15.75" customHeight="1">
      <c r="A795" s="63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81"/>
      <c r="AZ795" s="57"/>
      <c r="BA795" s="57"/>
      <c r="BB795" s="57"/>
      <c r="BC795" s="57"/>
      <c r="BD795" s="57"/>
      <c r="BE795" s="57"/>
      <c r="BF795" s="57"/>
    </row>
    <row r="796" ht="15.75" customHeight="1">
      <c r="A796" s="63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81"/>
      <c r="AZ796" s="57"/>
      <c r="BA796" s="57"/>
      <c r="BB796" s="57"/>
      <c r="BC796" s="57"/>
      <c r="BD796" s="57"/>
      <c r="BE796" s="57"/>
      <c r="BF796" s="57"/>
    </row>
    <row r="797" ht="15.75" customHeight="1">
      <c r="A797" s="63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81"/>
      <c r="AZ797" s="57"/>
      <c r="BA797" s="57"/>
      <c r="BB797" s="57"/>
      <c r="BC797" s="57"/>
      <c r="BD797" s="57"/>
      <c r="BE797" s="57"/>
      <c r="BF797" s="57"/>
    </row>
    <row r="798" ht="15.75" customHeight="1">
      <c r="A798" s="63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81"/>
      <c r="AZ798" s="57"/>
      <c r="BA798" s="57"/>
      <c r="BB798" s="57"/>
      <c r="BC798" s="57"/>
      <c r="BD798" s="57"/>
      <c r="BE798" s="57"/>
      <c r="BF798" s="57"/>
    </row>
    <row r="799" ht="15.75" customHeight="1">
      <c r="A799" s="63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81"/>
      <c r="AZ799" s="57"/>
      <c r="BA799" s="57"/>
      <c r="BB799" s="57"/>
      <c r="BC799" s="57"/>
      <c r="BD799" s="57"/>
      <c r="BE799" s="57"/>
      <c r="BF799" s="57"/>
    </row>
    <row r="800" ht="15.75" customHeight="1">
      <c r="A800" s="63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81"/>
      <c r="AZ800" s="57"/>
      <c r="BA800" s="57"/>
      <c r="BB800" s="57"/>
      <c r="BC800" s="57"/>
      <c r="BD800" s="57"/>
      <c r="BE800" s="57"/>
      <c r="BF800" s="57"/>
    </row>
    <row r="801" ht="15.75" customHeight="1">
      <c r="A801" s="63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81"/>
      <c r="AZ801" s="57"/>
      <c r="BA801" s="57"/>
      <c r="BB801" s="57"/>
      <c r="BC801" s="57"/>
      <c r="BD801" s="57"/>
      <c r="BE801" s="57"/>
      <c r="BF801" s="57"/>
    </row>
    <row r="802" ht="15.75" customHeight="1">
      <c r="A802" s="63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81"/>
      <c r="AZ802" s="57"/>
      <c r="BA802" s="57"/>
      <c r="BB802" s="57"/>
      <c r="BC802" s="57"/>
      <c r="BD802" s="57"/>
      <c r="BE802" s="57"/>
      <c r="BF802" s="57"/>
    </row>
    <row r="803" ht="15.75" customHeight="1">
      <c r="A803" s="63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81"/>
      <c r="AZ803" s="57"/>
      <c r="BA803" s="57"/>
      <c r="BB803" s="57"/>
      <c r="BC803" s="57"/>
      <c r="BD803" s="57"/>
      <c r="BE803" s="57"/>
      <c r="BF803" s="57"/>
    </row>
    <row r="804" ht="15.75" customHeight="1">
      <c r="A804" s="63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81"/>
      <c r="AZ804" s="57"/>
      <c r="BA804" s="57"/>
      <c r="BB804" s="57"/>
      <c r="BC804" s="57"/>
      <c r="BD804" s="57"/>
      <c r="BE804" s="57"/>
      <c r="BF804" s="57"/>
    </row>
    <row r="805" ht="15.75" customHeight="1">
      <c r="A805" s="63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81"/>
      <c r="AZ805" s="57"/>
      <c r="BA805" s="57"/>
      <c r="BB805" s="57"/>
      <c r="BC805" s="57"/>
      <c r="BD805" s="57"/>
      <c r="BE805" s="57"/>
      <c r="BF805" s="57"/>
    </row>
    <row r="806" ht="15.75" customHeight="1">
      <c r="A806" s="63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81"/>
      <c r="AZ806" s="57"/>
      <c r="BA806" s="57"/>
      <c r="BB806" s="57"/>
      <c r="BC806" s="57"/>
      <c r="BD806" s="57"/>
      <c r="BE806" s="57"/>
      <c r="BF806" s="57"/>
    </row>
    <row r="807" ht="15.75" customHeight="1">
      <c r="A807" s="63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81"/>
      <c r="AZ807" s="57"/>
      <c r="BA807" s="57"/>
      <c r="BB807" s="57"/>
      <c r="BC807" s="57"/>
      <c r="BD807" s="57"/>
      <c r="BE807" s="57"/>
      <c r="BF807" s="57"/>
    </row>
    <row r="808" ht="15.75" customHeight="1">
      <c r="A808" s="63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81"/>
      <c r="AZ808" s="57"/>
      <c r="BA808" s="57"/>
      <c r="BB808" s="57"/>
      <c r="BC808" s="57"/>
      <c r="BD808" s="57"/>
      <c r="BE808" s="57"/>
      <c r="BF808" s="57"/>
    </row>
    <row r="809" ht="15.75" customHeight="1">
      <c r="A809" s="63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81"/>
      <c r="AZ809" s="57"/>
      <c r="BA809" s="57"/>
      <c r="BB809" s="57"/>
      <c r="BC809" s="57"/>
      <c r="BD809" s="57"/>
      <c r="BE809" s="57"/>
      <c r="BF809" s="57"/>
    </row>
    <row r="810" ht="15.75" customHeight="1">
      <c r="A810" s="63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81"/>
      <c r="AZ810" s="57"/>
      <c r="BA810" s="57"/>
      <c r="BB810" s="57"/>
      <c r="BC810" s="57"/>
      <c r="BD810" s="57"/>
      <c r="BE810" s="57"/>
      <c r="BF810" s="57"/>
    </row>
    <row r="811" ht="15.75" customHeight="1">
      <c r="A811" s="63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81"/>
      <c r="AZ811" s="57"/>
      <c r="BA811" s="57"/>
      <c r="BB811" s="57"/>
      <c r="BC811" s="57"/>
      <c r="BD811" s="57"/>
      <c r="BE811" s="57"/>
      <c r="BF811" s="57"/>
    </row>
    <row r="812" ht="15.75" customHeight="1">
      <c r="A812" s="63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81"/>
      <c r="AZ812" s="57"/>
      <c r="BA812" s="57"/>
      <c r="BB812" s="57"/>
      <c r="BC812" s="57"/>
      <c r="BD812" s="57"/>
      <c r="BE812" s="57"/>
      <c r="BF812" s="57"/>
    </row>
    <row r="813" ht="15.75" customHeight="1">
      <c r="A813" s="63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81"/>
      <c r="AZ813" s="57"/>
      <c r="BA813" s="57"/>
      <c r="BB813" s="57"/>
      <c r="BC813" s="57"/>
      <c r="BD813" s="57"/>
      <c r="BE813" s="57"/>
      <c r="BF813" s="57"/>
    </row>
    <row r="814" ht="15.75" customHeight="1">
      <c r="A814" s="63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81"/>
      <c r="AZ814" s="57"/>
      <c r="BA814" s="57"/>
      <c r="BB814" s="57"/>
      <c r="BC814" s="57"/>
      <c r="BD814" s="57"/>
      <c r="BE814" s="57"/>
      <c r="BF814" s="57"/>
    </row>
    <row r="815" ht="15.75" customHeight="1">
      <c r="A815" s="63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81"/>
      <c r="AZ815" s="57"/>
      <c r="BA815" s="57"/>
      <c r="BB815" s="57"/>
      <c r="BC815" s="57"/>
      <c r="BD815" s="57"/>
      <c r="BE815" s="57"/>
      <c r="BF815" s="57"/>
    </row>
    <row r="816" ht="15.75" customHeight="1">
      <c r="A816" s="63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81"/>
      <c r="AZ816" s="57"/>
      <c r="BA816" s="57"/>
      <c r="BB816" s="57"/>
      <c r="BC816" s="57"/>
      <c r="BD816" s="57"/>
      <c r="BE816" s="57"/>
      <c r="BF816" s="57"/>
    </row>
    <row r="817" ht="15.75" customHeight="1">
      <c r="A817" s="63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81"/>
      <c r="AZ817" s="57"/>
      <c r="BA817" s="57"/>
      <c r="BB817" s="57"/>
      <c r="BC817" s="57"/>
      <c r="BD817" s="57"/>
      <c r="BE817" s="57"/>
      <c r="BF817" s="57"/>
    </row>
    <row r="818" ht="15.75" customHeight="1">
      <c r="A818" s="63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81"/>
      <c r="AZ818" s="57"/>
      <c r="BA818" s="57"/>
      <c r="BB818" s="57"/>
      <c r="BC818" s="57"/>
      <c r="BD818" s="57"/>
      <c r="BE818" s="57"/>
      <c r="BF818" s="57"/>
    </row>
    <row r="819" ht="15.75" customHeight="1">
      <c r="A819" s="63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81"/>
      <c r="AZ819" s="57"/>
      <c r="BA819" s="57"/>
      <c r="BB819" s="57"/>
      <c r="BC819" s="57"/>
      <c r="BD819" s="57"/>
      <c r="BE819" s="57"/>
      <c r="BF819" s="57"/>
    </row>
    <row r="820" ht="15.75" customHeight="1">
      <c r="A820" s="63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81"/>
      <c r="AZ820" s="57"/>
      <c r="BA820" s="57"/>
      <c r="BB820" s="57"/>
      <c r="BC820" s="57"/>
      <c r="BD820" s="57"/>
      <c r="BE820" s="57"/>
      <c r="BF820" s="57"/>
    </row>
    <row r="821" ht="15.75" customHeight="1">
      <c r="A821" s="63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81"/>
      <c r="AZ821" s="57"/>
      <c r="BA821" s="57"/>
      <c r="BB821" s="57"/>
      <c r="BC821" s="57"/>
      <c r="BD821" s="57"/>
      <c r="BE821" s="57"/>
      <c r="BF821" s="57"/>
    </row>
    <row r="822" ht="15.75" customHeight="1">
      <c r="A822" s="63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81"/>
      <c r="AZ822" s="57"/>
      <c r="BA822" s="57"/>
      <c r="BB822" s="57"/>
      <c r="BC822" s="57"/>
      <c r="BD822" s="57"/>
      <c r="BE822" s="57"/>
      <c r="BF822" s="57"/>
    </row>
    <row r="823" ht="15.75" customHeight="1">
      <c r="A823" s="63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81"/>
      <c r="AZ823" s="57"/>
      <c r="BA823" s="57"/>
      <c r="BB823" s="57"/>
      <c r="BC823" s="57"/>
      <c r="BD823" s="57"/>
      <c r="BE823" s="57"/>
      <c r="BF823" s="57"/>
    </row>
    <row r="824" ht="15.75" customHeight="1">
      <c r="A824" s="63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81"/>
      <c r="AZ824" s="57"/>
      <c r="BA824" s="57"/>
      <c r="BB824" s="57"/>
      <c r="BC824" s="57"/>
      <c r="BD824" s="57"/>
      <c r="BE824" s="57"/>
      <c r="BF824" s="57"/>
    </row>
    <row r="825" ht="15.75" customHeight="1">
      <c r="A825" s="63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81"/>
      <c r="AZ825" s="57"/>
      <c r="BA825" s="57"/>
      <c r="BB825" s="57"/>
      <c r="BC825" s="57"/>
      <c r="BD825" s="57"/>
      <c r="BE825" s="57"/>
      <c r="BF825" s="57"/>
    </row>
    <row r="826" ht="15.75" customHeight="1">
      <c r="A826" s="63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81"/>
      <c r="AZ826" s="57"/>
      <c r="BA826" s="57"/>
      <c r="BB826" s="57"/>
      <c r="BC826" s="57"/>
      <c r="BD826" s="57"/>
      <c r="BE826" s="57"/>
      <c r="BF826" s="57"/>
    </row>
    <row r="827" ht="15.75" customHeight="1">
      <c r="A827" s="63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81"/>
      <c r="AZ827" s="57"/>
      <c r="BA827" s="57"/>
      <c r="BB827" s="57"/>
      <c r="BC827" s="57"/>
      <c r="BD827" s="57"/>
      <c r="BE827" s="57"/>
      <c r="BF827" s="57"/>
    </row>
    <row r="828" ht="15.75" customHeight="1">
      <c r="A828" s="63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81"/>
      <c r="AZ828" s="57"/>
      <c r="BA828" s="57"/>
      <c r="BB828" s="57"/>
      <c r="BC828" s="57"/>
      <c r="BD828" s="57"/>
      <c r="BE828" s="57"/>
      <c r="BF828" s="57"/>
    </row>
    <row r="829" ht="15.75" customHeight="1">
      <c r="A829" s="63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81"/>
      <c r="AZ829" s="57"/>
      <c r="BA829" s="57"/>
      <c r="BB829" s="57"/>
      <c r="BC829" s="57"/>
      <c r="BD829" s="57"/>
      <c r="BE829" s="57"/>
      <c r="BF829" s="57"/>
    </row>
    <row r="830" ht="15.75" customHeight="1">
      <c r="A830" s="63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81"/>
      <c r="AZ830" s="57"/>
      <c r="BA830" s="57"/>
      <c r="BB830" s="57"/>
      <c r="BC830" s="57"/>
      <c r="BD830" s="57"/>
      <c r="BE830" s="57"/>
      <c r="BF830" s="57"/>
    </row>
    <row r="831" ht="15.75" customHeight="1">
      <c r="A831" s="63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81"/>
      <c r="AZ831" s="57"/>
      <c r="BA831" s="57"/>
      <c r="BB831" s="57"/>
      <c r="BC831" s="57"/>
      <c r="BD831" s="57"/>
      <c r="BE831" s="57"/>
      <c r="BF831" s="57"/>
    </row>
    <row r="832" ht="15.75" customHeight="1">
      <c r="A832" s="63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81"/>
      <c r="AZ832" s="57"/>
      <c r="BA832" s="57"/>
      <c r="BB832" s="57"/>
      <c r="BC832" s="57"/>
      <c r="BD832" s="57"/>
      <c r="BE832" s="57"/>
      <c r="BF832" s="57"/>
    </row>
    <row r="833" ht="15.75" customHeight="1">
      <c r="A833" s="63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81"/>
      <c r="AZ833" s="57"/>
      <c r="BA833" s="57"/>
      <c r="BB833" s="57"/>
      <c r="BC833" s="57"/>
      <c r="BD833" s="57"/>
      <c r="BE833" s="57"/>
      <c r="BF833" s="57"/>
    </row>
    <row r="834" ht="15.75" customHeight="1">
      <c r="A834" s="63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81"/>
      <c r="AZ834" s="57"/>
      <c r="BA834" s="57"/>
      <c r="BB834" s="57"/>
      <c r="BC834" s="57"/>
      <c r="BD834" s="57"/>
      <c r="BE834" s="57"/>
      <c r="BF834" s="57"/>
    </row>
    <row r="835" ht="15.75" customHeight="1">
      <c r="A835" s="63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81"/>
      <c r="AZ835" s="57"/>
      <c r="BA835" s="57"/>
      <c r="BB835" s="57"/>
      <c r="BC835" s="57"/>
      <c r="BD835" s="57"/>
      <c r="BE835" s="57"/>
      <c r="BF835" s="57"/>
    </row>
    <row r="836" ht="15.75" customHeight="1">
      <c r="A836" s="63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81"/>
      <c r="AZ836" s="57"/>
      <c r="BA836" s="57"/>
      <c r="BB836" s="57"/>
      <c r="BC836" s="57"/>
      <c r="BD836" s="57"/>
      <c r="BE836" s="57"/>
      <c r="BF836" s="57"/>
    </row>
    <row r="837" ht="15.75" customHeight="1">
      <c r="A837" s="63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81"/>
      <c r="AZ837" s="57"/>
      <c r="BA837" s="57"/>
      <c r="BB837" s="57"/>
      <c r="BC837" s="57"/>
      <c r="BD837" s="57"/>
      <c r="BE837" s="57"/>
      <c r="BF837" s="57"/>
    </row>
    <row r="838" ht="15.75" customHeight="1">
      <c r="A838" s="63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81"/>
      <c r="AZ838" s="57"/>
      <c r="BA838" s="57"/>
      <c r="BB838" s="57"/>
      <c r="BC838" s="57"/>
      <c r="BD838" s="57"/>
      <c r="BE838" s="57"/>
      <c r="BF838" s="57"/>
    </row>
    <row r="839" ht="15.75" customHeight="1">
      <c r="A839" s="63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81"/>
      <c r="AZ839" s="57"/>
      <c r="BA839" s="57"/>
      <c r="BB839" s="57"/>
      <c r="BC839" s="57"/>
      <c r="BD839" s="57"/>
      <c r="BE839" s="57"/>
      <c r="BF839" s="57"/>
    </row>
    <row r="840" ht="15.75" customHeight="1">
      <c r="A840" s="63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81"/>
      <c r="AZ840" s="57"/>
      <c r="BA840" s="57"/>
      <c r="BB840" s="57"/>
      <c r="BC840" s="57"/>
      <c r="BD840" s="57"/>
      <c r="BE840" s="57"/>
      <c r="BF840" s="57"/>
    </row>
    <row r="841" ht="15.75" customHeight="1">
      <c r="A841" s="63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81"/>
      <c r="AZ841" s="57"/>
      <c r="BA841" s="57"/>
      <c r="BB841" s="57"/>
      <c r="BC841" s="57"/>
      <c r="BD841" s="57"/>
      <c r="BE841" s="57"/>
      <c r="BF841" s="57"/>
    </row>
    <row r="842" ht="15.75" customHeight="1">
      <c r="A842" s="63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81"/>
      <c r="AZ842" s="57"/>
      <c r="BA842" s="57"/>
      <c r="BB842" s="57"/>
      <c r="BC842" s="57"/>
      <c r="BD842" s="57"/>
      <c r="BE842" s="57"/>
      <c r="BF842" s="57"/>
    </row>
    <row r="843" ht="15.75" customHeight="1">
      <c r="A843" s="63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81"/>
      <c r="AZ843" s="57"/>
      <c r="BA843" s="57"/>
      <c r="BB843" s="57"/>
      <c r="BC843" s="57"/>
      <c r="BD843" s="57"/>
      <c r="BE843" s="57"/>
      <c r="BF843" s="57"/>
    </row>
    <row r="844" ht="15.75" customHeight="1">
      <c r="A844" s="63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81"/>
      <c r="AZ844" s="57"/>
      <c r="BA844" s="57"/>
      <c r="BB844" s="57"/>
      <c r="BC844" s="57"/>
      <c r="BD844" s="57"/>
      <c r="BE844" s="57"/>
      <c r="BF844" s="57"/>
    </row>
    <row r="845" ht="15.75" customHeight="1">
      <c r="A845" s="63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81"/>
      <c r="AZ845" s="57"/>
      <c r="BA845" s="57"/>
      <c r="BB845" s="57"/>
      <c r="BC845" s="57"/>
      <c r="BD845" s="57"/>
      <c r="BE845" s="57"/>
      <c r="BF845" s="57"/>
    </row>
    <row r="846" ht="15.75" customHeight="1">
      <c r="A846" s="63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81"/>
      <c r="AZ846" s="57"/>
      <c r="BA846" s="57"/>
      <c r="BB846" s="57"/>
      <c r="BC846" s="57"/>
      <c r="BD846" s="57"/>
      <c r="BE846" s="57"/>
      <c r="BF846" s="57"/>
    </row>
    <row r="847" ht="15.75" customHeight="1">
      <c r="A847" s="63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81"/>
      <c r="AZ847" s="57"/>
      <c r="BA847" s="57"/>
      <c r="BB847" s="57"/>
      <c r="BC847" s="57"/>
      <c r="BD847" s="57"/>
      <c r="BE847" s="57"/>
      <c r="BF847" s="57"/>
    </row>
    <row r="848" ht="15.75" customHeight="1">
      <c r="A848" s="63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81"/>
      <c r="AZ848" s="57"/>
      <c r="BA848" s="57"/>
      <c r="BB848" s="57"/>
      <c r="BC848" s="57"/>
      <c r="BD848" s="57"/>
      <c r="BE848" s="57"/>
      <c r="BF848" s="57"/>
    </row>
    <row r="849" ht="15.75" customHeight="1">
      <c r="A849" s="63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81"/>
      <c r="AZ849" s="57"/>
      <c r="BA849" s="57"/>
      <c r="BB849" s="57"/>
      <c r="BC849" s="57"/>
      <c r="BD849" s="57"/>
      <c r="BE849" s="57"/>
      <c r="BF849" s="57"/>
    </row>
    <row r="850" ht="15.75" customHeight="1">
      <c r="A850" s="63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81"/>
      <c r="AZ850" s="57"/>
      <c r="BA850" s="57"/>
      <c r="BB850" s="57"/>
      <c r="BC850" s="57"/>
      <c r="BD850" s="57"/>
      <c r="BE850" s="57"/>
      <c r="BF850" s="57"/>
    </row>
    <row r="851" ht="15.75" customHeight="1">
      <c r="A851" s="63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81"/>
      <c r="AZ851" s="57"/>
      <c r="BA851" s="57"/>
      <c r="BB851" s="57"/>
      <c r="BC851" s="57"/>
      <c r="BD851" s="57"/>
      <c r="BE851" s="57"/>
      <c r="BF851" s="57"/>
    </row>
    <row r="852" ht="15.75" customHeight="1">
      <c r="A852" s="63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81"/>
      <c r="AZ852" s="57"/>
      <c r="BA852" s="57"/>
      <c r="BB852" s="57"/>
      <c r="BC852" s="57"/>
      <c r="BD852" s="57"/>
      <c r="BE852" s="57"/>
      <c r="BF852" s="57"/>
    </row>
    <row r="853" ht="15.75" customHeight="1">
      <c r="A853" s="63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81"/>
      <c r="AZ853" s="57"/>
      <c r="BA853" s="57"/>
      <c r="BB853" s="57"/>
      <c r="BC853" s="57"/>
      <c r="BD853" s="57"/>
      <c r="BE853" s="57"/>
      <c r="BF853" s="57"/>
    </row>
    <row r="854" ht="15.75" customHeight="1">
      <c r="A854" s="63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81"/>
      <c r="AZ854" s="57"/>
      <c r="BA854" s="57"/>
      <c r="BB854" s="57"/>
      <c r="BC854" s="57"/>
      <c r="BD854" s="57"/>
      <c r="BE854" s="57"/>
      <c r="BF854" s="57"/>
    </row>
    <row r="855" ht="15.75" customHeight="1">
      <c r="A855" s="63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81"/>
      <c r="AZ855" s="57"/>
      <c r="BA855" s="57"/>
      <c r="BB855" s="57"/>
      <c r="BC855" s="57"/>
      <c r="BD855" s="57"/>
      <c r="BE855" s="57"/>
      <c r="BF855" s="57"/>
    </row>
    <row r="856" ht="15.75" customHeight="1">
      <c r="A856" s="63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81"/>
      <c r="AZ856" s="57"/>
      <c r="BA856" s="57"/>
      <c r="BB856" s="57"/>
      <c r="BC856" s="57"/>
      <c r="BD856" s="57"/>
      <c r="BE856" s="57"/>
      <c r="BF856" s="57"/>
    </row>
    <row r="857" ht="15.75" customHeight="1">
      <c r="A857" s="63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81"/>
      <c r="AZ857" s="57"/>
      <c r="BA857" s="57"/>
      <c r="BB857" s="57"/>
      <c r="BC857" s="57"/>
      <c r="BD857" s="57"/>
      <c r="BE857" s="57"/>
      <c r="BF857" s="57"/>
    </row>
    <row r="858" ht="15.75" customHeight="1">
      <c r="A858" s="63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81"/>
      <c r="AZ858" s="57"/>
      <c r="BA858" s="57"/>
      <c r="BB858" s="57"/>
      <c r="BC858" s="57"/>
      <c r="BD858" s="57"/>
      <c r="BE858" s="57"/>
      <c r="BF858" s="57"/>
    </row>
    <row r="859" ht="15.75" customHeight="1">
      <c r="A859" s="63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81"/>
      <c r="AZ859" s="57"/>
      <c r="BA859" s="57"/>
      <c r="BB859" s="57"/>
      <c r="BC859" s="57"/>
      <c r="BD859" s="57"/>
      <c r="BE859" s="57"/>
      <c r="BF859" s="57"/>
    </row>
    <row r="860" ht="15.75" customHeight="1">
      <c r="A860" s="63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81"/>
      <c r="AZ860" s="57"/>
      <c r="BA860" s="57"/>
      <c r="BB860" s="57"/>
      <c r="BC860" s="57"/>
      <c r="BD860" s="57"/>
      <c r="BE860" s="57"/>
      <c r="BF860" s="57"/>
    </row>
    <row r="861" ht="15.75" customHeight="1">
      <c r="A861" s="63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81"/>
      <c r="AZ861" s="57"/>
      <c r="BA861" s="57"/>
      <c r="BB861" s="57"/>
      <c r="BC861" s="57"/>
      <c r="BD861" s="57"/>
      <c r="BE861" s="57"/>
      <c r="BF861" s="57"/>
    </row>
    <row r="862" ht="15.75" customHeight="1">
      <c r="A862" s="63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81"/>
      <c r="AZ862" s="57"/>
      <c r="BA862" s="57"/>
      <c r="BB862" s="57"/>
      <c r="BC862" s="57"/>
      <c r="BD862" s="57"/>
      <c r="BE862" s="57"/>
      <c r="BF862" s="57"/>
    </row>
    <row r="863" ht="15.75" customHeight="1">
      <c r="A863" s="63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81"/>
      <c r="AZ863" s="57"/>
      <c r="BA863" s="57"/>
      <c r="BB863" s="57"/>
      <c r="BC863" s="57"/>
      <c r="BD863" s="57"/>
      <c r="BE863" s="57"/>
      <c r="BF863" s="57"/>
    </row>
    <row r="864" ht="15.75" customHeight="1">
      <c r="A864" s="63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81"/>
      <c r="AZ864" s="57"/>
      <c r="BA864" s="57"/>
      <c r="BB864" s="57"/>
      <c r="BC864" s="57"/>
      <c r="BD864" s="57"/>
      <c r="BE864" s="57"/>
      <c r="BF864" s="57"/>
    </row>
    <row r="865" ht="15.75" customHeight="1">
      <c r="A865" s="63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81"/>
      <c r="AZ865" s="57"/>
      <c r="BA865" s="57"/>
      <c r="BB865" s="57"/>
      <c r="BC865" s="57"/>
      <c r="BD865" s="57"/>
      <c r="BE865" s="57"/>
      <c r="BF865" s="57"/>
    </row>
    <row r="866" ht="15.75" customHeight="1">
      <c r="A866" s="63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81"/>
      <c r="AZ866" s="57"/>
      <c r="BA866" s="57"/>
      <c r="BB866" s="57"/>
      <c r="BC866" s="57"/>
      <c r="BD866" s="57"/>
      <c r="BE866" s="57"/>
      <c r="BF866" s="57"/>
    </row>
    <row r="867" ht="15.75" customHeight="1">
      <c r="A867" s="63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81"/>
      <c r="AZ867" s="57"/>
      <c r="BA867" s="57"/>
      <c r="BB867" s="57"/>
      <c r="BC867" s="57"/>
      <c r="BD867" s="57"/>
      <c r="BE867" s="57"/>
      <c r="BF867" s="57"/>
    </row>
    <row r="868" ht="15.75" customHeight="1">
      <c r="A868" s="63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81"/>
      <c r="AZ868" s="57"/>
      <c r="BA868" s="57"/>
      <c r="BB868" s="57"/>
      <c r="BC868" s="57"/>
      <c r="BD868" s="57"/>
      <c r="BE868" s="57"/>
      <c r="BF868" s="57"/>
    </row>
    <row r="869" ht="15.75" customHeight="1">
      <c r="A869" s="63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81"/>
      <c r="AZ869" s="57"/>
      <c r="BA869" s="57"/>
      <c r="BB869" s="57"/>
      <c r="BC869" s="57"/>
      <c r="BD869" s="57"/>
      <c r="BE869" s="57"/>
      <c r="BF869" s="57"/>
    </row>
    <row r="870" ht="15.75" customHeight="1">
      <c r="A870" s="63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81"/>
      <c r="AZ870" s="57"/>
      <c r="BA870" s="57"/>
      <c r="BB870" s="57"/>
      <c r="BC870" s="57"/>
      <c r="BD870" s="57"/>
      <c r="BE870" s="57"/>
      <c r="BF870" s="57"/>
    </row>
    <row r="871" ht="15.75" customHeight="1">
      <c r="A871" s="63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81"/>
      <c r="AZ871" s="57"/>
      <c r="BA871" s="57"/>
      <c r="BB871" s="57"/>
      <c r="BC871" s="57"/>
      <c r="BD871" s="57"/>
      <c r="BE871" s="57"/>
      <c r="BF871" s="57"/>
    </row>
    <row r="872" ht="15.75" customHeight="1">
      <c r="A872" s="63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81"/>
      <c r="AZ872" s="57"/>
      <c r="BA872" s="57"/>
      <c r="BB872" s="57"/>
      <c r="BC872" s="57"/>
      <c r="BD872" s="57"/>
      <c r="BE872" s="57"/>
      <c r="BF872" s="57"/>
    </row>
    <row r="873" ht="15.75" customHeight="1">
      <c r="A873" s="63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81"/>
      <c r="AZ873" s="57"/>
      <c r="BA873" s="57"/>
      <c r="BB873" s="57"/>
      <c r="BC873" s="57"/>
      <c r="BD873" s="57"/>
      <c r="BE873" s="57"/>
      <c r="BF873" s="57"/>
    </row>
    <row r="874" ht="15.75" customHeight="1">
      <c r="A874" s="63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81"/>
      <c r="AZ874" s="57"/>
      <c r="BA874" s="57"/>
      <c r="BB874" s="57"/>
      <c r="BC874" s="57"/>
      <c r="BD874" s="57"/>
      <c r="BE874" s="57"/>
      <c r="BF874" s="57"/>
    </row>
    <row r="875" ht="15.75" customHeight="1">
      <c r="A875" s="63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81"/>
      <c r="AZ875" s="57"/>
      <c r="BA875" s="57"/>
      <c r="BB875" s="57"/>
      <c r="BC875" s="57"/>
      <c r="BD875" s="57"/>
      <c r="BE875" s="57"/>
      <c r="BF875" s="57"/>
    </row>
    <row r="876" ht="15.75" customHeight="1">
      <c r="A876" s="63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81"/>
      <c r="AZ876" s="57"/>
      <c r="BA876" s="57"/>
      <c r="BB876" s="57"/>
      <c r="BC876" s="57"/>
      <c r="BD876" s="57"/>
      <c r="BE876" s="57"/>
      <c r="BF876" s="57"/>
    </row>
    <row r="877" ht="15.75" customHeight="1">
      <c r="A877" s="63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81"/>
      <c r="AZ877" s="57"/>
      <c r="BA877" s="57"/>
      <c r="BB877" s="57"/>
      <c r="BC877" s="57"/>
      <c r="BD877" s="57"/>
      <c r="BE877" s="57"/>
      <c r="BF877" s="57"/>
    </row>
    <row r="878" ht="15.75" customHeight="1">
      <c r="A878" s="63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81"/>
      <c r="AZ878" s="57"/>
      <c r="BA878" s="57"/>
      <c r="BB878" s="57"/>
      <c r="BC878" s="57"/>
      <c r="BD878" s="57"/>
      <c r="BE878" s="57"/>
      <c r="BF878" s="57"/>
    </row>
    <row r="879" ht="15.75" customHeight="1">
      <c r="A879" s="63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81"/>
      <c r="AZ879" s="57"/>
      <c r="BA879" s="57"/>
      <c r="BB879" s="57"/>
      <c r="BC879" s="57"/>
      <c r="BD879" s="57"/>
      <c r="BE879" s="57"/>
      <c r="BF879" s="57"/>
    </row>
    <row r="880" ht="15.75" customHeight="1">
      <c r="A880" s="63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81"/>
      <c r="AZ880" s="57"/>
      <c r="BA880" s="57"/>
      <c r="BB880" s="57"/>
      <c r="BC880" s="57"/>
      <c r="BD880" s="57"/>
      <c r="BE880" s="57"/>
      <c r="BF880" s="57"/>
    </row>
    <row r="881" ht="15.75" customHeight="1">
      <c r="A881" s="63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81"/>
      <c r="AZ881" s="57"/>
      <c r="BA881" s="57"/>
      <c r="BB881" s="57"/>
      <c r="BC881" s="57"/>
      <c r="BD881" s="57"/>
      <c r="BE881" s="57"/>
      <c r="BF881" s="57"/>
    </row>
    <row r="882" ht="15.75" customHeight="1">
      <c r="A882" s="63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81"/>
      <c r="AZ882" s="57"/>
      <c r="BA882" s="57"/>
      <c r="BB882" s="57"/>
      <c r="BC882" s="57"/>
      <c r="BD882" s="57"/>
      <c r="BE882" s="57"/>
      <c r="BF882" s="57"/>
    </row>
    <row r="883" ht="15.75" customHeight="1">
      <c r="A883" s="63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81"/>
      <c r="AZ883" s="57"/>
      <c r="BA883" s="57"/>
      <c r="BB883" s="57"/>
      <c r="BC883" s="57"/>
      <c r="BD883" s="57"/>
      <c r="BE883" s="57"/>
      <c r="BF883" s="57"/>
    </row>
    <row r="884" ht="15.75" customHeight="1">
      <c r="A884" s="63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81"/>
      <c r="AZ884" s="57"/>
      <c r="BA884" s="57"/>
      <c r="BB884" s="57"/>
      <c r="BC884" s="57"/>
      <c r="BD884" s="57"/>
      <c r="BE884" s="57"/>
      <c r="BF884" s="57"/>
    </row>
    <row r="885" ht="15.75" customHeight="1">
      <c r="A885" s="63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81"/>
      <c r="AZ885" s="57"/>
      <c r="BA885" s="57"/>
      <c r="BB885" s="57"/>
      <c r="BC885" s="57"/>
      <c r="BD885" s="57"/>
      <c r="BE885" s="57"/>
      <c r="BF885" s="57"/>
    </row>
    <row r="886" ht="15.75" customHeight="1">
      <c r="A886" s="63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81"/>
      <c r="AZ886" s="57"/>
      <c r="BA886" s="57"/>
      <c r="BB886" s="57"/>
      <c r="BC886" s="57"/>
      <c r="BD886" s="57"/>
      <c r="BE886" s="57"/>
      <c r="BF886" s="57"/>
    </row>
    <row r="887" ht="15.75" customHeight="1">
      <c r="A887" s="63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81"/>
      <c r="AZ887" s="57"/>
      <c r="BA887" s="57"/>
      <c r="BB887" s="57"/>
      <c r="BC887" s="57"/>
      <c r="BD887" s="57"/>
      <c r="BE887" s="57"/>
      <c r="BF887" s="57"/>
    </row>
    <row r="888" ht="15.75" customHeight="1">
      <c r="A888" s="63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81"/>
      <c r="AZ888" s="57"/>
      <c r="BA888" s="57"/>
      <c r="BB888" s="57"/>
      <c r="BC888" s="57"/>
      <c r="BD888" s="57"/>
      <c r="BE888" s="57"/>
      <c r="BF888" s="57"/>
    </row>
    <row r="889" ht="15.75" customHeight="1">
      <c r="A889" s="63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81"/>
      <c r="AZ889" s="57"/>
      <c r="BA889" s="57"/>
      <c r="BB889" s="57"/>
      <c r="BC889" s="57"/>
      <c r="BD889" s="57"/>
      <c r="BE889" s="57"/>
      <c r="BF889" s="57"/>
    </row>
    <row r="890" ht="15.75" customHeight="1">
      <c r="A890" s="63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81"/>
      <c r="AZ890" s="57"/>
      <c r="BA890" s="57"/>
      <c r="BB890" s="57"/>
      <c r="BC890" s="57"/>
      <c r="BD890" s="57"/>
      <c r="BE890" s="57"/>
      <c r="BF890" s="57"/>
    </row>
    <row r="891" ht="15.75" customHeight="1">
      <c r="A891" s="63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81"/>
      <c r="AZ891" s="57"/>
      <c r="BA891" s="57"/>
      <c r="BB891" s="57"/>
      <c r="BC891" s="57"/>
      <c r="BD891" s="57"/>
      <c r="BE891" s="57"/>
      <c r="BF891" s="57"/>
    </row>
    <row r="892" ht="15.75" customHeight="1">
      <c r="A892" s="63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81"/>
      <c r="AZ892" s="57"/>
      <c r="BA892" s="57"/>
      <c r="BB892" s="57"/>
      <c r="BC892" s="57"/>
      <c r="BD892" s="57"/>
      <c r="BE892" s="57"/>
      <c r="BF892" s="57"/>
    </row>
    <row r="893" ht="15.75" customHeight="1">
      <c r="A893" s="63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81"/>
      <c r="AZ893" s="57"/>
      <c r="BA893" s="57"/>
      <c r="BB893" s="57"/>
      <c r="BC893" s="57"/>
      <c r="BD893" s="57"/>
      <c r="BE893" s="57"/>
      <c r="BF893" s="57"/>
    </row>
    <row r="894" ht="15.75" customHeight="1">
      <c r="A894" s="63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81"/>
      <c r="AZ894" s="57"/>
      <c r="BA894" s="57"/>
      <c r="BB894" s="57"/>
      <c r="BC894" s="57"/>
      <c r="BD894" s="57"/>
      <c r="BE894" s="57"/>
      <c r="BF894" s="57"/>
    </row>
    <row r="895" ht="15.75" customHeight="1">
      <c r="A895" s="63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81"/>
      <c r="AZ895" s="57"/>
      <c r="BA895" s="57"/>
      <c r="BB895" s="57"/>
      <c r="BC895" s="57"/>
      <c r="BD895" s="57"/>
      <c r="BE895" s="57"/>
      <c r="BF895" s="57"/>
    </row>
    <row r="896" ht="15.75" customHeight="1">
      <c r="A896" s="63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81"/>
      <c r="AZ896" s="57"/>
      <c r="BA896" s="57"/>
      <c r="BB896" s="57"/>
      <c r="BC896" s="57"/>
      <c r="BD896" s="57"/>
      <c r="BE896" s="57"/>
      <c r="BF896" s="57"/>
    </row>
    <row r="897" ht="15.75" customHeight="1">
      <c r="A897" s="63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81"/>
      <c r="AZ897" s="57"/>
      <c r="BA897" s="57"/>
      <c r="BB897" s="57"/>
      <c r="BC897" s="57"/>
      <c r="BD897" s="57"/>
      <c r="BE897" s="57"/>
      <c r="BF897" s="57"/>
    </row>
    <row r="898" ht="15.75" customHeight="1">
      <c r="A898" s="63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81"/>
      <c r="AZ898" s="57"/>
      <c r="BA898" s="57"/>
      <c r="BB898" s="57"/>
      <c r="BC898" s="57"/>
      <c r="BD898" s="57"/>
      <c r="BE898" s="57"/>
      <c r="BF898" s="57"/>
    </row>
    <row r="899" ht="15.75" customHeight="1">
      <c r="A899" s="63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81"/>
      <c r="AZ899" s="57"/>
      <c r="BA899" s="57"/>
      <c r="BB899" s="57"/>
      <c r="BC899" s="57"/>
      <c r="BD899" s="57"/>
      <c r="BE899" s="57"/>
      <c r="BF899" s="57"/>
    </row>
    <row r="900" ht="15.75" customHeight="1">
      <c r="A900" s="63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81"/>
      <c r="AZ900" s="57"/>
      <c r="BA900" s="57"/>
      <c r="BB900" s="57"/>
      <c r="BC900" s="57"/>
      <c r="BD900" s="57"/>
      <c r="BE900" s="57"/>
      <c r="BF900" s="57"/>
    </row>
    <row r="901" ht="15.75" customHeight="1">
      <c r="A901" s="63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81"/>
      <c r="AZ901" s="57"/>
      <c r="BA901" s="57"/>
      <c r="BB901" s="57"/>
      <c r="BC901" s="57"/>
      <c r="BD901" s="57"/>
      <c r="BE901" s="57"/>
      <c r="BF901" s="57"/>
    </row>
    <row r="902" ht="15.75" customHeight="1">
      <c r="A902" s="63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81"/>
      <c r="AZ902" s="57"/>
      <c r="BA902" s="57"/>
      <c r="BB902" s="57"/>
      <c r="BC902" s="57"/>
      <c r="BD902" s="57"/>
      <c r="BE902" s="57"/>
      <c r="BF902" s="57"/>
    </row>
    <row r="903" ht="15.75" customHeight="1">
      <c r="A903" s="63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81"/>
      <c r="AZ903" s="57"/>
      <c r="BA903" s="57"/>
      <c r="BB903" s="57"/>
      <c r="BC903" s="57"/>
      <c r="BD903" s="57"/>
      <c r="BE903" s="57"/>
      <c r="BF903" s="57"/>
    </row>
    <row r="904" ht="15.75" customHeight="1">
      <c r="A904" s="63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81"/>
      <c r="AZ904" s="57"/>
      <c r="BA904" s="57"/>
      <c r="BB904" s="57"/>
      <c r="BC904" s="57"/>
      <c r="BD904" s="57"/>
      <c r="BE904" s="57"/>
      <c r="BF904" s="57"/>
    </row>
    <row r="905" ht="15.75" customHeight="1">
      <c r="A905" s="63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81"/>
      <c r="AZ905" s="57"/>
      <c r="BA905" s="57"/>
      <c r="BB905" s="57"/>
      <c r="BC905" s="57"/>
      <c r="BD905" s="57"/>
      <c r="BE905" s="57"/>
      <c r="BF905" s="57"/>
    </row>
    <row r="906" ht="15.75" customHeight="1">
      <c r="A906" s="63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81"/>
      <c r="AZ906" s="57"/>
      <c r="BA906" s="57"/>
      <c r="BB906" s="57"/>
      <c r="BC906" s="57"/>
      <c r="BD906" s="57"/>
      <c r="BE906" s="57"/>
      <c r="BF906" s="57"/>
    </row>
    <row r="907" ht="15.75" customHeight="1">
      <c r="A907" s="63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81"/>
      <c r="AZ907" s="57"/>
      <c r="BA907" s="57"/>
      <c r="BB907" s="57"/>
      <c r="BC907" s="57"/>
      <c r="BD907" s="57"/>
      <c r="BE907" s="57"/>
      <c r="BF907" s="57"/>
    </row>
    <row r="908" ht="15.75" customHeight="1">
      <c r="A908" s="63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81"/>
      <c r="AZ908" s="57"/>
      <c r="BA908" s="57"/>
      <c r="BB908" s="57"/>
      <c r="BC908" s="57"/>
      <c r="BD908" s="57"/>
      <c r="BE908" s="57"/>
      <c r="BF908" s="57"/>
    </row>
    <row r="909" ht="15.75" customHeight="1">
      <c r="A909" s="63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81"/>
      <c r="AZ909" s="57"/>
      <c r="BA909" s="57"/>
      <c r="BB909" s="57"/>
      <c r="BC909" s="57"/>
      <c r="BD909" s="57"/>
      <c r="BE909" s="57"/>
      <c r="BF909" s="57"/>
    </row>
    <row r="910" ht="15.75" customHeight="1">
      <c r="A910" s="63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81"/>
      <c r="AZ910" s="57"/>
      <c r="BA910" s="57"/>
      <c r="BB910" s="57"/>
      <c r="BC910" s="57"/>
      <c r="BD910" s="57"/>
      <c r="BE910" s="57"/>
      <c r="BF910" s="57"/>
    </row>
    <row r="911" ht="15.75" customHeight="1">
      <c r="A911" s="63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81"/>
      <c r="AZ911" s="57"/>
      <c r="BA911" s="57"/>
      <c r="BB911" s="57"/>
      <c r="BC911" s="57"/>
      <c r="BD911" s="57"/>
      <c r="BE911" s="57"/>
      <c r="BF911" s="57"/>
    </row>
    <row r="912" ht="15.75" customHeight="1">
      <c r="A912" s="63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81"/>
      <c r="AZ912" s="57"/>
      <c r="BA912" s="57"/>
      <c r="BB912" s="57"/>
      <c r="BC912" s="57"/>
      <c r="BD912" s="57"/>
      <c r="BE912" s="57"/>
      <c r="BF912" s="57"/>
    </row>
    <row r="913" ht="15.75" customHeight="1">
      <c r="A913" s="63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81"/>
      <c r="AZ913" s="57"/>
      <c r="BA913" s="57"/>
      <c r="BB913" s="57"/>
      <c r="BC913" s="57"/>
      <c r="BD913" s="57"/>
      <c r="BE913" s="57"/>
      <c r="BF913" s="57"/>
    </row>
    <row r="914" ht="15.75" customHeight="1">
      <c r="A914" s="63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81"/>
      <c r="AZ914" s="57"/>
      <c r="BA914" s="57"/>
      <c r="BB914" s="57"/>
      <c r="BC914" s="57"/>
      <c r="BD914" s="57"/>
      <c r="BE914" s="57"/>
      <c r="BF914" s="57"/>
    </row>
    <row r="915" ht="15.75" customHeight="1">
      <c r="A915" s="63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81"/>
      <c r="AZ915" s="57"/>
      <c r="BA915" s="57"/>
      <c r="BB915" s="57"/>
      <c r="BC915" s="57"/>
      <c r="BD915" s="57"/>
      <c r="BE915" s="57"/>
      <c r="BF915" s="57"/>
    </row>
    <row r="916" ht="15.75" customHeight="1">
      <c r="A916" s="63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81"/>
      <c r="AZ916" s="57"/>
      <c r="BA916" s="57"/>
      <c r="BB916" s="57"/>
      <c r="BC916" s="57"/>
      <c r="BD916" s="57"/>
      <c r="BE916" s="57"/>
      <c r="BF916" s="57"/>
    </row>
    <row r="917" ht="15.75" customHeight="1">
      <c r="A917" s="63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81"/>
      <c r="AZ917" s="57"/>
      <c r="BA917" s="57"/>
      <c r="BB917" s="57"/>
      <c r="BC917" s="57"/>
      <c r="BD917" s="57"/>
      <c r="BE917" s="57"/>
      <c r="BF917" s="57"/>
    </row>
    <row r="918" ht="15.75" customHeight="1">
      <c r="A918" s="63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81"/>
      <c r="AZ918" s="57"/>
      <c r="BA918" s="57"/>
      <c r="BB918" s="57"/>
      <c r="BC918" s="57"/>
      <c r="BD918" s="57"/>
      <c r="BE918" s="57"/>
      <c r="BF918" s="57"/>
    </row>
    <row r="919" ht="15.75" customHeight="1">
      <c r="A919" s="63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81"/>
      <c r="AZ919" s="57"/>
      <c r="BA919" s="57"/>
      <c r="BB919" s="57"/>
      <c r="BC919" s="57"/>
      <c r="BD919" s="57"/>
      <c r="BE919" s="57"/>
      <c r="BF919" s="57"/>
    </row>
    <row r="920" ht="15.75" customHeight="1">
      <c r="A920" s="63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81"/>
      <c r="AZ920" s="57"/>
      <c r="BA920" s="57"/>
      <c r="BB920" s="57"/>
      <c r="BC920" s="57"/>
      <c r="BD920" s="57"/>
      <c r="BE920" s="57"/>
      <c r="BF920" s="57"/>
    </row>
    <row r="921" ht="15.75" customHeight="1">
      <c r="A921" s="63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81"/>
      <c r="AZ921" s="57"/>
      <c r="BA921" s="57"/>
      <c r="BB921" s="57"/>
      <c r="BC921" s="57"/>
      <c r="BD921" s="57"/>
      <c r="BE921" s="57"/>
      <c r="BF921" s="57"/>
    </row>
    <row r="922" ht="15.75" customHeight="1">
      <c r="A922" s="63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81"/>
      <c r="AZ922" s="57"/>
      <c r="BA922" s="57"/>
      <c r="BB922" s="57"/>
      <c r="BC922" s="57"/>
      <c r="BD922" s="57"/>
      <c r="BE922" s="57"/>
      <c r="BF922" s="57"/>
    </row>
    <row r="923" ht="15.75" customHeight="1">
      <c r="A923" s="63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81"/>
      <c r="AZ923" s="57"/>
      <c r="BA923" s="57"/>
      <c r="BB923" s="57"/>
      <c r="BC923" s="57"/>
      <c r="BD923" s="57"/>
      <c r="BE923" s="57"/>
      <c r="BF923" s="57"/>
    </row>
    <row r="924" ht="15.75" customHeight="1">
      <c r="A924" s="63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81"/>
      <c r="AZ924" s="57"/>
      <c r="BA924" s="57"/>
      <c r="BB924" s="57"/>
      <c r="BC924" s="57"/>
      <c r="BD924" s="57"/>
      <c r="BE924" s="57"/>
      <c r="BF924" s="57"/>
    </row>
    <row r="925" ht="15.75" customHeight="1">
      <c r="A925" s="63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81"/>
      <c r="AZ925" s="57"/>
      <c r="BA925" s="57"/>
      <c r="BB925" s="57"/>
      <c r="BC925" s="57"/>
      <c r="BD925" s="57"/>
      <c r="BE925" s="57"/>
      <c r="BF925" s="57"/>
    </row>
    <row r="926" ht="15.75" customHeight="1">
      <c r="A926" s="63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81"/>
      <c r="AZ926" s="57"/>
      <c r="BA926" s="57"/>
      <c r="BB926" s="57"/>
      <c r="BC926" s="57"/>
      <c r="BD926" s="57"/>
      <c r="BE926" s="57"/>
      <c r="BF926" s="57"/>
    </row>
    <row r="927" ht="15.75" customHeight="1">
      <c r="A927" s="63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81"/>
      <c r="AZ927" s="57"/>
      <c r="BA927" s="57"/>
      <c r="BB927" s="57"/>
      <c r="BC927" s="57"/>
      <c r="BD927" s="57"/>
      <c r="BE927" s="57"/>
      <c r="BF927" s="57"/>
    </row>
    <row r="928" ht="15.75" customHeight="1">
      <c r="A928" s="63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81"/>
      <c r="AZ928" s="57"/>
      <c r="BA928" s="57"/>
      <c r="BB928" s="57"/>
      <c r="BC928" s="57"/>
      <c r="BD928" s="57"/>
      <c r="BE928" s="57"/>
      <c r="BF928" s="57"/>
    </row>
    <row r="929" ht="15.75" customHeight="1">
      <c r="A929" s="63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81"/>
      <c r="AZ929" s="57"/>
      <c r="BA929" s="57"/>
      <c r="BB929" s="57"/>
      <c r="BC929" s="57"/>
      <c r="BD929" s="57"/>
      <c r="BE929" s="57"/>
      <c r="BF929" s="57"/>
    </row>
    <row r="930" ht="15.75" customHeight="1">
      <c r="A930" s="63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81"/>
      <c r="AZ930" s="57"/>
      <c r="BA930" s="57"/>
      <c r="BB930" s="57"/>
      <c r="BC930" s="57"/>
      <c r="BD930" s="57"/>
      <c r="BE930" s="57"/>
      <c r="BF930" s="57"/>
    </row>
    <row r="931" ht="15.75" customHeight="1">
      <c r="A931" s="63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81"/>
      <c r="AZ931" s="57"/>
      <c r="BA931" s="57"/>
      <c r="BB931" s="57"/>
      <c r="BC931" s="57"/>
      <c r="BD931" s="57"/>
      <c r="BE931" s="57"/>
      <c r="BF931" s="57"/>
    </row>
    <row r="932" ht="15.75" customHeight="1">
      <c r="A932" s="63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81"/>
      <c r="AZ932" s="57"/>
      <c r="BA932" s="57"/>
      <c r="BB932" s="57"/>
      <c r="BC932" s="57"/>
      <c r="BD932" s="57"/>
      <c r="BE932" s="57"/>
      <c r="BF932" s="57"/>
    </row>
    <row r="933" ht="15.75" customHeight="1">
      <c r="A933" s="63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81"/>
      <c r="AZ933" s="57"/>
      <c r="BA933" s="57"/>
      <c r="BB933" s="57"/>
      <c r="BC933" s="57"/>
      <c r="BD933" s="57"/>
      <c r="BE933" s="57"/>
      <c r="BF933" s="57"/>
    </row>
    <row r="934" ht="15.75" customHeight="1">
      <c r="A934" s="63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81"/>
      <c r="AZ934" s="57"/>
      <c r="BA934" s="57"/>
      <c r="BB934" s="57"/>
      <c r="BC934" s="57"/>
      <c r="BD934" s="57"/>
      <c r="BE934" s="57"/>
      <c r="BF934" s="57"/>
    </row>
    <row r="935" ht="15.75" customHeight="1">
      <c r="A935" s="63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81"/>
      <c r="AZ935" s="57"/>
      <c r="BA935" s="57"/>
      <c r="BB935" s="57"/>
      <c r="BC935" s="57"/>
      <c r="BD935" s="57"/>
      <c r="BE935" s="57"/>
      <c r="BF935" s="57"/>
    </row>
    <row r="936" ht="15.75" customHeight="1">
      <c r="A936" s="63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81"/>
      <c r="AZ936" s="57"/>
      <c r="BA936" s="57"/>
      <c r="BB936" s="57"/>
      <c r="BC936" s="57"/>
      <c r="BD936" s="57"/>
      <c r="BE936" s="57"/>
      <c r="BF936" s="57"/>
    </row>
    <row r="937" ht="15.75" customHeight="1">
      <c r="A937" s="63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81"/>
      <c r="AZ937" s="57"/>
      <c r="BA937" s="57"/>
      <c r="BB937" s="57"/>
      <c r="BC937" s="57"/>
      <c r="BD937" s="57"/>
      <c r="BE937" s="57"/>
      <c r="BF937" s="57"/>
    </row>
    <row r="938" ht="15.75" customHeight="1">
      <c r="A938" s="63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81"/>
      <c r="AZ938" s="57"/>
      <c r="BA938" s="57"/>
      <c r="BB938" s="57"/>
      <c r="BC938" s="57"/>
      <c r="BD938" s="57"/>
      <c r="BE938" s="57"/>
      <c r="BF938" s="57"/>
    </row>
    <row r="939" ht="15.75" customHeight="1">
      <c r="A939" s="63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81"/>
      <c r="AZ939" s="57"/>
      <c r="BA939" s="57"/>
      <c r="BB939" s="57"/>
      <c r="BC939" s="57"/>
      <c r="BD939" s="57"/>
      <c r="BE939" s="57"/>
      <c r="BF939" s="57"/>
    </row>
    <row r="940" ht="15.75" customHeight="1">
      <c r="A940" s="63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81"/>
      <c r="AZ940" s="57"/>
      <c r="BA940" s="57"/>
      <c r="BB940" s="57"/>
      <c r="BC940" s="57"/>
      <c r="BD940" s="57"/>
      <c r="BE940" s="57"/>
      <c r="BF940" s="57"/>
    </row>
    <row r="941" ht="15.75" customHeight="1">
      <c r="A941" s="63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81"/>
      <c r="AZ941" s="57"/>
      <c r="BA941" s="57"/>
      <c r="BB941" s="57"/>
      <c r="BC941" s="57"/>
      <c r="BD941" s="57"/>
      <c r="BE941" s="57"/>
      <c r="BF941" s="57"/>
    </row>
    <row r="942" ht="15.75" customHeight="1">
      <c r="A942" s="63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81"/>
      <c r="AZ942" s="57"/>
      <c r="BA942" s="57"/>
      <c r="BB942" s="57"/>
      <c r="BC942" s="57"/>
      <c r="BD942" s="57"/>
      <c r="BE942" s="57"/>
      <c r="BF942" s="57"/>
    </row>
    <row r="943" ht="15.75" customHeight="1">
      <c r="A943" s="63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81"/>
      <c r="AZ943" s="57"/>
      <c r="BA943" s="57"/>
      <c r="BB943" s="57"/>
      <c r="BC943" s="57"/>
      <c r="BD943" s="57"/>
      <c r="BE943" s="57"/>
      <c r="BF943" s="57"/>
    </row>
    <row r="944" ht="15.75" customHeight="1">
      <c r="A944" s="63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81"/>
      <c r="AZ944" s="57"/>
      <c r="BA944" s="57"/>
      <c r="BB944" s="57"/>
      <c r="BC944" s="57"/>
      <c r="BD944" s="57"/>
      <c r="BE944" s="57"/>
      <c r="BF944" s="57"/>
    </row>
    <row r="945" ht="15.75" customHeight="1">
      <c r="A945" s="63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81"/>
      <c r="AZ945" s="57"/>
      <c r="BA945" s="57"/>
      <c r="BB945" s="57"/>
      <c r="BC945" s="57"/>
      <c r="BD945" s="57"/>
      <c r="BE945" s="57"/>
      <c r="BF945" s="57"/>
    </row>
    <row r="946" ht="15.75" customHeight="1">
      <c r="A946" s="63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81"/>
      <c r="AZ946" s="57"/>
      <c r="BA946" s="57"/>
      <c r="BB946" s="57"/>
      <c r="BC946" s="57"/>
      <c r="BD946" s="57"/>
      <c r="BE946" s="57"/>
      <c r="BF946" s="57"/>
    </row>
    <row r="947" ht="15.75" customHeight="1">
      <c r="A947" s="63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81"/>
      <c r="AZ947" s="57"/>
      <c r="BA947" s="57"/>
      <c r="BB947" s="57"/>
      <c r="BC947" s="57"/>
      <c r="BD947" s="57"/>
      <c r="BE947" s="57"/>
      <c r="BF947" s="57"/>
    </row>
    <row r="948" ht="15.75" customHeight="1">
      <c r="A948" s="63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81"/>
      <c r="AZ948" s="57"/>
      <c r="BA948" s="57"/>
      <c r="BB948" s="57"/>
      <c r="BC948" s="57"/>
      <c r="BD948" s="57"/>
      <c r="BE948" s="57"/>
      <c r="BF948" s="57"/>
    </row>
    <row r="949" ht="15.75" customHeight="1">
      <c r="A949" s="63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81"/>
      <c r="AZ949" s="57"/>
      <c r="BA949" s="57"/>
      <c r="BB949" s="57"/>
      <c r="BC949" s="57"/>
      <c r="BD949" s="57"/>
      <c r="BE949" s="57"/>
      <c r="BF949" s="57"/>
    </row>
    <row r="950" ht="15.75" customHeight="1">
      <c r="A950" s="63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81"/>
      <c r="AZ950" s="57"/>
      <c r="BA950" s="57"/>
      <c r="BB950" s="57"/>
      <c r="BC950" s="57"/>
      <c r="BD950" s="57"/>
      <c r="BE950" s="57"/>
      <c r="BF950" s="57"/>
    </row>
    <row r="951" ht="15.75" customHeight="1">
      <c r="A951" s="63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81"/>
      <c r="AZ951" s="57"/>
      <c r="BA951" s="57"/>
      <c r="BB951" s="57"/>
      <c r="BC951" s="57"/>
      <c r="BD951" s="57"/>
      <c r="BE951" s="57"/>
      <c r="BF951" s="57"/>
    </row>
    <row r="952" ht="15.75" customHeight="1">
      <c r="A952" s="63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81"/>
      <c r="AZ952" s="57"/>
      <c r="BA952" s="57"/>
      <c r="BB952" s="57"/>
      <c r="BC952" s="57"/>
      <c r="BD952" s="57"/>
      <c r="BE952" s="57"/>
      <c r="BF952" s="57"/>
    </row>
    <row r="953" ht="15.75" customHeight="1">
      <c r="A953" s="63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81"/>
      <c r="AZ953" s="57"/>
      <c r="BA953" s="57"/>
      <c r="BB953" s="57"/>
      <c r="BC953" s="57"/>
      <c r="BD953" s="57"/>
      <c r="BE953" s="57"/>
      <c r="BF953" s="57"/>
    </row>
    <row r="954" ht="15.75" customHeight="1">
      <c r="A954" s="63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81"/>
      <c r="AZ954" s="57"/>
      <c r="BA954" s="57"/>
      <c r="BB954" s="57"/>
      <c r="BC954" s="57"/>
      <c r="BD954" s="57"/>
      <c r="BE954" s="57"/>
      <c r="BF954" s="57"/>
    </row>
    <row r="955" ht="15.75" customHeight="1">
      <c r="A955" s="63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81"/>
      <c r="AZ955" s="57"/>
      <c r="BA955" s="57"/>
      <c r="BB955" s="57"/>
      <c r="BC955" s="57"/>
      <c r="BD955" s="57"/>
      <c r="BE955" s="57"/>
      <c r="BF955" s="57"/>
    </row>
    <row r="956" ht="15.75" customHeight="1">
      <c r="A956" s="63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81"/>
      <c r="AZ956" s="57"/>
      <c r="BA956" s="57"/>
      <c r="BB956" s="57"/>
      <c r="BC956" s="57"/>
      <c r="BD956" s="57"/>
      <c r="BE956" s="57"/>
      <c r="BF956" s="57"/>
    </row>
    <row r="957" ht="15.75" customHeight="1">
      <c r="A957" s="63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81"/>
      <c r="AZ957" s="57"/>
      <c r="BA957" s="57"/>
      <c r="BB957" s="57"/>
      <c r="BC957" s="57"/>
      <c r="BD957" s="57"/>
      <c r="BE957" s="57"/>
      <c r="BF957" s="57"/>
    </row>
    <row r="958" ht="15.75" customHeight="1">
      <c r="A958" s="63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81"/>
      <c r="AZ958" s="57"/>
      <c r="BA958" s="57"/>
      <c r="BB958" s="57"/>
      <c r="BC958" s="57"/>
      <c r="BD958" s="57"/>
      <c r="BE958" s="57"/>
      <c r="BF958" s="57"/>
    </row>
    <row r="959" ht="15.75" customHeight="1">
      <c r="A959" s="63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81"/>
      <c r="AZ959" s="57"/>
      <c r="BA959" s="57"/>
      <c r="BB959" s="57"/>
      <c r="BC959" s="57"/>
      <c r="BD959" s="57"/>
      <c r="BE959" s="57"/>
      <c r="BF959" s="57"/>
    </row>
    <row r="960" ht="15.75" customHeight="1">
      <c r="A960" s="63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81"/>
      <c r="AZ960" s="57"/>
      <c r="BA960" s="57"/>
      <c r="BB960" s="57"/>
      <c r="BC960" s="57"/>
      <c r="BD960" s="57"/>
      <c r="BE960" s="57"/>
      <c r="BF960" s="57"/>
    </row>
    <row r="961" ht="15.75" customHeight="1">
      <c r="A961" s="63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81"/>
      <c r="AZ961" s="57"/>
      <c r="BA961" s="57"/>
      <c r="BB961" s="57"/>
      <c r="BC961" s="57"/>
      <c r="BD961" s="57"/>
      <c r="BE961" s="57"/>
      <c r="BF961" s="57"/>
    </row>
    <row r="962" ht="15.75" customHeight="1">
      <c r="A962" s="63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81"/>
      <c r="AZ962" s="57"/>
      <c r="BA962" s="57"/>
      <c r="BB962" s="57"/>
      <c r="BC962" s="57"/>
      <c r="BD962" s="57"/>
      <c r="BE962" s="57"/>
      <c r="BF962" s="57"/>
    </row>
    <row r="963" ht="15.75" customHeight="1">
      <c r="A963" s="63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81"/>
      <c r="AZ963" s="57"/>
      <c r="BA963" s="57"/>
      <c r="BB963" s="57"/>
      <c r="BC963" s="57"/>
      <c r="BD963" s="57"/>
      <c r="BE963" s="57"/>
      <c r="BF963" s="57"/>
    </row>
    <row r="964" ht="15.75" customHeight="1">
      <c r="A964" s="63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81"/>
      <c r="AZ964" s="57"/>
      <c r="BA964" s="57"/>
      <c r="BB964" s="57"/>
      <c r="BC964" s="57"/>
      <c r="BD964" s="57"/>
      <c r="BE964" s="57"/>
      <c r="BF964" s="57"/>
    </row>
    <row r="965" ht="15.75" customHeight="1">
      <c r="A965" s="63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81"/>
      <c r="AZ965" s="57"/>
      <c r="BA965" s="57"/>
      <c r="BB965" s="57"/>
      <c r="BC965" s="57"/>
      <c r="BD965" s="57"/>
      <c r="BE965" s="57"/>
      <c r="BF965" s="57"/>
    </row>
    <row r="966" ht="15.75" customHeight="1">
      <c r="A966" s="63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81"/>
      <c r="AZ966" s="57"/>
      <c r="BA966" s="57"/>
      <c r="BB966" s="57"/>
      <c r="BC966" s="57"/>
      <c r="BD966" s="57"/>
      <c r="BE966" s="57"/>
      <c r="BF966" s="57"/>
    </row>
    <row r="967" ht="15.75" customHeight="1">
      <c r="A967" s="63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81"/>
      <c r="AZ967" s="57"/>
      <c r="BA967" s="57"/>
      <c r="BB967" s="57"/>
      <c r="BC967" s="57"/>
      <c r="BD967" s="57"/>
      <c r="BE967" s="57"/>
      <c r="BF967" s="57"/>
    </row>
    <row r="968" ht="15.75" customHeight="1">
      <c r="A968" s="63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81"/>
      <c r="AZ968" s="57"/>
      <c r="BA968" s="57"/>
      <c r="BB968" s="57"/>
      <c r="BC968" s="57"/>
      <c r="BD968" s="57"/>
      <c r="BE968" s="57"/>
      <c r="BF968" s="57"/>
    </row>
    <row r="969" ht="15.75" customHeight="1">
      <c r="A969" s="63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81"/>
      <c r="AZ969" s="57"/>
      <c r="BA969" s="57"/>
      <c r="BB969" s="57"/>
      <c r="BC969" s="57"/>
      <c r="BD969" s="57"/>
      <c r="BE969" s="57"/>
      <c r="BF969" s="57"/>
    </row>
    <row r="970" ht="15.75" customHeight="1">
      <c r="A970" s="63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81"/>
      <c r="AZ970" s="57"/>
      <c r="BA970" s="57"/>
      <c r="BB970" s="57"/>
      <c r="BC970" s="57"/>
      <c r="BD970" s="57"/>
      <c r="BE970" s="57"/>
      <c r="BF970" s="57"/>
    </row>
    <row r="971" ht="15.75" customHeight="1">
      <c r="A971" s="63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81"/>
      <c r="AZ971" s="57"/>
      <c r="BA971" s="57"/>
      <c r="BB971" s="57"/>
      <c r="BC971" s="57"/>
      <c r="BD971" s="57"/>
      <c r="BE971" s="57"/>
      <c r="BF971" s="57"/>
    </row>
    <row r="972" ht="15.75" customHeight="1">
      <c r="A972" s="63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81"/>
      <c r="AZ972" s="57"/>
      <c r="BA972" s="57"/>
      <c r="BB972" s="57"/>
      <c r="BC972" s="57"/>
      <c r="BD972" s="57"/>
      <c r="BE972" s="57"/>
      <c r="BF972" s="57"/>
    </row>
    <row r="973" ht="15.75" customHeight="1">
      <c r="A973" s="63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81"/>
      <c r="AZ973" s="57"/>
      <c r="BA973" s="57"/>
      <c r="BB973" s="57"/>
      <c r="BC973" s="57"/>
      <c r="BD973" s="57"/>
      <c r="BE973" s="57"/>
      <c r="BF973" s="57"/>
    </row>
    <row r="974" ht="15.75" customHeight="1">
      <c r="A974" s="63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81"/>
      <c r="AZ974" s="57"/>
      <c r="BA974" s="57"/>
      <c r="BB974" s="57"/>
      <c r="BC974" s="57"/>
      <c r="BD974" s="57"/>
      <c r="BE974" s="57"/>
      <c r="BF974" s="57"/>
    </row>
    <row r="975" ht="15.75" customHeight="1">
      <c r="A975" s="63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81"/>
      <c r="AZ975" s="57"/>
      <c r="BA975" s="57"/>
      <c r="BB975" s="57"/>
      <c r="BC975" s="57"/>
      <c r="BD975" s="57"/>
      <c r="BE975" s="57"/>
      <c r="BF975" s="57"/>
    </row>
    <row r="976" ht="15.75" customHeight="1">
      <c r="A976" s="63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81"/>
      <c r="AZ976" s="57"/>
      <c r="BA976" s="57"/>
      <c r="BB976" s="57"/>
      <c r="BC976" s="57"/>
      <c r="BD976" s="57"/>
      <c r="BE976" s="57"/>
      <c r="BF976" s="57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4.86"/>
    <col customWidth="1" min="2" max="2" width="19.0"/>
    <col customWidth="1" min="3" max="3" width="6.29"/>
    <col customWidth="1" min="4" max="6" width="14.43"/>
  </cols>
  <sheetData>
    <row r="1">
      <c r="A1" s="1">
        <v>43727.0</v>
      </c>
      <c r="C1" s="2"/>
      <c r="D1" s="3"/>
      <c r="E1" s="3"/>
      <c r="F1" s="3"/>
      <c r="G1" s="3"/>
      <c r="H1" s="3"/>
      <c r="I1" s="3"/>
      <c r="J1" s="3"/>
      <c r="K1" s="3"/>
      <c r="L1" s="2"/>
      <c r="M1" s="3"/>
      <c r="N1" s="4"/>
      <c r="O1" s="3"/>
      <c r="P1" s="3"/>
      <c r="Q1" s="3"/>
      <c r="R1" s="3"/>
      <c r="S1" s="4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4"/>
      <c r="AM1" s="3"/>
      <c r="AN1" s="3"/>
      <c r="AO1" s="3"/>
      <c r="AP1" s="3"/>
      <c r="AQ1" s="3"/>
      <c r="AR1" s="3"/>
      <c r="AS1" s="3"/>
      <c r="AT1" s="4"/>
      <c r="AU1" s="3"/>
      <c r="AV1" s="3"/>
      <c r="AW1" s="5"/>
      <c r="AX1" s="5"/>
      <c r="AY1" s="5"/>
      <c r="AZ1" s="5"/>
      <c r="BA1" s="5"/>
      <c r="BB1" s="5"/>
      <c r="BC1" s="5"/>
      <c r="BD1" s="5"/>
      <c r="BE1" s="5"/>
      <c r="BF1" s="6"/>
      <c r="BG1" s="7"/>
    </row>
    <row r="2">
      <c r="A2" s="3" t="s">
        <v>0</v>
      </c>
      <c r="C2" s="2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2" t="s">
        <v>10</v>
      </c>
      <c r="M2" s="3" t="s">
        <v>11</v>
      </c>
      <c r="N2" s="4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4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4" t="s">
        <v>36</v>
      </c>
      <c r="AM2" s="3" t="s">
        <v>37</v>
      </c>
      <c r="AN2" s="3" t="s">
        <v>38</v>
      </c>
      <c r="AO2" s="2" t="s">
        <v>39</v>
      </c>
      <c r="AP2" s="3" t="s">
        <v>40</v>
      </c>
      <c r="AQ2" s="2" t="s">
        <v>141</v>
      </c>
      <c r="AR2" s="3" t="s">
        <v>42</v>
      </c>
      <c r="AS2" s="3" t="s">
        <v>43</v>
      </c>
      <c r="AT2" s="4" t="s">
        <v>44</v>
      </c>
      <c r="AU2" s="3" t="s">
        <v>45</v>
      </c>
      <c r="AV2" s="3" t="s">
        <v>46</v>
      </c>
      <c r="AW2" s="2" t="s">
        <v>47</v>
      </c>
      <c r="AX2" s="2" t="s">
        <v>142</v>
      </c>
      <c r="AY2" s="5" t="s">
        <v>53</v>
      </c>
      <c r="AZ2" s="5" t="s">
        <v>53</v>
      </c>
      <c r="BA2" s="5" t="s">
        <v>53</v>
      </c>
      <c r="BB2" s="5" t="s">
        <v>53</v>
      </c>
      <c r="BC2" s="5" t="s">
        <v>53</v>
      </c>
      <c r="BD2" s="5" t="s">
        <v>54</v>
      </c>
      <c r="BE2" s="5" t="s">
        <v>53</v>
      </c>
      <c r="BF2" s="6" t="s">
        <v>54</v>
      </c>
      <c r="BG2" s="7" t="s">
        <v>55</v>
      </c>
    </row>
    <row r="3">
      <c r="A3" s="3" t="s">
        <v>56</v>
      </c>
      <c r="C3" s="3"/>
      <c r="D3" s="3" t="s">
        <v>57</v>
      </c>
      <c r="E3" s="2" t="s">
        <v>58</v>
      </c>
      <c r="F3" s="3" t="s">
        <v>59</v>
      </c>
      <c r="G3" s="3" t="s">
        <v>60</v>
      </c>
      <c r="H3" s="3" t="s">
        <v>61</v>
      </c>
      <c r="I3" s="3" t="s">
        <v>62</v>
      </c>
      <c r="J3" s="3" t="s">
        <v>63</v>
      </c>
      <c r="K3" s="2" t="s">
        <v>64</v>
      </c>
      <c r="L3" s="2" t="s">
        <v>65</v>
      </c>
      <c r="M3" s="2" t="s">
        <v>66</v>
      </c>
      <c r="N3" s="4" t="s">
        <v>67</v>
      </c>
      <c r="O3" s="3" t="s">
        <v>68</v>
      </c>
      <c r="P3" s="3" t="s">
        <v>69</v>
      </c>
      <c r="Q3" s="3" t="s">
        <v>70</v>
      </c>
      <c r="R3" s="3" t="s">
        <v>71</v>
      </c>
      <c r="S3" s="4" t="s">
        <v>72</v>
      </c>
      <c r="T3" s="3" t="s">
        <v>73</v>
      </c>
      <c r="U3" s="3" t="s">
        <v>74</v>
      </c>
      <c r="V3" s="3" t="s">
        <v>75</v>
      </c>
      <c r="W3" s="3" t="s">
        <v>76</v>
      </c>
      <c r="X3" s="3" t="s">
        <v>77</v>
      </c>
      <c r="Y3" s="3" t="s">
        <v>78</v>
      </c>
      <c r="Z3" s="3" t="s">
        <v>79</v>
      </c>
      <c r="AA3" s="3" t="s">
        <v>80</v>
      </c>
      <c r="AB3" s="3" t="s">
        <v>81</v>
      </c>
      <c r="AC3" s="3" t="s">
        <v>82</v>
      </c>
      <c r="AD3" s="3" t="s">
        <v>83</v>
      </c>
      <c r="AE3" s="3" t="s">
        <v>84</v>
      </c>
      <c r="AF3" s="3" t="s">
        <v>85</v>
      </c>
      <c r="AG3" s="3" t="s">
        <v>86</v>
      </c>
      <c r="AH3" s="3" t="s">
        <v>87</v>
      </c>
      <c r="AI3" s="3" t="s">
        <v>88</v>
      </c>
      <c r="AJ3" s="3" t="s">
        <v>89</v>
      </c>
      <c r="AK3" s="3" t="s">
        <v>90</v>
      </c>
      <c r="AL3" s="4" t="s">
        <v>36</v>
      </c>
      <c r="AM3" s="3" t="s">
        <v>91</v>
      </c>
      <c r="AN3" s="3" t="s">
        <v>92</v>
      </c>
      <c r="AO3" s="2" t="s">
        <v>93</v>
      </c>
      <c r="AP3" s="3" t="s">
        <v>94</v>
      </c>
      <c r="AQ3" s="3" t="s">
        <v>95</v>
      </c>
      <c r="AR3" s="3" t="s">
        <v>96</v>
      </c>
      <c r="AS3" s="3" t="s">
        <v>97</v>
      </c>
      <c r="AT3" s="4" t="s">
        <v>98</v>
      </c>
      <c r="AU3" s="3" t="s">
        <v>99</v>
      </c>
      <c r="AV3" s="3" t="s">
        <v>100</v>
      </c>
      <c r="AW3" s="2" t="s">
        <v>101</v>
      </c>
      <c r="AX3" s="4" t="s">
        <v>102</v>
      </c>
      <c r="AY3" s="4" t="s">
        <v>143</v>
      </c>
      <c r="AZ3" s="5"/>
      <c r="BA3" s="5"/>
      <c r="BB3" s="5"/>
      <c r="BC3" s="5"/>
      <c r="BD3" s="6"/>
      <c r="BE3" s="6"/>
      <c r="BF3" s="6"/>
      <c r="BG3" s="6"/>
    </row>
    <row r="4" ht="15.75" customHeight="1">
      <c r="A4" s="8">
        <v>1.0</v>
      </c>
      <c r="B4" s="9" t="s">
        <v>107</v>
      </c>
      <c r="C4" s="10"/>
      <c r="D4" s="11"/>
      <c r="E4" s="11"/>
      <c r="F4" s="12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2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3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4">
        <f t="shared" ref="BG4:BG10" si="1">SUM(C4:BF4)</f>
        <v>0</v>
      </c>
    </row>
    <row r="5" ht="15.75" customHeight="1">
      <c r="A5" s="15"/>
      <c r="B5" s="16" t="s">
        <v>108</v>
      </c>
      <c r="C5" s="17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9">
        <f t="shared" si="1"/>
        <v>0</v>
      </c>
    </row>
    <row r="6" ht="15.75" customHeight="1">
      <c r="A6" s="15"/>
      <c r="B6" s="16" t="s">
        <v>109</v>
      </c>
      <c r="C6" s="17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20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9">
        <f t="shared" si="1"/>
        <v>0</v>
      </c>
    </row>
    <row r="7" ht="15.75" customHeight="1">
      <c r="A7" s="15"/>
      <c r="B7" s="16" t="s">
        <v>110</v>
      </c>
      <c r="C7" s="17"/>
      <c r="D7" s="20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20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21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9">
        <f t="shared" si="1"/>
        <v>0</v>
      </c>
    </row>
    <row r="8" ht="15.75" customHeight="1">
      <c r="A8" s="15"/>
      <c r="B8" s="16" t="s">
        <v>111</v>
      </c>
      <c r="C8" s="17"/>
      <c r="D8" s="20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21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9">
        <f t="shared" si="1"/>
        <v>0</v>
      </c>
    </row>
    <row r="9" ht="15.75" customHeight="1">
      <c r="A9" s="15"/>
      <c r="B9" s="16" t="s">
        <v>112</v>
      </c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9">
        <f t="shared" si="1"/>
        <v>0</v>
      </c>
    </row>
    <row r="10" ht="15.75" customHeight="1">
      <c r="A10" s="15"/>
      <c r="B10" s="16" t="s">
        <v>55</v>
      </c>
      <c r="C10" s="22"/>
      <c r="D10" s="22">
        <f t="shared" ref="D10:BF10" si="2">SUM(D4:D9)</f>
        <v>0</v>
      </c>
      <c r="E10" s="22">
        <f t="shared" si="2"/>
        <v>0</v>
      </c>
      <c r="F10" s="22">
        <f t="shared" si="2"/>
        <v>0</v>
      </c>
      <c r="G10" s="22">
        <f t="shared" si="2"/>
        <v>0</v>
      </c>
      <c r="H10" s="22">
        <f t="shared" si="2"/>
        <v>0</v>
      </c>
      <c r="I10" s="22">
        <f t="shared" si="2"/>
        <v>0</v>
      </c>
      <c r="J10" s="22">
        <f t="shared" si="2"/>
        <v>0</v>
      </c>
      <c r="K10" s="22">
        <f t="shared" si="2"/>
        <v>0</v>
      </c>
      <c r="L10" s="22">
        <f t="shared" si="2"/>
        <v>0</v>
      </c>
      <c r="M10" s="22">
        <f t="shared" si="2"/>
        <v>0</v>
      </c>
      <c r="N10" s="22">
        <f t="shared" si="2"/>
        <v>0</v>
      </c>
      <c r="O10" s="22">
        <f t="shared" si="2"/>
        <v>0</v>
      </c>
      <c r="P10" s="22">
        <f t="shared" si="2"/>
        <v>0</v>
      </c>
      <c r="Q10" s="22">
        <f t="shared" si="2"/>
        <v>0</v>
      </c>
      <c r="R10" s="22">
        <f t="shared" si="2"/>
        <v>0</v>
      </c>
      <c r="S10" s="22">
        <f t="shared" si="2"/>
        <v>0</v>
      </c>
      <c r="T10" s="22">
        <f t="shared" si="2"/>
        <v>0</v>
      </c>
      <c r="U10" s="22">
        <f t="shared" si="2"/>
        <v>0</v>
      </c>
      <c r="V10" s="22">
        <f t="shared" si="2"/>
        <v>0</v>
      </c>
      <c r="W10" s="22">
        <f t="shared" si="2"/>
        <v>0</v>
      </c>
      <c r="X10" s="22">
        <f t="shared" si="2"/>
        <v>0</v>
      </c>
      <c r="Y10" s="22">
        <f t="shared" si="2"/>
        <v>0</v>
      </c>
      <c r="Z10" s="22">
        <f t="shared" si="2"/>
        <v>0</v>
      </c>
      <c r="AA10" s="22">
        <f t="shared" si="2"/>
        <v>0</v>
      </c>
      <c r="AB10" s="22">
        <f t="shared" si="2"/>
        <v>0</v>
      </c>
      <c r="AC10" s="22">
        <f t="shared" si="2"/>
        <v>0</v>
      </c>
      <c r="AD10" s="22">
        <f t="shared" si="2"/>
        <v>0</v>
      </c>
      <c r="AE10" s="22">
        <f t="shared" si="2"/>
        <v>0</v>
      </c>
      <c r="AF10" s="22">
        <f t="shared" si="2"/>
        <v>0</v>
      </c>
      <c r="AG10" s="22">
        <f t="shared" si="2"/>
        <v>0</v>
      </c>
      <c r="AH10" s="22">
        <f t="shared" si="2"/>
        <v>0</v>
      </c>
      <c r="AI10" s="22">
        <f t="shared" si="2"/>
        <v>0</v>
      </c>
      <c r="AJ10" s="22">
        <f t="shared" si="2"/>
        <v>0</v>
      </c>
      <c r="AK10" s="22">
        <f t="shared" si="2"/>
        <v>0</v>
      </c>
      <c r="AL10" s="22">
        <f t="shared" si="2"/>
        <v>0</v>
      </c>
      <c r="AM10" s="22">
        <f t="shared" si="2"/>
        <v>0</v>
      </c>
      <c r="AN10" s="22">
        <f t="shared" si="2"/>
        <v>0</v>
      </c>
      <c r="AO10" s="22">
        <f t="shared" si="2"/>
        <v>0</v>
      </c>
      <c r="AP10" s="22">
        <f t="shared" si="2"/>
        <v>0</v>
      </c>
      <c r="AQ10" s="22">
        <f t="shared" si="2"/>
        <v>0</v>
      </c>
      <c r="AR10" s="22">
        <f t="shared" si="2"/>
        <v>0</v>
      </c>
      <c r="AS10" s="22">
        <f t="shared" si="2"/>
        <v>0</v>
      </c>
      <c r="AT10" s="22">
        <f t="shared" si="2"/>
        <v>0</v>
      </c>
      <c r="AU10" s="22">
        <f t="shared" si="2"/>
        <v>0</v>
      </c>
      <c r="AV10" s="22">
        <f t="shared" si="2"/>
        <v>0</v>
      </c>
      <c r="AW10" s="22">
        <f t="shared" si="2"/>
        <v>0</v>
      </c>
      <c r="AX10" s="22">
        <f t="shared" si="2"/>
        <v>0</v>
      </c>
      <c r="AY10" s="22">
        <f t="shared" si="2"/>
        <v>0</v>
      </c>
      <c r="AZ10" s="22">
        <f t="shared" si="2"/>
        <v>0</v>
      </c>
      <c r="BA10" s="22">
        <f t="shared" si="2"/>
        <v>0</v>
      </c>
      <c r="BB10" s="22">
        <f t="shared" si="2"/>
        <v>0</v>
      </c>
      <c r="BC10" s="22">
        <f t="shared" si="2"/>
        <v>0</v>
      </c>
      <c r="BD10" s="22">
        <f t="shared" si="2"/>
        <v>0</v>
      </c>
      <c r="BE10" s="22">
        <f t="shared" si="2"/>
        <v>0</v>
      </c>
      <c r="BF10" s="22">
        <f t="shared" si="2"/>
        <v>0</v>
      </c>
      <c r="BG10" s="23">
        <f t="shared" si="1"/>
        <v>0</v>
      </c>
    </row>
    <row r="11" ht="15.75" customHeight="1">
      <c r="A11" s="15"/>
      <c r="B11" s="16"/>
      <c r="C11" s="24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6"/>
    </row>
    <row r="12" ht="15.75" customHeight="1">
      <c r="A12" s="27"/>
      <c r="B12" s="28" t="s">
        <v>1</v>
      </c>
      <c r="C12" s="29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1"/>
      <c r="BC12" s="31"/>
      <c r="BD12" s="31"/>
      <c r="BE12" s="31"/>
      <c r="BF12" s="31"/>
      <c r="BG12" s="32">
        <f t="shared" ref="BG12:BG19" si="3">SUM(C12:BF12)</f>
        <v>0</v>
      </c>
    </row>
    <row r="13" ht="15.75" customHeight="1">
      <c r="A13" s="8">
        <v>2.0</v>
      </c>
      <c r="B13" s="9" t="s">
        <v>107</v>
      </c>
      <c r="C13" s="1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2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3"/>
      <c r="AH13" s="11"/>
      <c r="AI13" s="11"/>
      <c r="AJ13" s="11"/>
      <c r="AK13" s="12">
        <v>6.0</v>
      </c>
      <c r="AL13" s="11"/>
      <c r="AM13" s="12"/>
      <c r="AN13" s="11"/>
      <c r="AO13" s="11"/>
      <c r="AP13" s="11"/>
      <c r="AQ13" s="11"/>
      <c r="AR13" s="12">
        <v>2.0</v>
      </c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4">
        <f t="shared" si="3"/>
        <v>8</v>
      </c>
    </row>
    <row r="14" ht="15.75" customHeight="1">
      <c r="A14" s="15"/>
      <c r="B14" s="16" t="s">
        <v>108</v>
      </c>
      <c r="C14" s="17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20">
        <v>3.0</v>
      </c>
      <c r="AL14" s="18"/>
      <c r="AM14" s="18"/>
      <c r="AN14" s="18"/>
      <c r="AO14" s="18"/>
      <c r="AP14" s="18"/>
      <c r="AQ14" s="18"/>
      <c r="AR14" s="20">
        <v>1.0</v>
      </c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9">
        <f t="shared" si="3"/>
        <v>4</v>
      </c>
    </row>
    <row r="15" ht="15.75" customHeight="1">
      <c r="A15" s="15"/>
      <c r="B15" s="16" t="s">
        <v>109</v>
      </c>
      <c r="C15" s="17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20"/>
      <c r="O15" s="18"/>
      <c r="P15" s="18"/>
      <c r="Q15" s="18"/>
      <c r="R15" s="18"/>
      <c r="S15" s="18"/>
      <c r="T15" s="18"/>
      <c r="U15" s="20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20">
        <v>1.0</v>
      </c>
      <c r="AK15" s="20">
        <v>8.0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9">
        <f t="shared" si="3"/>
        <v>9</v>
      </c>
    </row>
    <row r="16" ht="15.75" customHeight="1">
      <c r="A16" s="15"/>
      <c r="B16" s="16" t="s">
        <v>110</v>
      </c>
      <c r="C16" s="17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20">
        <v>2.0</v>
      </c>
      <c r="O16" s="18"/>
      <c r="P16" s="18"/>
      <c r="Q16" s="18"/>
      <c r="R16" s="18"/>
      <c r="S16" s="18"/>
      <c r="T16" s="18"/>
      <c r="U16" s="20"/>
      <c r="V16" s="18"/>
      <c r="W16" s="18"/>
      <c r="X16" s="18"/>
      <c r="Y16" s="18"/>
      <c r="Z16" s="18"/>
      <c r="AA16" s="18"/>
      <c r="AB16" s="18"/>
      <c r="AC16" s="20">
        <v>0.5</v>
      </c>
      <c r="AD16" s="18"/>
      <c r="AE16" s="18"/>
      <c r="AF16" s="18"/>
      <c r="AG16" s="21"/>
      <c r="AH16" s="18"/>
      <c r="AI16" s="18"/>
      <c r="AJ16" s="20">
        <v>2.0</v>
      </c>
      <c r="AK16" s="20">
        <v>10.0</v>
      </c>
      <c r="AL16" s="18"/>
      <c r="AM16" s="20"/>
      <c r="AN16" s="18"/>
      <c r="AO16" s="18"/>
      <c r="AP16" s="18"/>
      <c r="AQ16" s="18"/>
      <c r="AR16" s="20">
        <v>10.0</v>
      </c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9">
        <f t="shared" si="3"/>
        <v>24.5</v>
      </c>
    </row>
    <row r="17" ht="15.75" customHeight="1">
      <c r="A17" s="15"/>
      <c r="B17" s="16" t="s">
        <v>111</v>
      </c>
      <c r="C17" s="17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20">
        <v>0.5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20">
        <v>0.5</v>
      </c>
      <c r="AD17" s="18"/>
      <c r="AE17" s="18"/>
      <c r="AF17" s="18"/>
      <c r="AG17" s="21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9">
        <f t="shared" si="3"/>
        <v>1</v>
      </c>
    </row>
    <row r="18" ht="15.75" customHeight="1">
      <c r="A18" s="15"/>
      <c r="B18" s="16" t="s">
        <v>112</v>
      </c>
      <c r="C18" s="17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20">
        <v>0.5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20">
        <v>1.0</v>
      </c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9">
        <f t="shared" si="3"/>
        <v>1.5</v>
      </c>
    </row>
    <row r="19" ht="15.75" customHeight="1">
      <c r="A19" s="15"/>
      <c r="B19" s="16" t="s">
        <v>55</v>
      </c>
      <c r="C19" s="22"/>
      <c r="D19" s="22">
        <f t="shared" ref="D19:BF19" si="4">SUM(D13:D18)</f>
        <v>0</v>
      </c>
      <c r="E19" s="22">
        <f t="shared" si="4"/>
        <v>0</v>
      </c>
      <c r="F19" s="22">
        <f t="shared" si="4"/>
        <v>0</v>
      </c>
      <c r="G19" s="22">
        <f t="shared" si="4"/>
        <v>0</v>
      </c>
      <c r="H19" s="22">
        <f t="shared" si="4"/>
        <v>0</v>
      </c>
      <c r="I19" s="22">
        <f t="shared" si="4"/>
        <v>0</v>
      </c>
      <c r="J19" s="22">
        <f t="shared" si="4"/>
        <v>0</v>
      </c>
      <c r="K19" s="22">
        <f t="shared" si="4"/>
        <v>0</v>
      </c>
      <c r="L19" s="22">
        <f t="shared" si="4"/>
        <v>0</v>
      </c>
      <c r="M19" s="22">
        <f t="shared" si="4"/>
        <v>0</v>
      </c>
      <c r="N19" s="22">
        <f t="shared" si="4"/>
        <v>3</v>
      </c>
      <c r="O19" s="22">
        <f t="shared" si="4"/>
        <v>0</v>
      </c>
      <c r="P19" s="22">
        <f t="shared" si="4"/>
        <v>0</v>
      </c>
      <c r="Q19" s="22">
        <f t="shared" si="4"/>
        <v>0</v>
      </c>
      <c r="R19" s="22">
        <f t="shared" si="4"/>
        <v>0</v>
      </c>
      <c r="S19" s="22">
        <f t="shared" si="4"/>
        <v>0</v>
      </c>
      <c r="T19" s="22">
        <f t="shared" si="4"/>
        <v>0</v>
      </c>
      <c r="U19" s="22">
        <f t="shared" si="4"/>
        <v>0</v>
      </c>
      <c r="V19" s="22">
        <f t="shared" si="4"/>
        <v>0</v>
      </c>
      <c r="W19" s="22">
        <f t="shared" si="4"/>
        <v>0</v>
      </c>
      <c r="X19" s="22">
        <f t="shared" si="4"/>
        <v>0</v>
      </c>
      <c r="Y19" s="22">
        <f t="shared" si="4"/>
        <v>0</v>
      </c>
      <c r="Z19" s="22">
        <f t="shared" si="4"/>
        <v>0</v>
      </c>
      <c r="AA19" s="22">
        <f t="shared" si="4"/>
        <v>0</v>
      </c>
      <c r="AB19" s="22">
        <f t="shared" si="4"/>
        <v>0</v>
      </c>
      <c r="AC19" s="22">
        <f t="shared" si="4"/>
        <v>2</v>
      </c>
      <c r="AD19" s="22">
        <f t="shared" si="4"/>
        <v>0</v>
      </c>
      <c r="AE19" s="22">
        <f t="shared" si="4"/>
        <v>0</v>
      </c>
      <c r="AF19" s="22">
        <f t="shared" si="4"/>
        <v>0</v>
      </c>
      <c r="AG19" s="22">
        <f t="shared" si="4"/>
        <v>0</v>
      </c>
      <c r="AH19" s="22">
        <f t="shared" si="4"/>
        <v>0</v>
      </c>
      <c r="AI19" s="22">
        <f t="shared" si="4"/>
        <v>0</v>
      </c>
      <c r="AJ19" s="22">
        <f t="shared" si="4"/>
        <v>3</v>
      </c>
      <c r="AK19" s="22">
        <f t="shared" si="4"/>
        <v>27</v>
      </c>
      <c r="AL19" s="22">
        <f t="shared" si="4"/>
        <v>0</v>
      </c>
      <c r="AM19" s="22">
        <f t="shared" si="4"/>
        <v>0</v>
      </c>
      <c r="AN19" s="22">
        <f t="shared" si="4"/>
        <v>0</v>
      </c>
      <c r="AO19" s="22">
        <f t="shared" si="4"/>
        <v>0</v>
      </c>
      <c r="AP19" s="22">
        <f t="shared" si="4"/>
        <v>0</v>
      </c>
      <c r="AQ19" s="22">
        <f t="shared" si="4"/>
        <v>0</v>
      </c>
      <c r="AR19" s="22">
        <f t="shared" si="4"/>
        <v>13</v>
      </c>
      <c r="AS19" s="22">
        <f t="shared" si="4"/>
        <v>0</v>
      </c>
      <c r="AT19" s="22">
        <f t="shared" si="4"/>
        <v>0</v>
      </c>
      <c r="AU19" s="22">
        <f t="shared" si="4"/>
        <v>0</v>
      </c>
      <c r="AV19" s="22">
        <f t="shared" si="4"/>
        <v>0</v>
      </c>
      <c r="AW19" s="22">
        <f t="shared" si="4"/>
        <v>0</v>
      </c>
      <c r="AX19" s="22">
        <f t="shared" si="4"/>
        <v>0</v>
      </c>
      <c r="AY19" s="22">
        <f t="shared" si="4"/>
        <v>0</v>
      </c>
      <c r="AZ19" s="22">
        <f t="shared" si="4"/>
        <v>0</v>
      </c>
      <c r="BA19" s="22">
        <f t="shared" si="4"/>
        <v>0</v>
      </c>
      <c r="BB19" s="22">
        <f t="shared" si="4"/>
        <v>0</v>
      </c>
      <c r="BC19" s="22">
        <f t="shared" si="4"/>
        <v>0</v>
      </c>
      <c r="BD19" s="22">
        <f t="shared" si="4"/>
        <v>0</v>
      </c>
      <c r="BE19" s="22">
        <f t="shared" si="4"/>
        <v>0</v>
      </c>
      <c r="BF19" s="22">
        <f t="shared" si="4"/>
        <v>0</v>
      </c>
      <c r="BG19" s="23">
        <f t="shared" si="3"/>
        <v>48</v>
      </c>
    </row>
    <row r="20" ht="15.75" customHeight="1">
      <c r="A20" s="15"/>
      <c r="B20" s="16"/>
      <c r="C20" s="24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6"/>
    </row>
    <row r="21" ht="15.75" customHeight="1">
      <c r="A21" s="27"/>
      <c r="B21" s="33" t="s">
        <v>1</v>
      </c>
      <c r="C21" s="34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6"/>
      <c r="BC21" s="36"/>
      <c r="BD21" s="36"/>
      <c r="BE21" s="36"/>
      <c r="BF21" s="36"/>
      <c r="BG21" s="37">
        <f t="shared" ref="BG21:BG28" si="5">SUM(C21:BF21)</f>
        <v>0</v>
      </c>
    </row>
    <row r="22" ht="15.75" customHeight="1">
      <c r="A22" s="8">
        <v>3.0</v>
      </c>
      <c r="B22" s="38" t="s">
        <v>107</v>
      </c>
      <c r="C22" s="10"/>
      <c r="D22" s="11"/>
      <c r="E22" s="12">
        <v>2.0</v>
      </c>
      <c r="F22" s="11"/>
      <c r="G22" s="11"/>
      <c r="H22" s="11"/>
      <c r="I22" s="12">
        <v>6.0</v>
      </c>
      <c r="J22" s="11"/>
      <c r="K22" s="11"/>
      <c r="L22" s="11"/>
      <c r="M22" s="11"/>
      <c r="N22" s="11"/>
      <c r="O22" s="12">
        <v>3.0</v>
      </c>
      <c r="P22" s="11"/>
      <c r="Q22" s="11"/>
      <c r="R22" s="12">
        <v>1.5</v>
      </c>
      <c r="S22" s="11"/>
      <c r="T22" s="11"/>
      <c r="U22" s="12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39">
        <v>1.0</v>
      </c>
      <c r="AH22" s="11"/>
      <c r="AI22" s="11"/>
      <c r="AJ22" s="11"/>
      <c r="AK22" s="12">
        <v>3.0</v>
      </c>
      <c r="AL22" s="11"/>
      <c r="AM22" s="12">
        <v>1.0</v>
      </c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4">
        <f t="shared" si="5"/>
        <v>17.5</v>
      </c>
    </row>
    <row r="23" ht="15.75" customHeight="1">
      <c r="A23" s="15"/>
      <c r="B23" s="40" t="s">
        <v>108</v>
      </c>
      <c r="C23" s="17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20">
        <v>3.0</v>
      </c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9">
        <f t="shared" si="5"/>
        <v>3</v>
      </c>
    </row>
    <row r="24" ht="15.75" customHeight="1">
      <c r="A24" s="15"/>
      <c r="B24" s="40" t="s">
        <v>109</v>
      </c>
      <c r="C24" s="17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20">
        <v>8.5</v>
      </c>
      <c r="P24" s="18"/>
      <c r="Q24" s="18"/>
      <c r="R24" s="20">
        <v>1.5</v>
      </c>
      <c r="S24" s="18"/>
      <c r="T24" s="18"/>
      <c r="U24" s="20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20">
        <v>1.5</v>
      </c>
      <c r="AH24" s="18"/>
      <c r="AI24" s="18"/>
      <c r="AJ24" s="18"/>
      <c r="AK24" s="20">
        <v>0.5</v>
      </c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9">
        <f t="shared" si="5"/>
        <v>12</v>
      </c>
    </row>
    <row r="25" ht="15.75" customHeight="1">
      <c r="A25" s="15"/>
      <c r="B25" s="40" t="s">
        <v>110</v>
      </c>
      <c r="C25" s="17"/>
      <c r="D25" s="18"/>
      <c r="E25" s="20">
        <v>4.0</v>
      </c>
      <c r="F25" s="18"/>
      <c r="G25" s="18"/>
      <c r="H25" s="18"/>
      <c r="I25" s="20">
        <v>2.0</v>
      </c>
      <c r="J25" s="18"/>
      <c r="K25" s="18"/>
      <c r="L25" s="18"/>
      <c r="M25" s="18"/>
      <c r="N25" s="18"/>
      <c r="O25" s="20">
        <v>6.0</v>
      </c>
      <c r="P25" s="18"/>
      <c r="Q25" s="18"/>
      <c r="R25" s="20">
        <v>5.0</v>
      </c>
      <c r="S25" s="18"/>
      <c r="T25" s="18"/>
      <c r="U25" s="20"/>
      <c r="V25" s="18"/>
      <c r="W25" s="18"/>
      <c r="X25" s="18"/>
      <c r="Y25" s="18"/>
      <c r="Z25" s="18"/>
      <c r="AA25" s="20">
        <v>3.0</v>
      </c>
      <c r="AB25" s="18"/>
      <c r="AC25" s="18"/>
      <c r="AD25" s="18"/>
      <c r="AE25" s="18"/>
      <c r="AF25" s="18"/>
      <c r="AG25" s="41">
        <v>2.0</v>
      </c>
      <c r="AH25" s="18"/>
      <c r="AI25" s="18"/>
      <c r="AJ25" s="18"/>
      <c r="AK25" s="20">
        <v>5.0</v>
      </c>
      <c r="AL25" s="18"/>
      <c r="AM25" s="20">
        <v>3.0</v>
      </c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9">
        <f t="shared" si="5"/>
        <v>30</v>
      </c>
    </row>
    <row r="26" ht="15.75" customHeight="1">
      <c r="A26" s="15"/>
      <c r="B26" s="40" t="s">
        <v>111</v>
      </c>
      <c r="C26" s="17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20">
        <v>2.5</v>
      </c>
      <c r="P26" s="18"/>
      <c r="Q26" s="18"/>
      <c r="R26" s="20">
        <v>0.5</v>
      </c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21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9">
        <f t="shared" si="5"/>
        <v>3</v>
      </c>
    </row>
    <row r="27" ht="15.75" customHeight="1">
      <c r="A27" s="15"/>
      <c r="B27" s="40" t="s">
        <v>112</v>
      </c>
      <c r="C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20">
        <v>1.0</v>
      </c>
      <c r="P27" s="18"/>
      <c r="Q27" s="18"/>
      <c r="R27" s="20">
        <v>1.0</v>
      </c>
      <c r="S27" s="18"/>
      <c r="T27" s="18"/>
      <c r="U27" s="18"/>
      <c r="V27" s="18"/>
      <c r="W27" s="18"/>
      <c r="X27" s="18"/>
      <c r="Y27" s="18"/>
      <c r="Z27" s="18"/>
      <c r="AA27" s="20">
        <v>2.0</v>
      </c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9">
        <f t="shared" si="5"/>
        <v>4</v>
      </c>
    </row>
    <row r="28" ht="15.75" customHeight="1">
      <c r="A28" s="15"/>
      <c r="B28" s="40" t="s">
        <v>55</v>
      </c>
      <c r="C28" s="42"/>
      <c r="D28" s="42">
        <f t="shared" ref="D28:BF28" si="6">SUM(D22:D27)</f>
        <v>0</v>
      </c>
      <c r="E28" s="42">
        <f t="shared" si="6"/>
        <v>6</v>
      </c>
      <c r="F28" s="42">
        <f t="shared" si="6"/>
        <v>0</v>
      </c>
      <c r="G28" s="42">
        <f t="shared" si="6"/>
        <v>0</v>
      </c>
      <c r="H28" s="42">
        <f t="shared" si="6"/>
        <v>0</v>
      </c>
      <c r="I28" s="42">
        <f t="shared" si="6"/>
        <v>8</v>
      </c>
      <c r="J28" s="42">
        <f t="shared" si="6"/>
        <v>0</v>
      </c>
      <c r="K28" s="42">
        <f t="shared" si="6"/>
        <v>0</v>
      </c>
      <c r="L28" s="42">
        <f t="shared" si="6"/>
        <v>0</v>
      </c>
      <c r="M28" s="42">
        <f t="shared" si="6"/>
        <v>0</v>
      </c>
      <c r="N28" s="42">
        <f t="shared" si="6"/>
        <v>0</v>
      </c>
      <c r="O28" s="42">
        <f t="shared" si="6"/>
        <v>24</v>
      </c>
      <c r="P28" s="42">
        <f t="shared" si="6"/>
        <v>0</v>
      </c>
      <c r="Q28" s="42">
        <f t="shared" si="6"/>
        <v>0</v>
      </c>
      <c r="R28" s="42">
        <f t="shared" si="6"/>
        <v>9.5</v>
      </c>
      <c r="S28" s="42">
        <f t="shared" si="6"/>
        <v>0</v>
      </c>
      <c r="T28" s="42">
        <f t="shared" si="6"/>
        <v>0</v>
      </c>
      <c r="U28" s="42">
        <f t="shared" si="6"/>
        <v>0</v>
      </c>
      <c r="V28" s="42">
        <f t="shared" si="6"/>
        <v>0</v>
      </c>
      <c r="W28" s="42">
        <f t="shared" si="6"/>
        <v>0</v>
      </c>
      <c r="X28" s="42">
        <f t="shared" si="6"/>
        <v>0</v>
      </c>
      <c r="Y28" s="42">
        <f t="shared" si="6"/>
        <v>0</v>
      </c>
      <c r="Z28" s="42">
        <f t="shared" si="6"/>
        <v>0</v>
      </c>
      <c r="AA28" s="42">
        <f t="shared" si="6"/>
        <v>5</v>
      </c>
      <c r="AB28" s="42">
        <f t="shared" si="6"/>
        <v>0</v>
      </c>
      <c r="AC28" s="42">
        <f t="shared" si="6"/>
        <v>0</v>
      </c>
      <c r="AD28" s="42">
        <f t="shared" si="6"/>
        <v>0</v>
      </c>
      <c r="AE28" s="42">
        <f t="shared" si="6"/>
        <v>0</v>
      </c>
      <c r="AF28" s="42">
        <f t="shared" si="6"/>
        <v>0</v>
      </c>
      <c r="AG28" s="42">
        <f t="shared" si="6"/>
        <v>4.5</v>
      </c>
      <c r="AH28" s="42">
        <f t="shared" si="6"/>
        <v>0</v>
      </c>
      <c r="AI28" s="42">
        <f t="shared" si="6"/>
        <v>0</v>
      </c>
      <c r="AJ28" s="42">
        <f t="shared" si="6"/>
        <v>0</v>
      </c>
      <c r="AK28" s="42">
        <f t="shared" si="6"/>
        <v>8.5</v>
      </c>
      <c r="AL28" s="42">
        <f t="shared" si="6"/>
        <v>0</v>
      </c>
      <c r="AM28" s="42">
        <f t="shared" si="6"/>
        <v>4</v>
      </c>
      <c r="AN28" s="42">
        <f t="shared" si="6"/>
        <v>0</v>
      </c>
      <c r="AO28" s="42">
        <f t="shared" si="6"/>
        <v>0</v>
      </c>
      <c r="AP28" s="42">
        <f t="shared" si="6"/>
        <v>0</v>
      </c>
      <c r="AQ28" s="42">
        <f t="shared" si="6"/>
        <v>0</v>
      </c>
      <c r="AR28" s="42">
        <f t="shared" si="6"/>
        <v>0</v>
      </c>
      <c r="AS28" s="42">
        <f t="shared" si="6"/>
        <v>0</v>
      </c>
      <c r="AT28" s="42">
        <f t="shared" si="6"/>
        <v>0</v>
      </c>
      <c r="AU28" s="42">
        <f t="shared" si="6"/>
        <v>0</v>
      </c>
      <c r="AV28" s="42">
        <f t="shared" si="6"/>
        <v>0</v>
      </c>
      <c r="AW28" s="42">
        <f t="shared" si="6"/>
        <v>0</v>
      </c>
      <c r="AX28" s="42">
        <f t="shared" si="6"/>
        <v>0</v>
      </c>
      <c r="AY28" s="42">
        <f t="shared" si="6"/>
        <v>0</v>
      </c>
      <c r="AZ28" s="42">
        <f t="shared" si="6"/>
        <v>0</v>
      </c>
      <c r="BA28" s="42">
        <f t="shared" si="6"/>
        <v>0</v>
      </c>
      <c r="BB28" s="42">
        <f t="shared" si="6"/>
        <v>0</v>
      </c>
      <c r="BC28" s="42">
        <f t="shared" si="6"/>
        <v>0</v>
      </c>
      <c r="BD28" s="42">
        <f t="shared" si="6"/>
        <v>0</v>
      </c>
      <c r="BE28" s="42">
        <f t="shared" si="6"/>
        <v>0</v>
      </c>
      <c r="BF28" s="42">
        <f t="shared" si="6"/>
        <v>0</v>
      </c>
      <c r="BG28" s="23">
        <f t="shared" si="5"/>
        <v>69.5</v>
      </c>
    </row>
    <row r="29" ht="15.75" customHeight="1">
      <c r="A29" s="15"/>
      <c r="B29" s="40"/>
      <c r="C29" s="17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26"/>
    </row>
    <row r="30" ht="15.75" customHeight="1">
      <c r="A30" s="27"/>
      <c r="B30" s="43" t="s">
        <v>1</v>
      </c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37">
        <f t="shared" ref="BG30:BG37" si="7">SUM(C30:BF30)</f>
        <v>0</v>
      </c>
    </row>
    <row r="31" ht="15.75" customHeight="1">
      <c r="A31" s="8">
        <v>4.0</v>
      </c>
      <c r="B31" s="38" t="s">
        <v>107</v>
      </c>
      <c r="C31" s="10"/>
      <c r="D31" s="11"/>
      <c r="E31" s="12">
        <v>2.0</v>
      </c>
      <c r="F31" s="12">
        <v>7.0</v>
      </c>
      <c r="G31" s="11"/>
      <c r="H31" s="11"/>
      <c r="I31" s="12">
        <v>6.0</v>
      </c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2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39"/>
      <c r="AH31" s="11"/>
      <c r="AI31" s="11"/>
      <c r="AJ31" s="11"/>
      <c r="AK31" s="12">
        <v>1.5</v>
      </c>
      <c r="AL31" s="11"/>
      <c r="AM31" s="12">
        <v>1.0</v>
      </c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4">
        <f t="shared" si="7"/>
        <v>17.5</v>
      </c>
    </row>
    <row r="32" ht="15.75" customHeight="1">
      <c r="A32" s="15"/>
      <c r="B32" s="40" t="s">
        <v>108</v>
      </c>
      <c r="C32" s="17"/>
      <c r="D32" s="20">
        <v>0.5</v>
      </c>
      <c r="E32" s="20">
        <v>1.0</v>
      </c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20">
        <v>1.0</v>
      </c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9">
        <f t="shared" si="7"/>
        <v>2.5</v>
      </c>
    </row>
    <row r="33" ht="15.75" customHeight="1">
      <c r="A33" s="15"/>
      <c r="B33" s="40" t="s">
        <v>109</v>
      </c>
      <c r="C33" s="17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20"/>
      <c r="V33" s="18"/>
      <c r="W33" s="18"/>
      <c r="X33" s="18"/>
      <c r="Y33" s="20">
        <v>2.0</v>
      </c>
      <c r="Z33" s="18"/>
      <c r="AA33" s="18"/>
      <c r="AB33" s="18"/>
      <c r="AC33" s="18"/>
      <c r="AD33" s="18"/>
      <c r="AE33" s="18"/>
      <c r="AF33" s="18"/>
      <c r="AG33" s="20"/>
      <c r="AH33" s="18"/>
      <c r="AI33" s="18"/>
      <c r="AJ33" s="18"/>
      <c r="AK33" s="20">
        <v>1.0</v>
      </c>
      <c r="AL33" s="18"/>
      <c r="AM33" s="20">
        <v>1.0</v>
      </c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9">
        <f t="shared" si="7"/>
        <v>4</v>
      </c>
    </row>
    <row r="34" ht="15.75" customHeight="1">
      <c r="A34" s="15"/>
      <c r="B34" s="40" t="s">
        <v>110</v>
      </c>
      <c r="C34" s="17"/>
      <c r="D34" s="20">
        <v>1.5</v>
      </c>
      <c r="E34" s="20">
        <v>4.0</v>
      </c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20">
        <v>2.0</v>
      </c>
      <c r="Z34" s="18"/>
      <c r="AA34" s="18"/>
      <c r="AB34" s="18"/>
      <c r="AC34" s="18"/>
      <c r="AD34" s="18"/>
      <c r="AE34" s="18"/>
      <c r="AF34" s="18"/>
      <c r="AG34" s="41"/>
      <c r="AH34" s="18"/>
      <c r="AI34" s="18"/>
      <c r="AJ34" s="18"/>
      <c r="AK34" s="20">
        <v>4.0</v>
      </c>
      <c r="AL34" s="18"/>
      <c r="AM34" s="20">
        <v>1.0</v>
      </c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9">
        <f t="shared" si="7"/>
        <v>12.5</v>
      </c>
    </row>
    <row r="35" ht="15.75" customHeight="1">
      <c r="A35" s="15"/>
      <c r="B35" s="40" t="s">
        <v>111</v>
      </c>
      <c r="C35" s="17"/>
      <c r="D35" s="18"/>
      <c r="E35" s="20">
        <v>4.0</v>
      </c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21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9">
        <f t="shared" si="7"/>
        <v>4</v>
      </c>
    </row>
    <row r="36" ht="15.75" customHeight="1">
      <c r="A36" s="15"/>
      <c r="B36" s="40" t="s">
        <v>112</v>
      </c>
      <c r="C36" s="17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20">
        <v>1.0</v>
      </c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9">
        <f t="shared" si="7"/>
        <v>1</v>
      </c>
    </row>
    <row r="37" ht="15.75" customHeight="1">
      <c r="A37" s="15"/>
      <c r="B37" s="40" t="s">
        <v>55</v>
      </c>
      <c r="C37" s="42"/>
      <c r="D37" s="42">
        <f t="shared" ref="D37:BF37" si="8">SUM(D31:D36)</f>
        <v>2</v>
      </c>
      <c r="E37" s="42">
        <f t="shared" si="8"/>
        <v>11</v>
      </c>
      <c r="F37" s="42">
        <f t="shared" si="8"/>
        <v>7</v>
      </c>
      <c r="G37" s="42">
        <f t="shared" si="8"/>
        <v>0</v>
      </c>
      <c r="H37" s="42">
        <f t="shared" si="8"/>
        <v>0</v>
      </c>
      <c r="I37" s="42">
        <f t="shared" si="8"/>
        <v>6</v>
      </c>
      <c r="J37" s="42">
        <f t="shared" si="8"/>
        <v>0</v>
      </c>
      <c r="K37" s="42">
        <f t="shared" si="8"/>
        <v>0</v>
      </c>
      <c r="L37" s="42">
        <f t="shared" si="8"/>
        <v>0</v>
      </c>
      <c r="M37" s="42">
        <f t="shared" si="8"/>
        <v>0</v>
      </c>
      <c r="N37" s="42">
        <f t="shared" si="8"/>
        <v>0</v>
      </c>
      <c r="O37" s="42">
        <f t="shared" si="8"/>
        <v>0</v>
      </c>
      <c r="P37" s="42">
        <f t="shared" si="8"/>
        <v>0</v>
      </c>
      <c r="Q37" s="42">
        <f t="shared" si="8"/>
        <v>0</v>
      </c>
      <c r="R37" s="42">
        <f t="shared" si="8"/>
        <v>0</v>
      </c>
      <c r="S37" s="42">
        <f t="shared" si="8"/>
        <v>0</v>
      </c>
      <c r="T37" s="42">
        <f t="shared" si="8"/>
        <v>0</v>
      </c>
      <c r="U37" s="42">
        <f t="shared" si="8"/>
        <v>0</v>
      </c>
      <c r="V37" s="42">
        <f t="shared" si="8"/>
        <v>0</v>
      </c>
      <c r="W37" s="42">
        <f t="shared" si="8"/>
        <v>0</v>
      </c>
      <c r="X37" s="42">
        <f t="shared" si="8"/>
        <v>0</v>
      </c>
      <c r="Y37" s="42">
        <f t="shared" si="8"/>
        <v>5</v>
      </c>
      <c r="Z37" s="42">
        <f t="shared" si="8"/>
        <v>0</v>
      </c>
      <c r="AA37" s="42">
        <f t="shared" si="8"/>
        <v>0</v>
      </c>
      <c r="AB37" s="42">
        <f t="shared" si="8"/>
        <v>0</v>
      </c>
      <c r="AC37" s="42">
        <f t="shared" si="8"/>
        <v>0</v>
      </c>
      <c r="AD37" s="42">
        <f t="shared" si="8"/>
        <v>0</v>
      </c>
      <c r="AE37" s="42">
        <f t="shared" si="8"/>
        <v>0</v>
      </c>
      <c r="AF37" s="42">
        <f t="shared" si="8"/>
        <v>0</v>
      </c>
      <c r="AG37" s="42">
        <f t="shared" si="8"/>
        <v>0</v>
      </c>
      <c r="AH37" s="42">
        <f t="shared" si="8"/>
        <v>0</v>
      </c>
      <c r="AI37" s="42">
        <f t="shared" si="8"/>
        <v>0</v>
      </c>
      <c r="AJ37" s="42">
        <f t="shared" si="8"/>
        <v>0</v>
      </c>
      <c r="AK37" s="42">
        <f t="shared" si="8"/>
        <v>7.5</v>
      </c>
      <c r="AL37" s="42">
        <f t="shared" si="8"/>
        <v>0</v>
      </c>
      <c r="AM37" s="42">
        <f t="shared" si="8"/>
        <v>3</v>
      </c>
      <c r="AN37" s="42">
        <f t="shared" si="8"/>
        <v>0</v>
      </c>
      <c r="AO37" s="42">
        <f t="shared" si="8"/>
        <v>0</v>
      </c>
      <c r="AP37" s="42">
        <f t="shared" si="8"/>
        <v>0</v>
      </c>
      <c r="AQ37" s="42">
        <f t="shared" si="8"/>
        <v>0</v>
      </c>
      <c r="AR37" s="42">
        <f t="shared" si="8"/>
        <v>0</v>
      </c>
      <c r="AS37" s="42">
        <f t="shared" si="8"/>
        <v>0</v>
      </c>
      <c r="AT37" s="42">
        <f t="shared" si="8"/>
        <v>0</v>
      </c>
      <c r="AU37" s="42">
        <f t="shared" si="8"/>
        <v>0</v>
      </c>
      <c r="AV37" s="42">
        <f t="shared" si="8"/>
        <v>0</v>
      </c>
      <c r="AW37" s="42">
        <f t="shared" si="8"/>
        <v>0</v>
      </c>
      <c r="AX37" s="42">
        <f t="shared" si="8"/>
        <v>0</v>
      </c>
      <c r="AY37" s="42">
        <f t="shared" si="8"/>
        <v>0</v>
      </c>
      <c r="AZ37" s="42">
        <f t="shared" si="8"/>
        <v>0</v>
      </c>
      <c r="BA37" s="42">
        <f t="shared" si="8"/>
        <v>0</v>
      </c>
      <c r="BB37" s="42">
        <f t="shared" si="8"/>
        <v>0</v>
      </c>
      <c r="BC37" s="42">
        <f t="shared" si="8"/>
        <v>0</v>
      </c>
      <c r="BD37" s="42">
        <f t="shared" si="8"/>
        <v>0</v>
      </c>
      <c r="BE37" s="42">
        <f t="shared" si="8"/>
        <v>0</v>
      </c>
      <c r="BF37" s="42">
        <f t="shared" si="8"/>
        <v>0</v>
      </c>
      <c r="BG37" s="23">
        <f t="shared" si="7"/>
        <v>41.5</v>
      </c>
    </row>
    <row r="38" ht="15.75" customHeight="1">
      <c r="A38" s="15"/>
      <c r="B38" s="40"/>
      <c r="C38" s="17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26"/>
    </row>
    <row r="39" ht="15.75" customHeight="1">
      <c r="A39" s="27"/>
      <c r="B39" s="43" t="s">
        <v>1</v>
      </c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37">
        <f t="shared" ref="BG39:BG46" si="9">SUM(C39:BF39)</f>
        <v>0</v>
      </c>
    </row>
    <row r="40" ht="15.75" customHeight="1">
      <c r="A40" s="8">
        <v>5.0</v>
      </c>
      <c r="B40" s="38" t="s">
        <v>107</v>
      </c>
      <c r="C40" s="1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2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3"/>
      <c r="AH40" s="11"/>
      <c r="AI40" s="12">
        <v>10.0</v>
      </c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4">
        <f t="shared" si="9"/>
        <v>10</v>
      </c>
    </row>
    <row r="41" ht="15.75" customHeight="1">
      <c r="A41" s="15"/>
      <c r="B41" s="40" t="s">
        <v>108</v>
      </c>
      <c r="C41" s="17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9">
        <f t="shared" si="9"/>
        <v>0</v>
      </c>
    </row>
    <row r="42" ht="15.75" customHeight="1">
      <c r="A42" s="15"/>
      <c r="B42" s="40" t="s">
        <v>109</v>
      </c>
      <c r="C42" s="17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20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20">
        <v>1.0</v>
      </c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9">
        <f t="shared" si="9"/>
        <v>1</v>
      </c>
    </row>
    <row r="43" ht="15.75" customHeight="1">
      <c r="A43" s="15"/>
      <c r="B43" s="40" t="s">
        <v>110</v>
      </c>
      <c r="C43" s="17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20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21"/>
      <c r="AH43" s="18"/>
      <c r="AI43" s="18">
        <f>7+8+3</f>
        <v>18</v>
      </c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9">
        <f t="shared" si="9"/>
        <v>18</v>
      </c>
    </row>
    <row r="44" ht="15.75" customHeight="1">
      <c r="A44" s="15"/>
      <c r="B44" s="40" t="s">
        <v>111</v>
      </c>
      <c r="C44" s="17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21"/>
      <c r="AH44" s="18"/>
      <c r="AI44" s="20">
        <v>1.0</v>
      </c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9">
        <f t="shared" si="9"/>
        <v>1</v>
      </c>
    </row>
    <row r="45" ht="15.75" customHeight="1">
      <c r="A45" s="15"/>
      <c r="B45" s="40" t="s">
        <v>112</v>
      </c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9">
        <f t="shared" si="9"/>
        <v>0</v>
      </c>
    </row>
    <row r="46" ht="15.75" customHeight="1">
      <c r="A46" s="15"/>
      <c r="B46" s="40" t="s">
        <v>55</v>
      </c>
      <c r="C46" s="42"/>
      <c r="D46" s="42">
        <f t="shared" ref="D46:BF46" si="10">SUM(D40:D45)</f>
        <v>0</v>
      </c>
      <c r="E46" s="42">
        <f t="shared" si="10"/>
        <v>0</v>
      </c>
      <c r="F46" s="42">
        <f t="shared" si="10"/>
        <v>0</v>
      </c>
      <c r="G46" s="42">
        <f t="shared" si="10"/>
        <v>0</v>
      </c>
      <c r="H46" s="42">
        <f t="shared" si="10"/>
        <v>0</v>
      </c>
      <c r="I46" s="42">
        <f t="shared" si="10"/>
        <v>0</v>
      </c>
      <c r="J46" s="42">
        <f t="shared" si="10"/>
        <v>0</v>
      </c>
      <c r="K46" s="42">
        <f t="shared" si="10"/>
        <v>0</v>
      </c>
      <c r="L46" s="42">
        <f t="shared" si="10"/>
        <v>0</v>
      </c>
      <c r="M46" s="42">
        <f t="shared" si="10"/>
        <v>0</v>
      </c>
      <c r="N46" s="42">
        <f t="shared" si="10"/>
        <v>0</v>
      </c>
      <c r="O46" s="42">
        <f t="shared" si="10"/>
        <v>0</v>
      </c>
      <c r="P46" s="42">
        <f t="shared" si="10"/>
        <v>0</v>
      </c>
      <c r="Q46" s="42">
        <f t="shared" si="10"/>
        <v>0</v>
      </c>
      <c r="R46" s="42">
        <f t="shared" si="10"/>
        <v>0</v>
      </c>
      <c r="S46" s="42">
        <f t="shared" si="10"/>
        <v>0</v>
      </c>
      <c r="T46" s="42">
        <f t="shared" si="10"/>
        <v>0</v>
      </c>
      <c r="U46" s="42">
        <f t="shared" si="10"/>
        <v>0</v>
      </c>
      <c r="V46" s="42">
        <f t="shared" si="10"/>
        <v>0</v>
      </c>
      <c r="W46" s="42">
        <f t="shared" si="10"/>
        <v>0</v>
      </c>
      <c r="X46" s="42">
        <f t="shared" si="10"/>
        <v>0</v>
      </c>
      <c r="Y46" s="42">
        <f t="shared" si="10"/>
        <v>0</v>
      </c>
      <c r="Z46" s="42">
        <f t="shared" si="10"/>
        <v>0</v>
      </c>
      <c r="AA46" s="42">
        <f t="shared" si="10"/>
        <v>0</v>
      </c>
      <c r="AB46" s="42">
        <f t="shared" si="10"/>
        <v>0</v>
      </c>
      <c r="AC46" s="42">
        <f t="shared" si="10"/>
        <v>0</v>
      </c>
      <c r="AD46" s="42">
        <f t="shared" si="10"/>
        <v>0</v>
      </c>
      <c r="AE46" s="42">
        <f t="shared" si="10"/>
        <v>0</v>
      </c>
      <c r="AF46" s="42">
        <f t="shared" si="10"/>
        <v>0</v>
      </c>
      <c r="AG46" s="42">
        <f t="shared" si="10"/>
        <v>0</v>
      </c>
      <c r="AH46" s="42">
        <f t="shared" si="10"/>
        <v>0</v>
      </c>
      <c r="AI46" s="42">
        <f t="shared" si="10"/>
        <v>30</v>
      </c>
      <c r="AJ46" s="42">
        <f t="shared" si="10"/>
        <v>0</v>
      </c>
      <c r="AK46" s="42">
        <f t="shared" si="10"/>
        <v>0</v>
      </c>
      <c r="AL46" s="42">
        <f t="shared" si="10"/>
        <v>0</v>
      </c>
      <c r="AM46" s="42">
        <f t="shared" si="10"/>
        <v>0</v>
      </c>
      <c r="AN46" s="42">
        <f t="shared" si="10"/>
        <v>0</v>
      </c>
      <c r="AO46" s="42">
        <f t="shared" si="10"/>
        <v>0</v>
      </c>
      <c r="AP46" s="42">
        <f t="shared" si="10"/>
        <v>0</v>
      </c>
      <c r="AQ46" s="42">
        <f t="shared" si="10"/>
        <v>0</v>
      </c>
      <c r="AR46" s="42">
        <f t="shared" si="10"/>
        <v>0</v>
      </c>
      <c r="AS46" s="42">
        <f t="shared" si="10"/>
        <v>0</v>
      </c>
      <c r="AT46" s="42">
        <f t="shared" si="10"/>
        <v>0</v>
      </c>
      <c r="AU46" s="42">
        <f t="shared" si="10"/>
        <v>0</v>
      </c>
      <c r="AV46" s="42">
        <f t="shared" si="10"/>
        <v>0</v>
      </c>
      <c r="AW46" s="42">
        <f t="shared" si="10"/>
        <v>0</v>
      </c>
      <c r="AX46" s="42">
        <f t="shared" si="10"/>
        <v>0</v>
      </c>
      <c r="AY46" s="42">
        <f t="shared" si="10"/>
        <v>0</v>
      </c>
      <c r="AZ46" s="42">
        <f t="shared" si="10"/>
        <v>0</v>
      </c>
      <c r="BA46" s="42">
        <f t="shared" si="10"/>
        <v>0</v>
      </c>
      <c r="BB46" s="42">
        <f t="shared" si="10"/>
        <v>0</v>
      </c>
      <c r="BC46" s="42">
        <f t="shared" si="10"/>
        <v>0</v>
      </c>
      <c r="BD46" s="42">
        <f t="shared" si="10"/>
        <v>0</v>
      </c>
      <c r="BE46" s="42">
        <f t="shared" si="10"/>
        <v>0</v>
      </c>
      <c r="BF46" s="42">
        <f t="shared" si="10"/>
        <v>0</v>
      </c>
      <c r="BG46" s="23">
        <f t="shared" si="9"/>
        <v>30</v>
      </c>
    </row>
    <row r="47" ht="15.75" customHeight="1">
      <c r="A47" s="15"/>
      <c r="B47" s="40"/>
      <c r="C47" s="17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26"/>
    </row>
    <row r="48" ht="15.75" customHeight="1">
      <c r="A48" s="27"/>
      <c r="B48" s="43" t="s">
        <v>1</v>
      </c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37">
        <f t="shared" ref="BG48:BG55" si="11">SUM(C48:BF48)</f>
        <v>0</v>
      </c>
    </row>
    <row r="49" ht="15.75" customHeight="1">
      <c r="A49" s="8">
        <v>6.0</v>
      </c>
      <c r="B49" s="38" t="s">
        <v>107</v>
      </c>
      <c r="C49" s="10"/>
      <c r="D49" s="84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85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86">
        <v>3.0</v>
      </c>
      <c r="AG49" s="11"/>
      <c r="AH49" s="11"/>
      <c r="AI49" s="11"/>
      <c r="AJ49" s="11"/>
      <c r="AK49" s="86">
        <v>1.0</v>
      </c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4">
        <f t="shared" si="11"/>
        <v>4</v>
      </c>
    </row>
    <row r="50" ht="15.75" customHeight="1">
      <c r="A50" s="15"/>
      <c r="B50" s="40" t="s">
        <v>108</v>
      </c>
      <c r="C50" s="17"/>
      <c r="D50" s="87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88">
        <v>2.0</v>
      </c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9">
        <f t="shared" si="11"/>
        <v>2</v>
      </c>
    </row>
    <row r="51" ht="15.75" customHeight="1">
      <c r="A51" s="15"/>
      <c r="B51" s="40" t="s">
        <v>109</v>
      </c>
      <c r="C51" s="17"/>
      <c r="D51" s="87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89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 t="s">
        <v>144</v>
      </c>
      <c r="AH51" s="18"/>
      <c r="AI51" s="18"/>
      <c r="AJ51" s="18"/>
      <c r="AK51" s="18"/>
      <c r="AL51" s="18"/>
      <c r="AM51" s="18"/>
      <c r="AN51" s="18"/>
      <c r="AO51" s="18"/>
      <c r="AP51" s="18"/>
      <c r="AQ51" s="89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9">
        <f t="shared" si="11"/>
        <v>0</v>
      </c>
    </row>
    <row r="52" ht="15.75" customHeight="1">
      <c r="A52" s="15"/>
      <c r="B52" s="40" t="s">
        <v>110</v>
      </c>
      <c r="C52" s="17"/>
      <c r="D52" s="87"/>
      <c r="E52" s="18"/>
      <c r="F52" s="18"/>
      <c r="G52" s="18"/>
      <c r="H52" s="18"/>
      <c r="I52" s="18"/>
      <c r="J52" s="18"/>
      <c r="K52" s="90">
        <v>3.0</v>
      </c>
      <c r="L52" s="18"/>
      <c r="M52" s="18"/>
      <c r="N52" s="18"/>
      <c r="O52" s="18"/>
      <c r="P52" s="18"/>
      <c r="Q52" s="18"/>
      <c r="R52" s="18"/>
      <c r="S52" s="18"/>
      <c r="T52" s="18"/>
      <c r="U52" s="89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88">
        <v>1.0</v>
      </c>
      <c r="AL52" s="18"/>
      <c r="AM52" s="18"/>
      <c r="AN52" s="18"/>
      <c r="AO52" s="18"/>
      <c r="AP52" s="18"/>
      <c r="AQ52" s="89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9">
        <f t="shared" si="11"/>
        <v>4</v>
      </c>
    </row>
    <row r="53" ht="15.75" customHeight="1">
      <c r="A53" s="15"/>
      <c r="B53" s="40" t="s">
        <v>111</v>
      </c>
      <c r="C53" s="17"/>
      <c r="D53" s="87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9">
        <f t="shared" si="11"/>
        <v>0</v>
      </c>
    </row>
    <row r="54" ht="15.75" customHeight="1">
      <c r="A54" s="15"/>
      <c r="B54" s="40" t="s">
        <v>112</v>
      </c>
      <c r="C54" s="17"/>
      <c r="D54" s="87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9">
        <f t="shared" si="11"/>
        <v>0</v>
      </c>
    </row>
    <row r="55" ht="15.75" customHeight="1">
      <c r="A55" s="15"/>
      <c r="B55" s="40" t="s">
        <v>55</v>
      </c>
      <c r="C55" s="42"/>
      <c r="D55" s="42">
        <f t="shared" ref="D55:BF55" si="12">SUM(D49:D54)</f>
        <v>0</v>
      </c>
      <c r="E55" s="42">
        <f t="shared" si="12"/>
        <v>0</v>
      </c>
      <c r="F55" s="42">
        <f t="shared" si="12"/>
        <v>0</v>
      </c>
      <c r="G55" s="42">
        <f t="shared" si="12"/>
        <v>0</v>
      </c>
      <c r="H55" s="42">
        <f t="shared" si="12"/>
        <v>0</v>
      </c>
      <c r="I55" s="42">
        <f t="shared" si="12"/>
        <v>0</v>
      </c>
      <c r="J55" s="42">
        <f t="shared" si="12"/>
        <v>0</v>
      </c>
      <c r="K55" s="42">
        <f t="shared" si="12"/>
        <v>3</v>
      </c>
      <c r="L55" s="42">
        <f t="shared" si="12"/>
        <v>0</v>
      </c>
      <c r="M55" s="42">
        <f t="shared" si="12"/>
        <v>0</v>
      </c>
      <c r="N55" s="42">
        <f t="shared" si="12"/>
        <v>0</v>
      </c>
      <c r="O55" s="42">
        <f t="shared" si="12"/>
        <v>0</v>
      </c>
      <c r="P55" s="42">
        <f t="shared" si="12"/>
        <v>0</v>
      </c>
      <c r="Q55" s="42">
        <f t="shared" si="12"/>
        <v>0</v>
      </c>
      <c r="R55" s="42">
        <f t="shared" si="12"/>
        <v>0</v>
      </c>
      <c r="S55" s="42">
        <f t="shared" si="12"/>
        <v>0</v>
      </c>
      <c r="T55" s="42">
        <f t="shared" si="12"/>
        <v>0</v>
      </c>
      <c r="U55" s="42">
        <f t="shared" si="12"/>
        <v>0</v>
      </c>
      <c r="V55" s="42">
        <f t="shared" si="12"/>
        <v>0</v>
      </c>
      <c r="W55" s="42">
        <f t="shared" si="12"/>
        <v>0</v>
      </c>
      <c r="X55" s="42">
        <f t="shared" si="12"/>
        <v>0</v>
      </c>
      <c r="Y55" s="42">
        <f t="shared" si="12"/>
        <v>0</v>
      </c>
      <c r="Z55" s="42">
        <f t="shared" si="12"/>
        <v>0</v>
      </c>
      <c r="AA55" s="42">
        <f t="shared" si="12"/>
        <v>0</v>
      </c>
      <c r="AB55" s="42">
        <f t="shared" si="12"/>
        <v>0</v>
      </c>
      <c r="AC55" s="42">
        <f t="shared" si="12"/>
        <v>0</v>
      </c>
      <c r="AD55" s="42">
        <f t="shared" si="12"/>
        <v>0</v>
      </c>
      <c r="AE55" s="42">
        <f t="shared" si="12"/>
        <v>0</v>
      </c>
      <c r="AF55" s="42">
        <f t="shared" si="12"/>
        <v>5</v>
      </c>
      <c r="AG55" s="42">
        <f t="shared" si="12"/>
        <v>0</v>
      </c>
      <c r="AH55" s="42">
        <f t="shared" si="12"/>
        <v>0</v>
      </c>
      <c r="AI55" s="42">
        <f t="shared" si="12"/>
        <v>0</v>
      </c>
      <c r="AJ55" s="42">
        <f t="shared" si="12"/>
        <v>0</v>
      </c>
      <c r="AK55" s="42">
        <f t="shared" si="12"/>
        <v>2</v>
      </c>
      <c r="AL55" s="42">
        <f t="shared" si="12"/>
        <v>0</v>
      </c>
      <c r="AM55" s="42">
        <f t="shared" si="12"/>
        <v>0</v>
      </c>
      <c r="AN55" s="42">
        <f t="shared" si="12"/>
        <v>0</v>
      </c>
      <c r="AO55" s="42">
        <f t="shared" si="12"/>
        <v>0</v>
      </c>
      <c r="AP55" s="42">
        <f t="shared" si="12"/>
        <v>0</v>
      </c>
      <c r="AQ55" s="42">
        <f t="shared" si="12"/>
        <v>0</v>
      </c>
      <c r="AR55" s="42">
        <f t="shared" si="12"/>
        <v>0</v>
      </c>
      <c r="AS55" s="42">
        <f t="shared" si="12"/>
        <v>0</v>
      </c>
      <c r="AT55" s="42">
        <f t="shared" si="12"/>
        <v>0</v>
      </c>
      <c r="AU55" s="42">
        <f t="shared" si="12"/>
        <v>0</v>
      </c>
      <c r="AV55" s="42">
        <f t="shared" si="12"/>
        <v>0</v>
      </c>
      <c r="AW55" s="42">
        <f t="shared" si="12"/>
        <v>0</v>
      </c>
      <c r="AX55" s="42">
        <f t="shared" si="12"/>
        <v>0</v>
      </c>
      <c r="AY55" s="42">
        <f t="shared" si="12"/>
        <v>0</v>
      </c>
      <c r="AZ55" s="42">
        <f t="shared" si="12"/>
        <v>0</v>
      </c>
      <c r="BA55" s="42">
        <f t="shared" si="12"/>
        <v>0</v>
      </c>
      <c r="BB55" s="42">
        <f t="shared" si="12"/>
        <v>0</v>
      </c>
      <c r="BC55" s="42">
        <f t="shared" si="12"/>
        <v>0</v>
      </c>
      <c r="BD55" s="42">
        <f t="shared" si="12"/>
        <v>0</v>
      </c>
      <c r="BE55" s="42">
        <f t="shared" si="12"/>
        <v>0</v>
      </c>
      <c r="BF55" s="42">
        <f t="shared" si="12"/>
        <v>0</v>
      </c>
      <c r="BG55" s="23">
        <f t="shared" si="11"/>
        <v>10</v>
      </c>
    </row>
    <row r="56" ht="15.75" customHeight="1">
      <c r="A56" s="15"/>
      <c r="B56" s="40"/>
      <c r="C56" s="17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26"/>
    </row>
    <row r="57" ht="15.75" customHeight="1">
      <c r="A57" s="27"/>
      <c r="B57" s="43" t="s">
        <v>1</v>
      </c>
      <c r="C57" s="44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37">
        <f t="shared" ref="BG57:BG64" si="13">SUM(C57:BF57)</f>
        <v>0</v>
      </c>
    </row>
    <row r="58" ht="15.75" customHeight="1">
      <c r="A58" s="8">
        <v>7.0</v>
      </c>
      <c r="B58" s="38" t="s">
        <v>107</v>
      </c>
      <c r="C58" s="10"/>
      <c r="D58" s="12">
        <v>0.5</v>
      </c>
      <c r="E58" s="11"/>
      <c r="F58" s="11"/>
      <c r="G58" s="11"/>
      <c r="H58" s="11"/>
      <c r="I58" s="12">
        <v>7.0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2"/>
      <c r="V58" s="11"/>
      <c r="W58" s="11"/>
      <c r="X58" s="12">
        <v>6.0</v>
      </c>
      <c r="Y58" s="11"/>
      <c r="Z58" s="11"/>
      <c r="AA58" s="11"/>
      <c r="AB58" s="11"/>
      <c r="AC58" s="11"/>
      <c r="AD58" s="11"/>
      <c r="AE58" s="11"/>
      <c r="AF58" s="11"/>
      <c r="AG58" s="39">
        <v>1.0</v>
      </c>
      <c r="AH58" s="11"/>
      <c r="AI58" s="11"/>
      <c r="AJ58" s="11"/>
      <c r="AK58" s="12">
        <v>10.0</v>
      </c>
      <c r="AL58" s="11"/>
      <c r="AM58" s="12">
        <v>9.0</v>
      </c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4">
        <f t="shared" si="13"/>
        <v>33.5</v>
      </c>
    </row>
    <row r="59" ht="15.75" customHeight="1">
      <c r="A59" s="15"/>
      <c r="B59" s="40" t="s">
        <v>108</v>
      </c>
      <c r="C59" s="17"/>
      <c r="D59" s="20">
        <v>1.5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20">
        <v>8.0</v>
      </c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0">
        <v>15.0</v>
      </c>
      <c r="AL59" s="18"/>
      <c r="AM59" s="18"/>
      <c r="AN59" s="18"/>
      <c r="AO59" s="18"/>
      <c r="AP59" s="20">
        <v>1.0</v>
      </c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9">
        <f t="shared" si="13"/>
        <v>25.5</v>
      </c>
    </row>
    <row r="60" ht="15.75" customHeight="1">
      <c r="A60" s="15"/>
      <c r="B60" s="40" t="s">
        <v>109</v>
      </c>
      <c r="C60" s="17"/>
      <c r="D60" s="20">
        <v>1.5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20"/>
      <c r="V60" s="18"/>
      <c r="W60" s="18"/>
      <c r="X60" s="20">
        <v>1.5</v>
      </c>
      <c r="Y60" s="18"/>
      <c r="Z60" s="18"/>
      <c r="AA60" s="18"/>
      <c r="AB60" s="18"/>
      <c r="AC60" s="18"/>
      <c r="AD60" s="18"/>
      <c r="AE60" s="18"/>
      <c r="AF60" s="18"/>
      <c r="AG60" s="20">
        <v>2.0</v>
      </c>
      <c r="AH60" s="18"/>
      <c r="AI60" s="18"/>
      <c r="AJ60" s="18"/>
      <c r="AK60" s="20">
        <v>8.0</v>
      </c>
      <c r="AL60" s="18"/>
      <c r="AM60" s="20">
        <v>5.0</v>
      </c>
      <c r="AN60" s="18"/>
      <c r="AO60" s="18"/>
      <c r="AP60" s="20">
        <v>1.0</v>
      </c>
      <c r="AQ60" s="20">
        <v>2.0</v>
      </c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9">
        <f t="shared" si="13"/>
        <v>21</v>
      </c>
    </row>
    <row r="61" ht="15.75" customHeight="1">
      <c r="A61" s="15"/>
      <c r="B61" s="40" t="s">
        <v>110</v>
      </c>
      <c r="C61" s="17"/>
      <c r="D61" s="20">
        <v>2.5</v>
      </c>
      <c r="E61" s="18"/>
      <c r="F61" s="18"/>
      <c r="G61" s="18"/>
      <c r="H61" s="18"/>
      <c r="I61" s="18"/>
      <c r="J61" s="20">
        <v>2.0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20"/>
      <c r="V61" s="18"/>
      <c r="W61" s="18"/>
      <c r="X61" s="20">
        <v>26.0</v>
      </c>
      <c r="Y61" s="18"/>
      <c r="Z61" s="18"/>
      <c r="AA61" s="20">
        <v>3.0</v>
      </c>
      <c r="AB61" s="18"/>
      <c r="AC61" s="18"/>
      <c r="AD61" s="18"/>
      <c r="AE61" s="18"/>
      <c r="AF61" s="18"/>
      <c r="AG61" s="41">
        <v>1.0</v>
      </c>
      <c r="AH61" s="18"/>
      <c r="AI61" s="18"/>
      <c r="AJ61" s="18"/>
      <c r="AK61" s="20">
        <v>24.5</v>
      </c>
      <c r="AL61" s="18"/>
      <c r="AM61" s="20">
        <v>5.0</v>
      </c>
      <c r="AN61" s="18"/>
      <c r="AO61" s="18"/>
      <c r="AP61" s="20">
        <v>1.0</v>
      </c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9">
        <f t="shared" si="13"/>
        <v>65</v>
      </c>
    </row>
    <row r="62" ht="15.75" customHeight="1">
      <c r="A62" s="15"/>
      <c r="B62" s="40" t="s">
        <v>111</v>
      </c>
      <c r="C62" s="17"/>
      <c r="D62" s="20">
        <v>0.5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20">
        <v>1.0</v>
      </c>
      <c r="Y62" s="18"/>
      <c r="Z62" s="18"/>
      <c r="AA62" s="18"/>
      <c r="AB62" s="18"/>
      <c r="AC62" s="18"/>
      <c r="AD62" s="18"/>
      <c r="AE62" s="18"/>
      <c r="AF62" s="18"/>
      <c r="AG62" s="21"/>
      <c r="AH62" s="18"/>
      <c r="AI62" s="18"/>
      <c r="AJ62" s="18"/>
      <c r="AK62" s="20">
        <v>6.0</v>
      </c>
      <c r="AL62" s="18"/>
      <c r="AM62" s="20">
        <v>0.5</v>
      </c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9">
        <f t="shared" si="13"/>
        <v>8</v>
      </c>
    </row>
    <row r="63" ht="15.75" customHeight="1">
      <c r="A63" s="15"/>
      <c r="B63" s="40" t="s">
        <v>112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20">
        <v>5.0</v>
      </c>
      <c r="Y63" s="18"/>
      <c r="Z63" s="18"/>
      <c r="AA63" s="20">
        <v>1.0</v>
      </c>
      <c r="AB63" s="18"/>
      <c r="AC63" s="18"/>
      <c r="AD63" s="18"/>
      <c r="AE63" s="18"/>
      <c r="AF63" s="18"/>
      <c r="AG63" s="18"/>
      <c r="AH63" s="18"/>
      <c r="AI63" s="18"/>
      <c r="AJ63" s="18"/>
      <c r="AK63" s="20">
        <v>1.5</v>
      </c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9">
        <f t="shared" si="13"/>
        <v>7.5</v>
      </c>
    </row>
    <row r="64" ht="15.75" customHeight="1">
      <c r="A64" s="15"/>
      <c r="B64" s="40" t="s">
        <v>55</v>
      </c>
      <c r="C64" s="42"/>
      <c r="D64" s="42">
        <f t="shared" ref="D64:BF64" si="14">SUM(D58:D63)</f>
        <v>6.5</v>
      </c>
      <c r="E64" s="42">
        <f t="shared" si="14"/>
        <v>0</v>
      </c>
      <c r="F64" s="42">
        <f t="shared" si="14"/>
        <v>0</v>
      </c>
      <c r="G64" s="42">
        <f t="shared" si="14"/>
        <v>0</v>
      </c>
      <c r="H64" s="42">
        <f t="shared" si="14"/>
        <v>0</v>
      </c>
      <c r="I64" s="42">
        <f t="shared" si="14"/>
        <v>7</v>
      </c>
      <c r="J64" s="42">
        <f t="shared" si="14"/>
        <v>2</v>
      </c>
      <c r="K64" s="42">
        <f t="shared" si="14"/>
        <v>0</v>
      </c>
      <c r="L64" s="42">
        <f t="shared" si="14"/>
        <v>0</v>
      </c>
      <c r="M64" s="42">
        <f t="shared" si="14"/>
        <v>0</v>
      </c>
      <c r="N64" s="42">
        <f t="shared" si="14"/>
        <v>0</v>
      </c>
      <c r="O64" s="42">
        <f t="shared" si="14"/>
        <v>0</v>
      </c>
      <c r="P64" s="42">
        <f t="shared" si="14"/>
        <v>0</v>
      </c>
      <c r="Q64" s="42">
        <f t="shared" si="14"/>
        <v>0</v>
      </c>
      <c r="R64" s="42">
        <f t="shared" si="14"/>
        <v>0</v>
      </c>
      <c r="S64" s="42">
        <f t="shared" si="14"/>
        <v>0</v>
      </c>
      <c r="T64" s="42">
        <f t="shared" si="14"/>
        <v>0</v>
      </c>
      <c r="U64" s="42">
        <f t="shared" si="14"/>
        <v>0</v>
      </c>
      <c r="V64" s="42">
        <f t="shared" si="14"/>
        <v>0</v>
      </c>
      <c r="W64" s="42">
        <f t="shared" si="14"/>
        <v>0</v>
      </c>
      <c r="X64" s="42">
        <f t="shared" si="14"/>
        <v>47.5</v>
      </c>
      <c r="Y64" s="42">
        <f t="shared" si="14"/>
        <v>0</v>
      </c>
      <c r="Z64" s="42">
        <f t="shared" si="14"/>
        <v>0</v>
      </c>
      <c r="AA64" s="42">
        <f t="shared" si="14"/>
        <v>4</v>
      </c>
      <c r="AB64" s="42">
        <f t="shared" si="14"/>
        <v>0</v>
      </c>
      <c r="AC64" s="42">
        <f t="shared" si="14"/>
        <v>0</v>
      </c>
      <c r="AD64" s="42">
        <f t="shared" si="14"/>
        <v>0</v>
      </c>
      <c r="AE64" s="42">
        <f t="shared" si="14"/>
        <v>0</v>
      </c>
      <c r="AF64" s="42">
        <f t="shared" si="14"/>
        <v>0</v>
      </c>
      <c r="AG64" s="42">
        <f t="shared" si="14"/>
        <v>4</v>
      </c>
      <c r="AH64" s="42">
        <f t="shared" si="14"/>
        <v>0</v>
      </c>
      <c r="AI64" s="42">
        <f t="shared" si="14"/>
        <v>0</v>
      </c>
      <c r="AJ64" s="42">
        <f t="shared" si="14"/>
        <v>0</v>
      </c>
      <c r="AK64" s="42">
        <f t="shared" si="14"/>
        <v>65</v>
      </c>
      <c r="AL64" s="42">
        <f t="shared" si="14"/>
        <v>0</v>
      </c>
      <c r="AM64" s="42">
        <f t="shared" si="14"/>
        <v>19.5</v>
      </c>
      <c r="AN64" s="42">
        <f t="shared" si="14"/>
        <v>0</v>
      </c>
      <c r="AO64" s="42">
        <f t="shared" si="14"/>
        <v>0</v>
      </c>
      <c r="AP64" s="42">
        <f t="shared" si="14"/>
        <v>3</v>
      </c>
      <c r="AQ64" s="42">
        <f t="shared" si="14"/>
        <v>2</v>
      </c>
      <c r="AR64" s="42">
        <f t="shared" si="14"/>
        <v>0</v>
      </c>
      <c r="AS64" s="42">
        <f t="shared" si="14"/>
        <v>0</v>
      </c>
      <c r="AT64" s="42">
        <f t="shared" si="14"/>
        <v>0</v>
      </c>
      <c r="AU64" s="42">
        <f t="shared" si="14"/>
        <v>0</v>
      </c>
      <c r="AV64" s="42">
        <f t="shared" si="14"/>
        <v>0</v>
      </c>
      <c r="AW64" s="42">
        <f t="shared" si="14"/>
        <v>0</v>
      </c>
      <c r="AX64" s="42">
        <f t="shared" si="14"/>
        <v>0</v>
      </c>
      <c r="AY64" s="42">
        <f t="shared" si="14"/>
        <v>0</v>
      </c>
      <c r="AZ64" s="42">
        <f t="shared" si="14"/>
        <v>0</v>
      </c>
      <c r="BA64" s="42">
        <f t="shared" si="14"/>
        <v>0</v>
      </c>
      <c r="BB64" s="42">
        <f t="shared" si="14"/>
        <v>0</v>
      </c>
      <c r="BC64" s="42">
        <f t="shared" si="14"/>
        <v>0</v>
      </c>
      <c r="BD64" s="42">
        <f t="shared" si="14"/>
        <v>0</v>
      </c>
      <c r="BE64" s="42">
        <f t="shared" si="14"/>
        <v>0</v>
      </c>
      <c r="BF64" s="42">
        <f t="shared" si="14"/>
        <v>0</v>
      </c>
      <c r="BG64" s="23">
        <f t="shared" si="13"/>
        <v>160.5</v>
      </c>
    </row>
    <row r="65" ht="15.75" customHeight="1">
      <c r="A65" s="15"/>
      <c r="B65" s="40"/>
      <c r="C65" s="17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26"/>
    </row>
    <row r="66" ht="15.75" customHeight="1">
      <c r="A66" s="27"/>
      <c r="B66" s="43" t="s">
        <v>1</v>
      </c>
      <c r="C66" s="44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37">
        <f t="shared" ref="BG66:BG73" si="15">SUM(C66:BF66)</f>
        <v>0</v>
      </c>
    </row>
    <row r="67" ht="15.75" customHeight="1">
      <c r="A67" s="8">
        <v>8.0</v>
      </c>
      <c r="B67" s="38" t="s">
        <v>107</v>
      </c>
      <c r="C67" s="10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2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3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4">
        <f t="shared" si="15"/>
        <v>0</v>
      </c>
    </row>
    <row r="68" ht="15.75" customHeight="1">
      <c r="A68" s="15"/>
      <c r="B68" s="40" t="s">
        <v>108</v>
      </c>
      <c r="C68" s="17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9">
        <f t="shared" si="15"/>
        <v>0</v>
      </c>
    </row>
    <row r="69" ht="15.75" customHeight="1">
      <c r="A69" s="15"/>
      <c r="B69" s="40" t="s">
        <v>109</v>
      </c>
      <c r="C69" s="17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20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9">
        <f t="shared" si="15"/>
        <v>0</v>
      </c>
    </row>
    <row r="70" ht="15.75" customHeight="1">
      <c r="A70" s="15"/>
      <c r="B70" s="40" t="s">
        <v>110</v>
      </c>
      <c r="C70" s="17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20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21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9">
        <f t="shared" si="15"/>
        <v>0</v>
      </c>
    </row>
    <row r="71" ht="15.75" customHeight="1">
      <c r="A71" s="15"/>
      <c r="B71" s="40" t="s">
        <v>111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21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9">
        <f t="shared" si="15"/>
        <v>0</v>
      </c>
    </row>
    <row r="72" ht="15.75" customHeight="1">
      <c r="A72" s="15"/>
      <c r="B72" s="40" t="s">
        <v>112</v>
      </c>
      <c r="C72" s="17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9">
        <f t="shared" si="15"/>
        <v>0</v>
      </c>
    </row>
    <row r="73" ht="15.75" customHeight="1">
      <c r="A73" s="15"/>
      <c r="B73" s="40" t="s">
        <v>55</v>
      </c>
      <c r="C73" s="42"/>
      <c r="D73" s="42">
        <f t="shared" ref="D73:BF73" si="16">SUM(D67:D72)</f>
        <v>0</v>
      </c>
      <c r="E73" s="42">
        <f t="shared" si="16"/>
        <v>0</v>
      </c>
      <c r="F73" s="42">
        <f t="shared" si="16"/>
        <v>0</v>
      </c>
      <c r="G73" s="42">
        <f t="shared" si="16"/>
        <v>0</v>
      </c>
      <c r="H73" s="42">
        <f t="shared" si="16"/>
        <v>0</v>
      </c>
      <c r="I73" s="42">
        <f t="shared" si="16"/>
        <v>0</v>
      </c>
      <c r="J73" s="42">
        <f t="shared" si="16"/>
        <v>0</v>
      </c>
      <c r="K73" s="42">
        <f t="shared" si="16"/>
        <v>0</v>
      </c>
      <c r="L73" s="42">
        <f t="shared" si="16"/>
        <v>0</v>
      </c>
      <c r="M73" s="42">
        <f t="shared" si="16"/>
        <v>0</v>
      </c>
      <c r="N73" s="42">
        <f t="shared" si="16"/>
        <v>0</v>
      </c>
      <c r="O73" s="42">
        <f t="shared" si="16"/>
        <v>0</v>
      </c>
      <c r="P73" s="42">
        <f t="shared" si="16"/>
        <v>0</v>
      </c>
      <c r="Q73" s="42">
        <f t="shared" si="16"/>
        <v>0</v>
      </c>
      <c r="R73" s="42">
        <f t="shared" si="16"/>
        <v>0</v>
      </c>
      <c r="S73" s="42">
        <f t="shared" si="16"/>
        <v>0</v>
      </c>
      <c r="T73" s="42">
        <f t="shared" si="16"/>
        <v>0</v>
      </c>
      <c r="U73" s="42">
        <f t="shared" si="16"/>
        <v>0</v>
      </c>
      <c r="V73" s="42">
        <f t="shared" si="16"/>
        <v>0</v>
      </c>
      <c r="W73" s="42">
        <f t="shared" si="16"/>
        <v>0</v>
      </c>
      <c r="X73" s="42">
        <f t="shared" si="16"/>
        <v>0</v>
      </c>
      <c r="Y73" s="42">
        <f t="shared" si="16"/>
        <v>0</v>
      </c>
      <c r="Z73" s="42">
        <f t="shared" si="16"/>
        <v>0</v>
      </c>
      <c r="AA73" s="42">
        <f t="shared" si="16"/>
        <v>0</v>
      </c>
      <c r="AB73" s="42">
        <f t="shared" si="16"/>
        <v>0</v>
      </c>
      <c r="AC73" s="42">
        <f t="shared" si="16"/>
        <v>0</v>
      </c>
      <c r="AD73" s="42">
        <f t="shared" si="16"/>
        <v>0</v>
      </c>
      <c r="AE73" s="42">
        <f t="shared" si="16"/>
        <v>0</v>
      </c>
      <c r="AF73" s="42">
        <f t="shared" si="16"/>
        <v>0</v>
      </c>
      <c r="AG73" s="42">
        <f t="shared" si="16"/>
        <v>0</v>
      </c>
      <c r="AH73" s="42">
        <f t="shared" si="16"/>
        <v>0</v>
      </c>
      <c r="AI73" s="42">
        <f t="shared" si="16"/>
        <v>0</v>
      </c>
      <c r="AJ73" s="42">
        <f t="shared" si="16"/>
        <v>0</v>
      </c>
      <c r="AK73" s="42">
        <f t="shared" si="16"/>
        <v>0</v>
      </c>
      <c r="AL73" s="42">
        <f t="shared" si="16"/>
        <v>0</v>
      </c>
      <c r="AM73" s="42">
        <f t="shared" si="16"/>
        <v>0</v>
      </c>
      <c r="AN73" s="42">
        <f t="shared" si="16"/>
        <v>0</v>
      </c>
      <c r="AO73" s="42">
        <f t="shared" si="16"/>
        <v>0</v>
      </c>
      <c r="AP73" s="42">
        <f t="shared" si="16"/>
        <v>0</v>
      </c>
      <c r="AQ73" s="42">
        <f t="shared" si="16"/>
        <v>0</v>
      </c>
      <c r="AR73" s="42">
        <f t="shared" si="16"/>
        <v>0</v>
      </c>
      <c r="AS73" s="42">
        <f t="shared" si="16"/>
        <v>0</v>
      </c>
      <c r="AT73" s="42">
        <f t="shared" si="16"/>
        <v>0</v>
      </c>
      <c r="AU73" s="42">
        <f t="shared" si="16"/>
        <v>0</v>
      </c>
      <c r="AV73" s="42">
        <f t="shared" si="16"/>
        <v>0</v>
      </c>
      <c r="AW73" s="42">
        <f t="shared" si="16"/>
        <v>0</v>
      </c>
      <c r="AX73" s="42">
        <f t="shared" si="16"/>
        <v>0</v>
      </c>
      <c r="AY73" s="42">
        <f t="shared" si="16"/>
        <v>0</v>
      </c>
      <c r="AZ73" s="42">
        <f t="shared" si="16"/>
        <v>0</v>
      </c>
      <c r="BA73" s="42">
        <f t="shared" si="16"/>
        <v>0</v>
      </c>
      <c r="BB73" s="42">
        <f t="shared" si="16"/>
        <v>0</v>
      </c>
      <c r="BC73" s="42">
        <f t="shared" si="16"/>
        <v>0</v>
      </c>
      <c r="BD73" s="42">
        <f t="shared" si="16"/>
        <v>0</v>
      </c>
      <c r="BE73" s="42">
        <f t="shared" si="16"/>
        <v>0</v>
      </c>
      <c r="BF73" s="42">
        <f t="shared" si="16"/>
        <v>0</v>
      </c>
      <c r="BG73" s="23">
        <f t="shared" si="15"/>
        <v>0</v>
      </c>
    </row>
    <row r="74" ht="15.75" customHeight="1">
      <c r="A74" s="15"/>
      <c r="B74" s="40"/>
      <c r="C74" s="17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26"/>
    </row>
    <row r="75" ht="15.75" customHeight="1">
      <c r="A75" s="27"/>
      <c r="B75" s="43" t="s">
        <v>1</v>
      </c>
      <c r="C75" s="44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37">
        <f t="shared" ref="BG75:BG82" si="17">SUM(C75:BF75)</f>
        <v>0</v>
      </c>
    </row>
    <row r="76" ht="15.75" customHeight="1">
      <c r="A76" s="8">
        <v>9.0</v>
      </c>
      <c r="B76" s="38" t="s">
        <v>107</v>
      </c>
      <c r="C76" s="10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2">
        <v>2.0</v>
      </c>
      <c r="V76" s="11"/>
      <c r="W76" s="11"/>
      <c r="X76" s="11"/>
      <c r="Y76" s="11"/>
      <c r="Z76" s="11"/>
      <c r="AA76" s="11"/>
      <c r="AB76" s="12">
        <v>14.0</v>
      </c>
      <c r="AC76" s="11"/>
      <c r="AD76" s="11"/>
      <c r="AE76" s="11"/>
      <c r="AF76" s="11"/>
      <c r="AG76" s="13"/>
      <c r="AH76" s="11"/>
      <c r="AI76" s="11"/>
      <c r="AJ76" s="12">
        <v>1.0</v>
      </c>
      <c r="AK76" s="11"/>
      <c r="AL76" s="11"/>
      <c r="AM76" s="12">
        <v>7.0</v>
      </c>
      <c r="AN76" s="11"/>
      <c r="AO76" s="11"/>
      <c r="AP76" s="11"/>
      <c r="AQ76" s="11"/>
      <c r="AR76" s="12">
        <v>1.0</v>
      </c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4">
        <f t="shared" si="17"/>
        <v>25</v>
      </c>
    </row>
    <row r="77" ht="15.75" customHeight="1">
      <c r="A77" s="15"/>
      <c r="B77" s="40" t="s">
        <v>108</v>
      </c>
      <c r="C77" s="17"/>
      <c r="D77" s="20">
        <v>1.0</v>
      </c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20">
        <v>1.0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20">
        <v>1.0</v>
      </c>
      <c r="AQ77" s="18"/>
      <c r="AR77" s="20">
        <v>4.0</v>
      </c>
      <c r="AS77" s="18"/>
      <c r="AT77" s="18"/>
      <c r="AU77" s="18"/>
      <c r="AV77" s="20">
        <v>0.5</v>
      </c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9">
        <f t="shared" si="17"/>
        <v>7.5</v>
      </c>
    </row>
    <row r="78" ht="15.75" customHeight="1">
      <c r="A78" s="15"/>
      <c r="B78" s="40" t="s">
        <v>109</v>
      </c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20">
        <v>1.0</v>
      </c>
      <c r="O78" s="18"/>
      <c r="P78" s="18"/>
      <c r="Q78" s="18"/>
      <c r="R78" s="18"/>
      <c r="S78" s="18"/>
      <c r="T78" s="18"/>
      <c r="U78" s="20">
        <v>3.0</v>
      </c>
      <c r="V78" s="18"/>
      <c r="W78" s="18"/>
      <c r="X78" s="18"/>
      <c r="Y78" s="20">
        <v>1.0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20">
        <v>1.0</v>
      </c>
      <c r="AK78" s="18"/>
      <c r="AL78" s="18"/>
      <c r="AM78" s="20">
        <v>1.0</v>
      </c>
      <c r="AN78" s="18"/>
      <c r="AO78" s="18"/>
      <c r="AP78" s="20">
        <v>1.5</v>
      </c>
      <c r="AQ78" s="18"/>
      <c r="AR78" s="18"/>
      <c r="AS78" s="18"/>
      <c r="AT78" s="18"/>
      <c r="AU78" s="18"/>
      <c r="AV78" s="20">
        <v>1.0</v>
      </c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9">
        <f t="shared" si="17"/>
        <v>9.5</v>
      </c>
    </row>
    <row r="79" ht="15.75" customHeight="1">
      <c r="A79" s="15"/>
      <c r="B79" s="40" t="s">
        <v>110</v>
      </c>
      <c r="C79" s="17"/>
      <c r="D79" s="20">
        <v>2.0</v>
      </c>
      <c r="E79" s="18"/>
      <c r="F79" s="18"/>
      <c r="G79" s="18"/>
      <c r="H79" s="18"/>
      <c r="I79" s="18"/>
      <c r="J79" s="20">
        <v>2.0</v>
      </c>
      <c r="K79" s="18"/>
      <c r="L79" s="18"/>
      <c r="M79" s="18"/>
      <c r="N79" s="20">
        <v>2.0</v>
      </c>
      <c r="O79" s="18"/>
      <c r="P79" s="18"/>
      <c r="Q79" s="18"/>
      <c r="R79" s="18"/>
      <c r="S79" s="18"/>
      <c r="T79" s="18"/>
      <c r="U79" s="20">
        <v>5.0</v>
      </c>
      <c r="V79" s="18"/>
      <c r="W79" s="18"/>
      <c r="X79" s="18"/>
      <c r="Y79" s="20">
        <v>1.0</v>
      </c>
      <c r="Z79" s="18"/>
      <c r="AA79" s="18"/>
      <c r="AB79" s="18"/>
      <c r="AC79" s="18"/>
      <c r="AD79" s="18"/>
      <c r="AE79" s="18"/>
      <c r="AF79" s="18"/>
      <c r="AG79" s="21"/>
      <c r="AH79" s="18"/>
      <c r="AI79" s="18"/>
      <c r="AJ79" s="20">
        <v>1.0</v>
      </c>
      <c r="AK79" s="20">
        <v>2.5</v>
      </c>
      <c r="AL79" s="18"/>
      <c r="AM79" s="20">
        <v>2.0</v>
      </c>
      <c r="AN79" s="18"/>
      <c r="AO79" s="18"/>
      <c r="AP79" s="20">
        <v>2.0</v>
      </c>
      <c r="AQ79" s="18"/>
      <c r="AR79" s="20">
        <v>8.0</v>
      </c>
      <c r="AS79" s="18"/>
      <c r="AT79" s="18"/>
      <c r="AU79" s="18"/>
      <c r="AV79" s="20">
        <v>0.5</v>
      </c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9">
        <f t="shared" si="17"/>
        <v>28</v>
      </c>
    </row>
    <row r="80" ht="15.75" customHeight="1">
      <c r="A80" s="15"/>
      <c r="B80" s="40" t="s">
        <v>111</v>
      </c>
      <c r="C80" s="17"/>
      <c r="D80" s="20">
        <v>0.5</v>
      </c>
      <c r="E80" s="18"/>
      <c r="F80" s="18"/>
      <c r="G80" s="18"/>
      <c r="H80" s="18"/>
      <c r="I80" s="18"/>
      <c r="J80" s="18"/>
      <c r="K80" s="18"/>
      <c r="L80" s="18"/>
      <c r="M80" s="18"/>
      <c r="N80" s="20">
        <v>1.0</v>
      </c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21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20">
        <v>0.5</v>
      </c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9">
        <f t="shared" si="17"/>
        <v>2</v>
      </c>
    </row>
    <row r="81" ht="15.75" customHeight="1">
      <c r="A81" s="15"/>
      <c r="B81" s="40" t="s">
        <v>112</v>
      </c>
      <c r="C81" s="17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20">
        <v>2.5</v>
      </c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9">
        <f t="shared" si="17"/>
        <v>2.5</v>
      </c>
    </row>
    <row r="82" ht="15.75" customHeight="1">
      <c r="A82" s="15"/>
      <c r="B82" s="40" t="s">
        <v>55</v>
      </c>
      <c r="C82" s="42"/>
      <c r="D82" s="42">
        <f t="shared" ref="D82:BF82" si="18">SUM(D76:D81)</f>
        <v>3.5</v>
      </c>
      <c r="E82" s="42">
        <f t="shared" si="18"/>
        <v>0</v>
      </c>
      <c r="F82" s="42">
        <f t="shared" si="18"/>
        <v>0</v>
      </c>
      <c r="G82" s="42">
        <f t="shared" si="18"/>
        <v>0</v>
      </c>
      <c r="H82" s="42">
        <f t="shared" si="18"/>
        <v>0</v>
      </c>
      <c r="I82" s="42">
        <f t="shared" si="18"/>
        <v>0</v>
      </c>
      <c r="J82" s="42">
        <f t="shared" si="18"/>
        <v>2</v>
      </c>
      <c r="K82" s="42">
        <f t="shared" si="18"/>
        <v>0</v>
      </c>
      <c r="L82" s="42">
        <f t="shared" si="18"/>
        <v>0</v>
      </c>
      <c r="M82" s="42">
        <f t="shared" si="18"/>
        <v>0</v>
      </c>
      <c r="N82" s="42">
        <f t="shared" si="18"/>
        <v>4</v>
      </c>
      <c r="O82" s="42">
        <f t="shared" si="18"/>
        <v>0</v>
      </c>
      <c r="P82" s="42">
        <f t="shared" si="18"/>
        <v>0</v>
      </c>
      <c r="Q82" s="42">
        <f t="shared" si="18"/>
        <v>0</v>
      </c>
      <c r="R82" s="42">
        <f t="shared" si="18"/>
        <v>0</v>
      </c>
      <c r="S82" s="42">
        <f t="shared" si="18"/>
        <v>0</v>
      </c>
      <c r="T82" s="42">
        <f t="shared" si="18"/>
        <v>0</v>
      </c>
      <c r="U82" s="42">
        <f t="shared" si="18"/>
        <v>10</v>
      </c>
      <c r="V82" s="42">
        <f t="shared" si="18"/>
        <v>0</v>
      </c>
      <c r="W82" s="42">
        <f t="shared" si="18"/>
        <v>0</v>
      </c>
      <c r="X82" s="42">
        <f t="shared" si="18"/>
        <v>0</v>
      </c>
      <c r="Y82" s="42">
        <f t="shared" si="18"/>
        <v>3</v>
      </c>
      <c r="Z82" s="42">
        <f t="shared" si="18"/>
        <v>0</v>
      </c>
      <c r="AA82" s="42">
        <f t="shared" si="18"/>
        <v>0</v>
      </c>
      <c r="AB82" s="42">
        <f t="shared" si="18"/>
        <v>14</v>
      </c>
      <c r="AC82" s="42">
        <f t="shared" si="18"/>
        <v>0</v>
      </c>
      <c r="AD82" s="42">
        <f t="shared" si="18"/>
        <v>0</v>
      </c>
      <c r="AE82" s="42">
        <f t="shared" si="18"/>
        <v>0</v>
      </c>
      <c r="AF82" s="42">
        <f t="shared" si="18"/>
        <v>0</v>
      </c>
      <c r="AG82" s="42">
        <f t="shared" si="18"/>
        <v>0</v>
      </c>
      <c r="AH82" s="42">
        <f t="shared" si="18"/>
        <v>0</v>
      </c>
      <c r="AI82" s="42">
        <f t="shared" si="18"/>
        <v>0</v>
      </c>
      <c r="AJ82" s="42">
        <f t="shared" si="18"/>
        <v>3</v>
      </c>
      <c r="AK82" s="42">
        <f t="shared" si="18"/>
        <v>5</v>
      </c>
      <c r="AL82" s="42">
        <f t="shared" si="18"/>
        <v>0</v>
      </c>
      <c r="AM82" s="42">
        <f t="shared" si="18"/>
        <v>10</v>
      </c>
      <c r="AN82" s="42">
        <f t="shared" si="18"/>
        <v>0</v>
      </c>
      <c r="AO82" s="42">
        <f t="shared" si="18"/>
        <v>0</v>
      </c>
      <c r="AP82" s="42">
        <f t="shared" si="18"/>
        <v>4.5</v>
      </c>
      <c r="AQ82" s="42">
        <f t="shared" si="18"/>
        <v>0</v>
      </c>
      <c r="AR82" s="42">
        <f t="shared" si="18"/>
        <v>13</v>
      </c>
      <c r="AS82" s="42">
        <f t="shared" si="18"/>
        <v>0</v>
      </c>
      <c r="AT82" s="42">
        <f t="shared" si="18"/>
        <v>0</v>
      </c>
      <c r="AU82" s="42">
        <f t="shared" si="18"/>
        <v>0</v>
      </c>
      <c r="AV82" s="42">
        <f t="shared" si="18"/>
        <v>2.5</v>
      </c>
      <c r="AW82" s="42">
        <f t="shared" si="18"/>
        <v>0</v>
      </c>
      <c r="AX82" s="42">
        <f t="shared" si="18"/>
        <v>0</v>
      </c>
      <c r="AY82" s="42">
        <f t="shared" si="18"/>
        <v>0</v>
      </c>
      <c r="AZ82" s="42">
        <f t="shared" si="18"/>
        <v>0</v>
      </c>
      <c r="BA82" s="42">
        <f t="shared" si="18"/>
        <v>0</v>
      </c>
      <c r="BB82" s="42">
        <f t="shared" si="18"/>
        <v>0</v>
      </c>
      <c r="BC82" s="42">
        <f t="shared" si="18"/>
        <v>0</v>
      </c>
      <c r="BD82" s="42">
        <f t="shared" si="18"/>
        <v>0</v>
      </c>
      <c r="BE82" s="42">
        <f t="shared" si="18"/>
        <v>0</v>
      </c>
      <c r="BF82" s="42">
        <f t="shared" si="18"/>
        <v>0</v>
      </c>
      <c r="BG82" s="23">
        <f t="shared" si="17"/>
        <v>74.5</v>
      </c>
    </row>
    <row r="83" ht="15.75" customHeight="1">
      <c r="A83" s="15"/>
      <c r="B83" s="40"/>
      <c r="C83" s="17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20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26"/>
    </row>
    <row r="84" ht="15.75" customHeight="1">
      <c r="A84" s="27"/>
      <c r="B84" s="43" t="s">
        <v>1</v>
      </c>
      <c r="C84" s="44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37">
        <f t="shared" ref="BG84:BG91" si="19">SUM(C84:BF84)</f>
        <v>0</v>
      </c>
    </row>
    <row r="85" ht="15.75" customHeight="1">
      <c r="A85" s="8">
        <v>10.0</v>
      </c>
      <c r="B85" s="38" t="s">
        <v>107</v>
      </c>
      <c r="C85" s="10"/>
      <c r="D85" s="11"/>
      <c r="E85" s="12">
        <v>9.0</v>
      </c>
      <c r="F85" s="12">
        <v>6.0</v>
      </c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2">
        <v>2.0</v>
      </c>
      <c r="S85" s="11"/>
      <c r="T85" s="11"/>
      <c r="U85" s="12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3"/>
      <c r="AH85" s="11"/>
      <c r="AI85" s="11"/>
      <c r="AJ85" s="11"/>
      <c r="AK85" s="12">
        <v>1.0</v>
      </c>
      <c r="AL85" s="11"/>
      <c r="AM85" s="12">
        <v>4.5</v>
      </c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4">
        <f t="shared" si="19"/>
        <v>22.5</v>
      </c>
    </row>
    <row r="86" ht="15.75" customHeight="1">
      <c r="A86" s="15"/>
      <c r="B86" s="40" t="s">
        <v>108</v>
      </c>
      <c r="C86" s="17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20">
        <v>0.5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9">
        <f t="shared" si="19"/>
        <v>0.5</v>
      </c>
    </row>
    <row r="87" ht="15.75" customHeight="1">
      <c r="A87" s="15"/>
      <c r="B87" s="40" t="s">
        <v>109</v>
      </c>
      <c r="C87" s="17"/>
      <c r="D87" s="18"/>
      <c r="E87" s="20">
        <v>1.0</v>
      </c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20">
        <v>2.5</v>
      </c>
      <c r="S87" s="18"/>
      <c r="T87" s="18"/>
      <c r="U87" s="20"/>
      <c r="V87" s="18"/>
      <c r="W87" s="18"/>
      <c r="X87" s="18"/>
      <c r="Y87" s="20">
        <v>0.5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20">
        <v>3.5</v>
      </c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9">
        <f t="shared" si="19"/>
        <v>7.5</v>
      </c>
    </row>
    <row r="88" ht="15.75" customHeight="1">
      <c r="A88" s="15"/>
      <c r="B88" s="40" t="s">
        <v>110</v>
      </c>
      <c r="C88" s="17"/>
      <c r="D88" s="18"/>
      <c r="E88" s="20">
        <v>2.5</v>
      </c>
      <c r="F88" s="18"/>
      <c r="G88" s="18"/>
      <c r="H88" s="18"/>
      <c r="I88" s="18"/>
      <c r="J88" s="18"/>
      <c r="K88" s="18"/>
      <c r="L88" s="18"/>
      <c r="M88" s="18"/>
      <c r="N88" s="18"/>
      <c r="O88" s="20">
        <v>2.5</v>
      </c>
      <c r="P88" s="18"/>
      <c r="Q88" s="18"/>
      <c r="R88" s="20">
        <v>4.5</v>
      </c>
      <c r="S88" s="18"/>
      <c r="T88" s="18"/>
      <c r="U88" s="20"/>
      <c r="V88" s="18"/>
      <c r="W88" s="18"/>
      <c r="X88" s="18"/>
      <c r="Y88" s="20">
        <v>0.5</v>
      </c>
      <c r="Z88" s="18"/>
      <c r="AA88" s="18"/>
      <c r="AB88" s="18"/>
      <c r="AC88" s="18"/>
      <c r="AD88" s="18"/>
      <c r="AE88" s="18"/>
      <c r="AF88" s="18"/>
      <c r="AG88" s="21"/>
      <c r="AH88" s="18"/>
      <c r="AI88" s="18"/>
      <c r="AJ88" s="18"/>
      <c r="AK88" s="20">
        <v>5.0</v>
      </c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9">
        <f t="shared" si="19"/>
        <v>15</v>
      </c>
    </row>
    <row r="89" ht="15.75" customHeight="1">
      <c r="A89" s="15"/>
      <c r="B89" s="40" t="s">
        <v>111</v>
      </c>
      <c r="C89" s="17"/>
      <c r="D89" s="18"/>
      <c r="E89" s="20">
        <v>1.5</v>
      </c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20">
        <v>2.0</v>
      </c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21"/>
      <c r="AH89" s="18"/>
      <c r="AI89" s="18"/>
      <c r="AJ89" s="18"/>
      <c r="AK89" s="20">
        <v>2.0</v>
      </c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9">
        <f t="shared" si="19"/>
        <v>5.5</v>
      </c>
    </row>
    <row r="90" ht="15.75" customHeight="1">
      <c r="A90" s="15"/>
      <c r="B90" s="40" t="s">
        <v>112</v>
      </c>
      <c r="C90" s="17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20">
        <v>0.5</v>
      </c>
      <c r="P90" s="18"/>
      <c r="Q90" s="18"/>
      <c r="R90" s="20">
        <v>0.5</v>
      </c>
      <c r="S90" s="18"/>
      <c r="T90" s="18"/>
      <c r="U90" s="18"/>
      <c r="V90" s="18"/>
      <c r="W90" s="18"/>
      <c r="X90" s="18"/>
      <c r="Y90" s="18"/>
      <c r="Z90" s="18"/>
      <c r="AA90" s="18"/>
      <c r="AB90" s="20">
        <v>3.0</v>
      </c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9">
        <f t="shared" si="19"/>
        <v>4</v>
      </c>
    </row>
    <row r="91" ht="15.75" customHeight="1">
      <c r="A91" s="15"/>
      <c r="B91" s="40" t="s">
        <v>55</v>
      </c>
      <c r="C91" s="42"/>
      <c r="D91" s="42">
        <f t="shared" ref="D91:BF91" si="20">SUM(D85:D90)</f>
        <v>0</v>
      </c>
      <c r="E91" s="42">
        <f t="shared" si="20"/>
        <v>14</v>
      </c>
      <c r="F91" s="42">
        <f t="shared" si="20"/>
        <v>6</v>
      </c>
      <c r="G91" s="42">
        <f t="shared" si="20"/>
        <v>0</v>
      </c>
      <c r="H91" s="42">
        <f t="shared" si="20"/>
        <v>0</v>
      </c>
      <c r="I91" s="42">
        <f t="shared" si="20"/>
        <v>0</v>
      </c>
      <c r="J91" s="42">
        <f t="shared" si="20"/>
        <v>0</v>
      </c>
      <c r="K91" s="42">
        <f t="shared" si="20"/>
        <v>0</v>
      </c>
      <c r="L91" s="42">
        <f t="shared" si="20"/>
        <v>0</v>
      </c>
      <c r="M91" s="42">
        <f t="shared" si="20"/>
        <v>0</v>
      </c>
      <c r="N91" s="42">
        <f t="shared" si="20"/>
        <v>0</v>
      </c>
      <c r="O91" s="42">
        <f t="shared" si="20"/>
        <v>3</v>
      </c>
      <c r="P91" s="42">
        <f t="shared" si="20"/>
        <v>0</v>
      </c>
      <c r="Q91" s="42">
        <f t="shared" si="20"/>
        <v>0</v>
      </c>
      <c r="R91" s="42">
        <f t="shared" si="20"/>
        <v>11.5</v>
      </c>
      <c r="S91" s="42">
        <f t="shared" si="20"/>
        <v>0</v>
      </c>
      <c r="T91" s="42">
        <f t="shared" si="20"/>
        <v>0</v>
      </c>
      <c r="U91" s="42">
        <f t="shared" si="20"/>
        <v>0</v>
      </c>
      <c r="V91" s="42">
        <f t="shared" si="20"/>
        <v>0</v>
      </c>
      <c r="W91" s="42">
        <f t="shared" si="20"/>
        <v>0</v>
      </c>
      <c r="X91" s="42">
        <f t="shared" si="20"/>
        <v>0</v>
      </c>
      <c r="Y91" s="42">
        <f t="shared" si="20"/>
        <v>1.5</v>
      </c>
      <c r="Z91" s="42">
        <f t="shared" si="20"/>
        <v>0</v>
      </c>
      <c r="AA91" s="42">
        <f t="shared" si="20"/>
        <v>0</v>
      </c>
      <c r="AB91" s="42">
        <f t="shared" si="20"/>
        <v>3</v>
      </c>
      <c r="AC91" s="42">
        <f t="shared" si="20"/>
        <v>0</v>
      </c>
      <c r="AD91" s="42">
        <f t="shared" si="20"/>
        <v>0</v>
      </c>
      <c r="AE91" s="42">
        <f t="shared" si="20"/>
        <v>0</v>
      </c>
      <c r="AF91" s="42">
        <f t="shared" si="20"/>
        <v>0</v>
      </c>
      <c r="AG91" s="42">
        <f t="shared" si="20"/>
        <v>0</v>
      </c>
      <c r="AH91" s="42">
        <f t="shared" si="20"/>
        <v>0</v>
      </c>
      <c r="AI91" s="42">
        <f t="shared" si="20"/>
        <v>0</v>
      </c>
      <c r="AJ91" s="42">
        <f t="shared" si="20"/>
        <v>0</v>
      </c>
      <c r="AK91" s="42">
        <f t="shared" si="20"/>
        <v>11.5</v>
      </c>
      <c r="AL91" s="42">
        <f t="shared" si="20"/>
        <v>0</v>
      </c>
      <c r="AM91" s="42">
        <f t="shared" si="20"/>
        <v>4.5</v>
      </c>
      <c r="AN91" s="42">
        <f t="shared" si="20"/>
        <v>0</v>
      </c>
      <c r="AO91" s="42">
        <f t="shared" si="20"/>
        <v>0</v>
      </c>
      <c r="AP91" s="42">
        <f t="shared" si="20"/>
        <v>0</v>
      </c>
      <c r="AQ91" s="42">
        <f t="shared" si="20"/>
        <v>0</v>
      </c>
      <c r="AR91" s="42">
        <f t="shared" si="20"/>
        <v>0</v>
      </c>
      <c r="AS91" s="42">
        <f t="shared" si="20"/>
        <v>0</v>
      </c>
      <c r="AT91" s="42">
        <f t="shared" si="20"/>
        <v>0</v>
      </c>
      <c r="AU91" s="42">
        <f t="shared" si="20"/>
        <v>0</v>
      </c>
      <c r="AV91" s="42">
        <f t="shared" si="20"/>
        <v>0</v>
      </c>
      <c r="AW91" s="42">
        <f t="shared" si="20"/>
        <v>0</v>
      </c>
      <c r="AX91" s="42">
        <f t="shared" si="20"/>
        <v>0</v>
      </c>
      <c r="AY91" s="42">
        <f t="shared" si="20"/>
        <v>0</v>
      </c>
      <c r="AZ91" s="42">
        <f t="shared" si="20"/>
        <v>0</v>
      </c>
      <c r="BA91" s="42">
        <f t="shared" si="20"/>
        <v>0</v>
      </c>
      <c r="BB91" s="42">
        <f t="shared" si="20"/>
        <v>0</v>
      </c>
      <c r="BC91" s="42">
        <f t="shared" si="20"/>
        <v>0</v>
      </c>
      <c r="BD91" s="42">
        <f t="shared" si="20"/>
        <v>0</v>
      </c>
      <c r="BE91" s="42">
        <f t="shared" si="20"/>
        <v>0</v>
      </c>
      <c r="BF91" s="42">
        <f t="shared" si="20"/>
        <v>0</v>
      </c>
      <c r="BG91" s="23">
        <f t="shared" si="19"/>
        <v>55</v>
      </c>
    </row>
    <row r="92" ht="15.75" customHeight="1">
      <c r="A92" s="15"/>
      <c r="B92" s="40"/>
      <c r="C92" s="17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26"/>
    </row>
    <row r="93" ht="15.75" customHeight="1">
      <c r="A93" s="27"/>
      <c r="B93" s="43" t="s">
        <v>1</v>
      </c>
      <c r="C93" s="44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37">
        <f t="shared" ref="BG93:BG100" si="21">SUM(C93:BF93)</f>
        <v>0</v>
      </c>
    </row>
    <row r="94" ht="15.75" customHeight="1">
      <c r="A94" s="8">
        <v>11.0</v>
      </c>
      <c r="B94" s="38" t="s">
        <v>107</v>
      </c>
      <c r="C94" s="10"/>
      <c r="D94" s="12">
        <v>1.0</v>
      </c>
      <c r="E94" s="11"/>
      <c r="F94" s="12">
        <v>7.0</v>
      </c>
      <c r="G94" s="11"/>
      <c r="H94" s="11"/>
      <c r="I94" s="12">
        <v>4.0</v>
      </c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2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3"/>
      <c r="AH94" s="11"/>
      <c r="AI94" s="11"/>
      <c r="AJ94" s="11"/>
      <c r="AK94" s="11"/>
      <c r="AL94" s="11"/>
      <c r="AM94" s="12">
        <v>1.0</v>
      </c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4">
        <f t="shared" si="21"/>
        <v>13</v>
      </c>
    </row>
    <row r="95" ht="15.75" customHeight="1">
      <c r="A95" s="15"/>
      <c r="B95" s="40" t="s">
        <v>108</v>
      </c>
      <c r="C95" s="17"/>
      <c r="D95" s="20">
        <v>0.5</v>
      </c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9">
        <f t="shared" si="21"/>
        <v>0.5</v>
      </c>
    </row>
    <row r="96" ht="15.75" customHeight="1">
      <c r="A96" s="15"/>
      <c r="B96" s="40" t="s">
        <v>109</v>
      </c>
      <c r="C96" s="17"/>
      <c r="D96" s="20">
        <v>0.5</v>
      </c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20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20">
        <v>2.0</v>
      </c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9">
        <f t="shared" si="21"/>
        <v>2.5</v>
      </c>
    </row>
    <row r="97" ht="15.75" customHeight="1">
      <c r="A97" s="15"/>
      <c r="B97" s="40" t="s">
        <v>110</v>
      </c>
      <c r="C97" s="17"/>
      <c r="D97" s="20">
        <v>2.5</v>
      </c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20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21"/>
      <c r="AH97" s="18"/>
      <c r="AI97" s="18"/>
      <c r="AJ97" s="18"/>
      <c r="AK97" s="20">
        <v>4.5</v>
      </c>
      <c r="AL97" s="18"/>
      <c r="AM97" s="20">
        <v>5.0</v>
      </c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9">
        <f t="shared" si="21"/>
        <v>12</v>
      </c>
    </row>
    <row r="98" ht="15.75" customHeight="1">
      <c r="A98" s="15"/>
      <c r="B98" s="40" t="s">
        <v>111</v>
      </c>
      <c r="C98" s="17"/>
      <c r="D98" s="20">
        <v>0.5</v>
      </c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21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9">
        <f t="shared" si="21"/>
        <v>0.5</v>
      </c>
    </row>
    <row r="99" ht="15.75" customHeight="1">
      <c r="A99" s="15"/>
      <c r="B99" s="40" t="s">
        <v>112</v>
      </c>
      <c r="C99" s="17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9">
        <f t="shared" si="21"/>
        <v>0</v>
      </c>
    </row>
    <row r="100" ht="15.75" customHeight="1">
      <c r="A100" s="15"/>
      <c r="B100" s="40" t="s">
        <v>55</v>
      </c>
      <c r="C100" s="42"/>
      <c r="D100" s="42">
        <f t="shared" ref="D100:BF100" si="22">SUM(D94:D99)</f>
        <v>5</v>
      </c>
      <c r="E100" s="42">
        <f t="shared" si="22"/>
        <v>0</v>
      </c>
      <c r="F100" s="42">
        <f t="shared" si="22"/>
        <v>7</v>
      </c>
      <c r="G100" s="42">
        <f t="shared" si="22"/>
        <v>0</v>
      </c>
      <c r="H100" s="42">
        <f t="shared" si="22"/>
        <v>0</v>
      </c>
      <c r="I100" s="42">
        <f t="shared" si="22"/>
        <v>4</v>
      </c>
      <c r="J100" s="42">
        <f t="shared" si="22"/>
        <v>0</v>
      </c>
      <c r="K100" s="42">
        <f t="shared" si="22"/>
        <v>0</v>
      </c>
      <c r="L100" s="42">
        <f t="shared" si="22"/>
        <v>0</v>
      </c>
      <c r="M100" s="42">
        <f t="shared" si="22"/>
        <v>0</v>
      </c>
      <c r="N100" s="42">
        <f t="shared" si="22"/>
        <v>0</v>
      </c>
      <c r="O100" s="42">
        <f t="shared" si="22"/>
        <v>0</v>
      </c>
      <c r="P100" s="42">
        <f t="shared" si="22"/>
        <v>0</v>
      </c>
      <c r="Q100" s="42">
        <f t="shared" si="22"/>
        <v>0</v>
      </c>
      <c r="R100" s="42">
        <f t="shared" si="22"/>
        <v>0</v>
      </c>
      <c r="S100" s="42">
        <f t="shared" si="22"/>
        <v>0</v>
      </c>
      <c r="T100" s="42">
        <f t="shared" si="22"/>
        <v>0</v>
      </c>
      <c r="U100" s="42">
        <f t="shared" si="22"/>
        <v>0</v>
      </c>
      <c r="V100" s="42">
        <f t="shared" si="22"/>
        <v>0</v>
      </c>
      <c r="W100" s="42">
        <f t="shared" si="22"/>
        <v>0</v>
      </c>
      <c r="X100" s="42">
        <f t="shared" si="22"/>
        <v>0</v>
      </c>
      <c r="Y100" s="42">
        <f t="shared" si="22"/>
        <v>0</v>
      </c>
      <c r="Z100" s="42">
        <f t="shared" si="22"/>
        <v>0</v>
      </c>
      <c r="AA100" s="42">
        <f t="shared" si="22"/>
        <v>0</v>
      </c>
      <c r="AB100" s="42">
        <f t="shared" si="22"/>
        <v>0</v>
      </c>
      <c r="AC100" s="42">
        <f t="shared" si="22"/>
        <v>0</v>
      </c>
      <c r="AD100" s="42">
        <f t="shared" si="22"/>
        <v>0</v>
      </c>
      <c r="AE100" s="42">
        <f t="shared" si="22"/>
        <v>0</v>
      </c>
      <c r="AF100" s="42">
        <f t="shared" si="22"/>
        <v>0</v>
      </c>
      <c r="AG100" s="42">
        <f t="shared" si="22"/>
        <v>0</v>
      </c>
      <c r="AH100" s="42">
        <f t="shared" si="22"/>
        <v>0</v>
      </c>
      <c r="AI100" s="42">
        <f t="shared" si="22"/>
        <v>0</v>
      </c>
      <c r="AJ100" s="42">
        <f t="shared" si="22"/>
        <v>0</v>
      </c>
      <c r="AK100" s="42">
        <f t="shared" si="22"/>
        <v>6.5</v>
      </c>
      <c r="AL100" s="42">
        <f t="shared" si="22"/>
        <v>0</v>
      </c>
      <c r="AM100" s="42">
        <f t="shared" si="22"/>
        <v>6</v>
      </c>
      <c r="AN100" s="42">
        <f t="shared" si="22"/>
        <v>0</v>
      </c>
      <c r="AO100" s="42">
        <f t="shared" si="22"/>
        <v>0</v>
      </c>
      <c r="AP100" s="42">
        <f t="shared" si="22"/>
        <v>0</v>
      </c>
      <c r="AQ100" s="42">
        <f t="shared" si="22"/>
        <v>0</v>
      </c>
      <c r="AR100" s="42">
        <f t="shared" si="22"/>
        <v>0</v>
      </c>
      <c r="AS100" s="42">
        <f t="shared" si="22"/>
        <v>0</v>
      </c>
      <c r="AT100" s="42">
        <f t="shared" si="22"/>
        <v>0</v>
      </c>
      <c r="AU100" s="42">
        <f t="shared" si="22"/>
        <v>0</v>
      </c>
      <c r="AV100" s="42">
        <f t="shared" si="22"/>
        <v>0</v>
      </c>
      <c r="AW100" s="42">
        <f t="shared" si="22"/>
        <v>0</v>
      </c>
      <c r="AX100" s="42">
        <f t="shared" si="22"/>
        <v>0</v>
      </c>
      <c r="AY100" s="42">
        <f t="shared" si="22"/>
        <v>0</v>
      </c>
      <c r="AZ100" s="42">
        <f t="shared" si="22"/>
        <v>0</v>
      </c>
      <c r="BA100" s="42">
        <f t="shared" si="22"/>
        <v>0</v>
      </c>
      <c r="BB100" s="42">
        <f t="shared" si="22"/>
        <v>0</v>
      </c>
      <c r="BC100" s="42">
        <f t="shared" si="22"/>
        <v>0</v>
      </c>
      <c r="BD100" s="42">
        <f t="shared" si="22"/>
        <v>0</v>
      </c>
      <c r="BE100" s="42">
        <f t="shared" si="22"/>
        <v>0</v>
      </c>
      <c r="BF100" s="42">
        <f t="shared" si="22"/>
        <v>0</v>
      </c>
      <c r="BG100" s="23">
        <f t="shared" si="21"/>
        <v>28.5</v>
      </c>
    </row>
    <row r="101" ht="15.75" customHeight="1">
      <c r="A101" s="15"/>
      <c r="B101" s="40"/>
      <c r="C101" s="17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26"/>
    </row>
    <row r="102" ht="15.75" customHeight="1">
      <c r="A102" s="27"/>
      <c r="B102" s="43" t="s">
        <v>1</v>
      </c>
      <c r="C102" s="44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37">
        <f t="shared" ref="BG102:BG109" si="23">SUM(C102:BF102)</f>
        <v>0</v>
      </c>
    </row>
    <row r="103" ht="15.75" customHeight="1">
      <c r="A103" s="8">
        <v>12.0</v>
      </c>
      <c r="B103" s="38" t="s">
        <v>107</v>
      </c>
      <c r="C103" s="10"/>
      <c r="D103" s="11"/>
      <c r="E103" s="11"/>
      <c r="F103" s="12">
        <v>3.0</v>
      </c>
      <c r="G103" s="11"/>
      <c r="H103" s="11"/>
      <c r="I103" s="11"/>
      <c r="J103" s="12">
        <v>2.0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2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3"/>
      <c r="AH103" s="11"/>
      <c r="AI103" s="12">
        <v>19.0</v>
      </c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4">
        <f t="shared" si="23"/>
        <v>24</v>
      </c>
    </row>
    <row r="104" ht="15.75" customHeight="1">
      <c r="A104" s="15"/>
      <c r="B104" s="40" t="s">
        <v>108</v>
      </c>
      <c r="C104" s="17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20">
        <v>2.0</v>
      </c>
      <c r="AZ104" s="18"/>
      <c r="BA104" s="18"/>
      <c r="BB104" s="18"/>
      <c r="BC104" s="18"/>
      <c r="BD104" s="18"/>
      <c r="BE104" s="18"/>
      <c r="BF104" s="18"/>
      <c r="BG104" s="19">
        <f t="shared" si="23"/>
        <v>2</v>
      </c>
    </row>
    <row r="105" ht="15.75" customHeight="1">
      <c r="A105" s="15"/>
      <c r="B105" s="40" t="s">
        <v>109</v>
      </c>
      <c r="C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20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20">
        <v>2.0</v>
      </c>
      <c r="AL105" s="18"/>
      <c r="AM105" s="18"/>
      <c r="AN105" s="18"/>
      <c r="AO105" s="18"/>
      <c r="AP105" s="18"/>
      <c r="AQ105" s="20">
        <v>1.5</v>
      </c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9">
        <f t="shared" si="23"/>
        <v>3.5</v>
      </c>
    </row>
    <row r="106" ht="15.75" customHeight="1">
      <c r="A106" s="15"/>
      <c r="B106" s="40" t="s">
        <v>110</v>
      </c>
      <c r="C106" s="17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20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21"/>
      <c r="AH106" s="18"/>
      <c r="AI106" s="20">
        <v>19.0</v>
      </c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9">
        <f t="shared" si="23"/>
        <v>19</v>
      </c>
    </row>
    <row r="107" ht="15.75" customHeight="1">
      <c r="A107" s="15"/>
      <c r="B107" s="40" t="s">
        <v>111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21"/>
      <c r="AH107" s="18"/>
      <c r="AI107" s="20">
        <v>0.75</v>
      </c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9">
        <f t="shared" si="23"/>
        <v>0.75</v>
      </c>
    </row>
    <row r="108" ht="15.75" customHeight="1">
      <c r="A108" s="15"/>
      <c r="B108" s="40" t="s">
        <v>112</v>
      </c>
      <c r="C108" s="17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9">
        <f t="shared" si="23"/>
        <v>0</v>
      </c>
    </row>
    <row r="109" ht="15.75" customHeight="1">
      <c r="A109" s="15"/>
      <c r="B109" s="40" t="s">
        <v>55</v>
      </c>
      <c r="C109" s="42"/>
      <c r="D109" s="42">
        <f t="shared" ref="D109:BF109" si="24">SUM(D103:D108)</f>
        <v>0</v>
      </c>
      <c r="E109" s="42">
        <f t="shared" si="24"/>
        <v>0</v>
      </c>
      <c r="F109" s="42">
        <f t="shared" si="24"/>
        <v>3</v>
      </c>
      <c r="G109" s="42">
        <f t="shared" si="24"/>
        <v>0</v>
      </c>
      <c r="H109" s="42">
        <f t="shared" si="24"/>
        <v>0</v>
      </c>
      <c r="I109" s="42">
        <f t="shared" si="24"/>
        <v>0</v>
      </c>
      <c r="J109" s="42">
        <f t="shared" si="24"/>
        <v>2</v>
      </c>
      <c r="K109" s="42">
        <f t="shared" si="24"/>
        <v>0</v>
      </c>
      <c r="L109" s="42">
        <f t="shared" si="24"/>
        <v>0</v>
      </c>
      <c r="M109" s="42">
        <f t="shared" si="24"/>
        <v>0</v>
      </c>
      <c r="N109" s="42">
        <f t="shared" si="24"/>
        <v>0</v>
      </c>
      <c r="O109" s="42">
        <f t="shared" si="24"/>
        <v>0</v>
      </c>
      <c r="P109" s="42">
        <f t="shared" si="24"/>
        <v>0</v>
      </c>
      <c r="Q109" s="42">
        <f t="shared" si="24"/>
        <v>0</v>
      </c>
      <c r="R109" s="42">
        <f t="shared" si="24"/>
        <v>0</v>
      </c>
      <c r="S109" s="42">
        <f t="shared" si="24"/>
        <v>0</v>
      </c>
      <c r="T109" s="42">
        <f t="shared" si="24"/>
        <v>0</v>
      </c>
      <c r="U109" s="42">
        <f t="shared" si="24"/>
        <v>0</v>
      </c>
      <c r="V109" s="42">
        <f t="shared" si="24"/>
        <v>0</v>
      </c>
      <c r="W109" s="42">
        <f t="shared" si="24"/>
        <v>0</v>
      </c>
      <c r="X109" s="42">
        <f t="shared" si="24"/>
        <v>0</v>
      </c>
      <c r="Y109" s="42">
        <f t="shared" si="24"/>
        <v>0</v>
      </c>
      <c r="Z109" s="42">
        <f t="shared" si="24"/>
        <v>0</v>
      </c>
      <c r="AA109" s="42">
        <f t="shared" si="24"/>
        <v>0</v>
      </c>
      <c r="AB109" s="42">
        <f t="shared" si="24"/>
        <v>0</v>
      </c>
      <c r="AC109" s="42">
        <f t="shared" si="24"/>
        <v>0</v>
      </c>
      <c r="AD109" s="42">
        <f t="shared" si="24"/>
        <v>0</v>
      </c>
      <c r="AE109" s="42">
        <f t="shared" si="24"/>
        <v>0</v>
      </c>
      <c r="AF109" s="42">
        <f t="shared" si="24"/>
        <v>0</v>
      </c>
      <c r="AG109" s="42">
        <f t="shared" si="24"/>
        <v>0</v>
      </c>
      <c r="AH109" s="42">
        <f t="shared" si="24"/>
        <v>0</v>
      </c>
      <c r="AI109" s="42">
        <f t="shared" si="24"/>
        <v>38.75</v>
      </c>
      <c r="AJ109" s="42">
        <f t="shared" si="24"/>
        <v>0</v>
      </c>
      <c r="AK109" s="42">
        <f t="shared" si="24"/>
        <v>2</v>
      </c>
      <c r="AL109" s="42">
        <f t="shared" si="24"/>
        <v>0</v>
      </c>
      <c r="AM109" s="42">
        <f t="shared" si="24"/>
        <v>0</v>
      </c>
      <c r="AN109" s="42">
        <f t="shared" si="24"/>
        <v>0</v>
      </c>
      <c r="AO109" s="42">
        <f t="shared" si="24"/>
        <v>0</v>
      </c>
      <c r="AP109" s="42">
        <f t="shared" si="24"/>
        <v>0</v>
      </c>
      <c r="AQ109" s="42">
        <f t="shared" si="24"/>
        <v>1.5</v>
      </c>
      <c r="AR109" s="42">
        <f t="shared" si="24"/>
        <v>0</v>
      </c>
      <c r="AS109" s="42">
        <f t="shared" si="24"/>
        <v>0</v>
      </c>
      <c r="AT109" s="42">
        <f t="shared" si="24"/>
        <v>0</v>
      </c>
      <c r="AU109" s="42">
        <f t="shared" si="24"/>
        <v>0</v>
      </c>
      <c r="AV109" s="42">
        <f t="shared" si="24"/>
        <v>0</v>
      </c>
      <c r="AW109" s="42">
        <f t="shared" si="24"/>
        <v>0</v>
      </c>
      <c r="AX109" s="42">
        <f t="shared" si="24"/>
        <v>0</v>
      </c>
      <c r="AY109" s="42">
        <f t="shared" si="24"/>
        <v>2</v>
      </c>
      <c r="AZ109" s="42">
        <f t="shared" si="24"/>
        <v>0</v>
      </c>
      <c r="BA109" s="42">
        <f t="shared" si="24"/>
        <v>0</v>
      </c>
      <c r="BB109" s="42">
        <f t="shared" si="24"/>
        <v>0</v>
      </c>
      <c r="BC109" s="42">
        <f t="shared" si="24"/>
        <v>0</v>
      </c>
      <c r="BD109" s="42">
        <f t="shared" si="24"/>
        <v>0</v>
      </c>
      <c r="BE109" s="42">
        <f t="shared" si="24"/>
        <v>0</v>
      </c>
      <c r="BF109" s="42">
        <f t="shared" si="24"/>
        <v>0</v>
      </c>
      <c r="BG109" s="23">
        <f t="shared" si="23"/>
        <v>49.25</v>
      </c>
    </row>
    <row r="110" ht="15.75" customHeight="1">
      <c r="A110" s="15"/>
      <c r="B110" s="40"/>
      <c r="C110" s="17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26"/>
    </row>
    <row r="111" ht="15.75" customHeight="1">
      <c r="A111" s="27"/>
      <c r="B111" s="43" t="s">
        <v>1</v>
      </c>
      <c r="C111" s="44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37">
        <f t="shared" ref="BG111:BG118" si="25">SUM(C111:BF111)</f>
        <v>0</v>
      </c>
    </row>
    <row r="112" ht="15.75" customHeight="1">
      <c r="A112" s="8">
        <v>13.0</v>
      </c>
      <c r="B112" s="38" t="s">
        <v>107</v>
      </c>
      <c r="C112" s="10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2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2">
        <v>5.0</v>
      </c>
      <c r="AG112" s="13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2">
        <v>3.0</v>
      </c>
      <c r="AY112" s="11"/>
      <c r="AZ112" s="11"/>
      <c r="BA112" s="11"/>
      <c r="BB112" s="11"/>
      <c r="BC112" s="11"/>
      <c r="BD112" s="11"/>
      <c r="BE112" s="11"/>
      <c r="BF112" s="11"/>
      <c r="BG112" s="14">
        <f t="shared" si="25"/>
        <v>8</v>
      </c>
    </row>
    <row r="113" ht="15.75" customHeight="1">
      <c r="A113" s="15"/>
      <c r="B113" s="40" t="s">
        <v>108</v>
      </c>
      <c r="C113" s="17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20">
        <v>1.0</v>
      </c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9">
        <f t="shared" si="25"/>
        <v>1</v>
      </c>
    </row>
    <row r="114" ht="15.75" customHeight="1">
      <c r="A114" s="15"/>
      <c r="B114" s="40" t="s">
        <v>109</v>
      </c>
      <c r="C114" s="17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20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20">
        <v>1.0</v>
      </c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9">
        <f t="shared" si="25"/>
        <v>1</v>
      </c>
    </row>
    <row r="115" ht="15.75" customHeight="1">
      <c r="A115" s="15"/>
      <c r="B115" s="40" t="s">
        <v>110</v>
      </c>
      <c r="C115" s="17"/>
      <c r="D115" s="18"/>
      <c r="E115" s="18"/>
      <c r="F115" s="18"/>
      <c r="G115" s="18"/>
      <c r="H115" s="18"/>
      <c r="I115" s="18"/>
      <c r="J115" s="18"/>
      <c r="K115" s="20">
        <v>2.0</v>
      </c>
      <c r="L115" s="18"/>
      <c r="M115" s="18"/>
      <c r="N115" s="18"/>
      <c r="O115" s="18"/>
      <c r="P115" s="18"/>
      <c r="Q115" s="18"/>
      <c r="R115" s="18"/>
      <c r="S115" s="18"/>
      <c r="T115" s="18"/>
      <c r="U115" s="20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20">
        <v>2.0</v>
      </c>
      <c r="AG115" s="21"/>
      <c r="AH115" s="18"/>
      <c r="AI115" s="18"/>
      <c r="AJ115" s="18"/>
      <c r="AK115" s="18"/>
      <c r="AL115" s="18"/>
      <c r="AM115" s="18"/>
      <c r="AN115" s="20">
        <v>1.0</v>
      </c>
      <c r="AO115" s="18"/>
      <c r="AP115" s="18"/>
      <c r="AQ115" s="20">
        <v>1.0</v>
      </c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9">
        <f t="shared" si="25"/>
        <v>6</v>
      </c>
    </row>
    <row r="116" ht="15.75" customHeight="1">
      <c r="A116" s="15"/>
      <c r="B116" s="40" t="s">
        <v>111</v>
      </c>
      <c r="C116" s="17"/>
      <c r="D116" s="18"/>
      <c r="E116" s="18"/>
      <c r="F116" s="18"/>
      <c r="G116" s="18"/>
      <c r="H116" s="18"/>
      <c r="I116" s="18"/>
      <c r="J116" s="18"/>
      <c r="K116" s="20">
        <v>2.0</v>
      </c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21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9">
        <f t="shared" si="25"/>
        <v>2</v>
      </c>
    </row>
    <row r="117" ht="15.75" customHeight="1">
      <c r="A117" s="15"/>
      <c r="B117" s="40" t="s">
        <v>112</v>
      </c>
      <c r="C117" s="17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9">
        <f t="shared" si="25"/>
        <v>0</v>
      </c>
    </row>
    <row r="118" ht="15.75" customHeight="1">
      <c r="A118" s="15"/>
      <c r="B118" s="40" t="s">
        <v>55</v>
      </c>
      <c r="C118" s="42"/>
      <c r="D118" s="42">
        <f t="shared" ref="D118:BF118" si="26">SUM(D112:D117)</f>
        <v>0</v>
      </c>
      <c r="E118" s="42">
        <f t="shared" si="26"/>
        <v>0</v>
      </c>
      <c r="F118" s="42">
        <f t="shared" si="26"/>
        <v>0</v>
      </c>
      <c r="G118" s="42">
        <f t="shared" si="26"/>
        <v>0</v>
      </c>
      <c r="H118" s="42">
        <f t="shared" si="26"/>
        <v>0</v>
      </c>
      <c r="I118" s="42">
        <f t="shared" si="26"/>
        <v>0</v>
      </c>
      <c r="J118" s="42">
        <f t="shared" si="26"/>
        <v>0</v>
      </c>
      <c r="K118" s="42">
        <f t="shared" si="26"/>
        <v>4</v>
      </c>
      <c r="L118" s="42">
        <f t="shared" si="26"/>
        <v>0</v>
      </c>
      <c r="M118" s="42">
        <f t="shared" si="26"/>
        <v>0</v>
      </c>
      <c r="N118" s="42">
        <f t="shared" si="26"/>
        <v>0</v>
      </c>
      <c r="O118" s="42">
        <f t="shared" si="26"/>
        <v>0</v>
      </c>
      <c r="P118" s="42">
        <f t="shared" si="26"/>
        <v>0</v>
      </c>
      <c r="Q118" s="42">
        <f t="shared" si="26"/>
        <v>0</v>
      </c>
      <c r="R118" s="42">
        <f t="shared" si="26"/>
        <v>0</v>
      </c>
      <c r="S118" s="42">
        <f t="shared" si="26"/>
        <v>0</v>
      </c>
      <c r="T118" s="42">
        <f t="shared" si="26"/>
        <v>0</v>
      </c>
      <c r="U118" s="42">
        <f t="shared" si="26"/>
        <v>0</v>
      </c>
      <c r="V118" s="42">
        <f t="shared" si="26"/>
        <v>0</v>
      </c>
      <c r="W118" s="42">
        <f t="shared" si="26"/>
        <v>0</v>
      </c>
      <c r="X118" s="42">
        <f t="shared" si="26"/>
        <v>0</v>
      </c>
      <c r="Y118" s="42">
        <f t="shared" si="26"/>
        <v>0</v>
      </c>
      <c r="Z118" s="42">
        <f t="shared" si="26"/>
        <v>0</v>
      </c>
      <c r="AA118" s="42">
        <f t="shared" si="26"/>
        <v>0</v>
      </c>
      <c r="AB118" s="42">
        <f t="shared" si="26"/>
        <v>0</v>
      </c>
      <c r="AC118" s="42">
        <f t="shared" si="26"/>
        <v>0</v>
      </c>
      <c r="AD118" s="42">
        <f t="shared" si="26"/>
        <v>0</v>
      </c>
      <c r="AE118" s="42">
        <f t="shared" si="26"/>
        <v>0</v>
      </c>
      <c r="AF118" s="42">
        <f t="shared" si="26"/>
        <v>7</v>
      </c>
      <c r="AG118" s="42">
        <f t="shared" si="26"/>
        <v>0</v>
      </c>
      <c r="AH118" s="42">
        <f t="shared" si="26"/>
        <v>0</v>
      </c>
      <c r="AI118" s="42">
        <f t="shared" si="26"/>
        <v>0</v>
      </c>
      <c r="AJ118" s="42">
        <f t="shared" si="26"/>
        <v>0</v>
      </c>
      <c r="AK118" s="42">
        <f t="shared" si="26"/>
        <v>0</v>
      </c>
      <c r="AL118" s="42">
        <f t="shared" si="26"/>
        <v>0</v>
      </c>
      <c r="AM118" s="42">
        <f t="shared" si="26"/>
        <v>0</v>
      </c>
      <c r="AN118" s="42">
        <f t="shared" si="26"/>
        <v>1</v>
      </c>
      <c r="AO118" s="42">
        <f t="shared" si="26"/>
        <v>0</v>
      </c>
      <c r="AP118" s="42">
        <f t="shared" si="26"/>
        <v>0</v>
      </c>
      <c r="AQ118" s="42">
        <f t="shared" si="26"/>
        <v>3</v>
      </c>
      <c r="AR118" s="42">
        <f t="shared" si="26"/>
        <v>0</v>
      </c>
      <c r="AS118" s="42">
        <f t="shared" si="26"/>
        <v>0</v>
      </c>
      <c r="AT118" s="42">
        <f t="shared" si="26"/>
        <v>0</v>
      </c>
      <c r="AU118" s="42">
        <f t="shared" si="26"/>
        <v>0</v>
      </c>
      <c r="AV118" s="42">
        <f t="shared" si="26"/>
        <v>0</v>
      </c>
      <c r="AW118" s="42">
        <f t="shared" si="26"/>
        <v>0</v>
      </c>
      <c r="AX118" s="42">
        <f t="shared" si="26"/>
        <v>3</v>
      </c>
      <c r="AY118" s="42">
        <f t="shared" si="26"/>
        <v>0</v>
      </c>
      <c r="AZ118" s="42">
        <f t="shared" si="26"/>
        <v>0</v>
      </c>
      <c r="BA118" s="42">
        <f t="shared" si="26"/>
        <v>0</v>
      </c>
      <c r="BB118" s="42">
        <f t="shared" si="26"/>
        <v>0</v>
      </c>
      <c r="BC118" s="42">
        <f t="shared" si="26"/>
        <v>0</v>
      </c>
      <c r="BD118" s="42">
        <f t="shared" si="26"/>
        <v>0</v>
      </c>
      <c r="BE118" s="42">
        <f t="shared" si="26"/>
        <v>0</v>
      </c>
      <c r="BF118" s="42">
        <f t="shared" si="26"/>
        <v>0</v>
      </c>
      <c r="BG118" s="23">
        <f t="shared" si="25"/>
        <v>18</v>
      </c>
    </row>
    <row r="119" ht="15.75" customHeight="1">
      <c r="A119" s="15"/>
      <c r="B119" s="40"/>
      <c r="C119" s="17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26"/>
    </row>
    <row r="120" ht="15.75" customHeight="1">
      <c r="A120" s="27"/>
      <c r="B120" s="43" t="s">
        <v>1</v>
      </c>
      <c r="C120" s="44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37">
        <f t="shared" ref="BG120:BG127" si="27">SUM(C120:BF120)</f>
        <v>0</v>
      </c>
    </row>
    <row r="121" ht="15.75" customHeight="1">
      <c r="A121" s="8">
        <v>14.0</v>
      </c>
      <c r="B121" s="38" t="s">
        <v>107</v>
      </c>
      <c r="C121" s="10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2">
        <v>6.0</v>
      </c>
      <c r="R121" s="11"/>
      <c r="S121" s="12">
        <v>3.0</v>
      </c>
      <c r="T121" s="11"/>
      <c r="U121" s="12"/>
      <c r="V121" s="11"/>
      <c r="W121" s="11"/>
      <c r="X121" s="11"/>
      <c r="Y121" s="11"/>
      <c r="Z121" s="11"/>
      <c r="AA121" s="11"/>
      <c r="AB121" s="11"/>
      <c r="AC121" s="11"/>
      <c r="AD121" s="12">
        <v>4.5</v>
      </c>
      <c r="AE121" s="11"/>
      <c r="AF121" s="11"/>
      <c r="AG121" s="13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4">
        <f t="shared" si="27"/>
        <v>13.5</v>
      </c>
    </row>
    <row r="122" ht="15.75" customHeight="1">
      <c r="A122" s="15"/>
      <c r="B122" s="40" t="s">
        <v>108</v>
      </c>
      <c r="C122" s="17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20">
        <v>0.5</v>
      </c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20">
        <v>0.5</v>
      </c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9">
        <f t="shared" si="27"/>
        <v>1</v>
      </c>
    </row>
    <row r="123" ht="15.75" customHeight="1">
      <c r="A123" s="15"/>
      <c r="B123" s="40" t="s">
        <v>109</v>
      </c>
      <c r="C123" s="17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20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9">
        <f t="shared" si="27"/>
        <v>0</v>
      </c>
    </row>
    <row r="124" ht="15.75" customHeight="1">
      <c r="A124" s="15"/>
      <c r="B124" s="40" t="s">
        <v>110</v>
      </c>
      <c r="C124" s="17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20">
        <v>7.0</v>
      </c>
      <c r="T124" s="18"/>
      <c r="U124" s="20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21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9">
        <f t="shared" si="27"/>
        <v>7</v>
      </c>
    </row>
    <row r="125" ht="15.75" customHeight="1">
      <c r="A125" s="15"/>
      <c r="B125" s="40" t="s">
        <v>111</v>
      </c>
      <c r="C125" s="17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20">
        <v>1.0</v>
      </c>
      <c r="AE125" s="18"/>
      <c r="AF125" s="18"/>
      <c r="AG125" s="21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9">
        <f t="shared" si="27"/>
        <v>1</v>
      </c>
    </row>
    <row r="126" ht="15.75" customHeight="1">
      <c r="A126" s="15"/>
      <c r="B126" s="40" t="s">
        <v>112</v>
      </c>
      <c r="C126" s="17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20">
        <v>3.0</v>
      </c>
      <c r="R126" s="18"/>
      <c r="S126" s="20">
        <v>4.0</v>
      </c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20">
        <v>2.0</v>
      </c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9">
        <f t="shared" si="27"/>
        <v>9</v>
      </c>
    </row>
    <row r="127" ht="15.75" customHeight="1">
      <c r="A127" s="15"/>
      <c r="B127" s="40" t="s">
        <v>55</v>
      </c>
      <c r="C127" s="42"/>
      <c r="D127" s="42">
        <f t="shared" ref="D127:BF127" si="28">SUM(D121:D126)</f>
        <v>0</v>
      </c>
      <c r="E127" s="42">
        <f t="shared" si="28"/>
        <v>0</v>
      </c>
      <c r="F127" s="42">
        <f t="shared" si="28"/>
        <v>0</v>
      </c>
      <c r="G127" s="42">
        <f t="shared" si="28"/>
        <v>0</v>
      </c>
      <c r="H127" s="42">
        <f t="shared" si="28"/>
        <v>0</v>
      </c>
      <c r="I127" s="42">
        <f t="shared" si="28"/>
        <v>0</v>
      </c>
      <c r="J127" s="42">
        <f t="shared" si="28"/>
        <v>0</v>
      </c>
      <c r="K127" s="42">
        <f t="shared" si="28"/>
        <v>0</v>
      </c>
      <c r="L127" s="42">
        <f t="shared" si="28"/>
        <v>0</v>
      </c>
      <c r="M127" s="42">
        <f t="shared" si="28"/>
        <v>0</v>
      </c>
      <c r="N127" s="42">
        <f t="shared" si="28"/>
        <v>0</v>
      </c>
      <c r="O127" s="42">
        <f t="shared" si="28"/>
        <v>0</v>
      </c>
      <c r="P127" s="42">
        <f t="shared" si="28"/>
        <v>0</v>
      </c>
      <c r="Q127" s="42">
        <f t="shared" si="28"/>
        <v>9.5</v>
      </c>
      <c r="R127" s="42">
        <f t="shared" si="28"/>
        <v>0</v>
      </c>
      <c r="S127" s="42">
        <f t="shared" si="28"/>
        <v>14</v>
      </c>
      <c r="T127" s="42">
        <f t="shared" si="28"/>
        <v>0</v>
      </c>
      <c r="U127" s="42">
        <f t="shared" si="28"/>
        <v>0</v>
      </c>
      <c r="V127" s="42">
        <f t="shared" si="28"/>
        <v>0</v>
      </c>
      <c r="W127" s="42">
        <f t="shared" si="28"/>
        <v>0</v>
      </c>
      <c r="X127" s="42">
        <f t="shared" si="28"/>
        <v>0</v>
      </c>
      <c r="Y127" s="42">
        <f t="shared" si="28"/>
        <v>0</v>
      </c>
      <c r="Z127" s="42">
        <f t="shared" si="28"/>
        <v>0</v>
      </c>
      <c r="AA127" s="42">
        <f t="shared" si="28"/>
        <v>0</v>
      </c>
      <c r="AB127" s="42">
        <f t="shared" si="28"/>
        <v>0</v>
      </c>
      <c r="AC127" s="42">
        <f t="shared" si="28"/>
        <v>0</v>
      </c>
      <c r="AD127" s="42">
        <f t="shared" si="28"/>
        <v>8</v>
      </c>
      <c r="AE127" s="42">
        <f t="shared" si="28"/>
        <v>0</v>
      </c>
      <c r="AF127" s="42">
        <f t="shared" si="28"/>
        <v>0</v>
      </c>
      <c r="AG127" s="42">
        <f t="shared" si="28"/>
        <v>0</v>
      </c>
      <c r="AH127" s="42">
        <f t="shared" si="28"/>
        <v>0</v>
      </c>
      <c r="AI127" s="42">
        <f t="shared" si="28"/>
        <v>0</v>
      </c>
      <c r="AJ127" s="42">
        <f t="shared" si="28"/>
        <v>0</v>
      </c>
      <c r="AK127" s="42">
        <f t="shared" si="28"/>
        <v>0</v>
      </c>
      <c r="AL127" s="42">
        <f t="shared" si="28"/>
        <v>0</v>
      </c>
      <c r="AM127" s="42">
        <f t="shared" si="28"/>
        <v>0</v>
      </c>
      <c r="AN127" s="42">
        <f t="shared" si="28"/>
        <v>0</v>
      </c>
      <c r="AO127" s="42">
        <f t="shared" si="28"/>
        <v>0</v>
      </c>
      <c r="AP127" s="42">
        <f t="shared" si="28"/>
        <v>0</v>
      </c>
      <c r="AQ127" s="42">
        <f t="shared" si="28"/>
        <v>0</v>
      </c>
      <c r="AR127" s="42">
        <f t="shared" si="28"/>
        <v>0</v>
      </c>
      <c r="AS127" s="42">
        <f t="shared" si="28"/>
        <v>0</v>
      </c>
      <c r="AT127" s="42">
        <f t="shared" si="28"/>
        <v>0</v>
      </c>
      <c r="AU127" s="42">
        <f t="shared" si="28"/>
        <v>0</v>
      </c>
      <c r="AV127" s="42">
        <f t="shared" si="28"/>
        <v>0</v>
      </c>
      <c r="AW127" s="42">
        <f t="shared" si="28"/>
        <v>0</v>
      </c>
      <c r="AX127" s="42">
        <f t="shared" si="28"/>
        <v>0</v>
      </c>
      <c r="AY127" s="42">
        <f t="shared" si="28"/>
        <v>0</v>
      </c>
      <c r="AZ127" s="42">
        <f t="shared" si="28"/>
        <v>0</v>
      </c>
      <c r="BA127" s="42">
        <f t="shared" si="28"/>
        <v>0</v>
      </c>
      <c r="BB127" s="42">
        <f t="shared" si="28"/>
        <v>0</v>
      </c>
      <c r="BC127" s="42">
        <f t="shared" si="28"/>
        <v>0</v>
      </c>
      <c r="BD127" s="42">
        <f t="shared" si="28"/>
        <v>0</v>
      </c>
      <c r="BE127" s="42">
        <f t="shared" si="28"/>
        <v>0</v>
      </c>
      <c r="BF127" s="42">
        <f t="shared" si="28"/>
        <v>0</v>
      </c>
      <c r="BG127" s="23">
        <f t="shared" si="27"/>
        <v>31.5</v>
      </c>
    </row>
    <row r="128" ht="15.75" customHeight="1">
      <c r="A128" s="15"/>
      <c r="B128" s="40"/>
      <c r="C128" s="1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26"/>
    </row>
    <row r="129" ht="15.75" customHeight="1">
      <c r="A129" s="27"/>
      <c r="B129" s="43" t="s">
        <v>1</v>
      </c>
      <c r="C129" s="44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37">
        <f t="shared" ref="BG129:BG136" si="29">SUM(C129:BF129)</f>
        <v>0</v>
      </c>
    </row>
    <row r="130" ht="15.75" customHeight="1">
      <c r="A130" s="8">
        <v>15.0</v>
      </c>
      <c r="B130" s="38" t="s">
        <v>107</v>
      </c>
      <c r="C130" s="10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2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3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4">
        <f t="shared" si="29"/>
        <v>0</v>
      </c>
    </row>
    <row r="131" ht="15.75" customHeight="1">
      <c r="A131" s="15"/>
      <c r="B131" s="40" t="s">
        <v>108</v>
      </c>
      <c r="C131" s="17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9">
        <f t="shared" si="29"/>
        <v>0</v>
      </c>
    </row>
    <row r="132" ht="15.75" customHeight="1">
      <c r="A132" s="15"/>
      <c r="B132" s="40" t="s">
        <v>109</v>
      </c>
      <c r="C132" s="1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20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9">
        <f t="shared" si="29"/>
        <v>0</v>
      </c>
    </row>
    <row r="133" ht="15.75" customHeight="1">
      <c r="A133" s="15"/>
      <c r="B133" s="40" t="s">
        <v>110</v>
      </c>
      <c r="C133" s="17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20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21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9">
        <f t="shared" si="29"/>
        <v>0</v>
      </c>
    </row>
    <row r="134" ht="15.75" customHeight="1">
      <c r="A134" s="15"/>
      <c r="B134" s="40" t="s">
        <v>111</v>
      </c>
      <c r="C134" s="17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21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9">
        <f t="shared" si="29"/>
        <v>0</v>
      </c>
    </row>
    <row r="135" ht="15.75" customHeight="1">
      <c r="A135" s="15"/>
      <c r="B135" s="40" t="s">
        <v>112</v>
      </c>
      <c r="C135" s="17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9">
        <f t="shared" si="29"/>
        <v>0</v>
      </c>
    </row>
    <row r="136" ht="15.75" customHeight="1">
      <c r="A136" s="15"/>
      <c r="B136" s="40" t="s">
        <v>55</v>
      </c>
      <c r="C136" s="42"/>
      <c r="D136" s="42">
        <f t="shared" ref="D136:BF136" si="30">SUM(D130:D135)</f>
        <v>0</v>
      </c>
      <c r="E136" s="42">
        <f t="shared" si="30"/>
        <v>0</v>
      </c>
      <c r="F136" s="42">
        <f t="shared" si="30"/>
        <v>0</v>
      </c>
      <c r="G136" s="42">
        <f t="shared" si="30"/>
        <v>0</v>
      </c>
      <c r="H136" s="42">
        <f t="shared" si="30"/>
        <v>0</v>
      </c>
      <c r="I136" s="42">
        <f t="shared" si="30"/>
        <v>0</v>
      </c>
      <c r="J136" s="42">
        <f t="shared" si="30"/>
        <v>0</v>
      </c>
      <c r="K136" s="42">
        <f t="shared" si="30"/>
        <v>0</v>
      </c>
      <c r="L136" s="42">
        <f t="shared" si="30"/>
        <v>0</v>
      </c>
      <c r="M136" s="42">
        <f t="shared" si="30"/>
        <v>0</v>
      </c>
      <c r="N136" s="42">
        <f t="shared" si="30"/>
        <v>0</v>
      </c>
      <c r="O136" s="42">
        <f t="shared" si="30"/>
        <v>0</v>
      </c>
      <c r="P136" s="42">
        <f t="shared" si="30"/>
        <v>0</v>
      </c>
      <c r="Q136" s="42">
        <f t="shared" si="30"/>
        <v>0</v>
      </c>
      <c r="R136" s="42">
        <f t="shared" si="30"/>
        <v>0</v>
      </c>
      <c r="S136" s="42">
        <f t="shared" si="30"/>
        <v>0</v>
      </c>
      <c r="T136" s="42">
        <f t="shared" si="30"/>
        <v>0</v>
      </c>
      <c r="U136" s="42">
        <f t="shared" si="30"/>
        <v>0</v>
      </c>
      <c r="V136" s="42">
        <f t="shared" si="30"/>
        <v>0</v>
      </c>
      <c r="W136" s="42">
        <f t="shared" si="30"/>
        <v>0</v>
      </c>
      <c r="X136" s="42">
        <f t="shared" si="30"/>
        <v>0</v>
      </c>
      <c r="Y136" s="42">
        <f t="shared" si="30"/>
        <v>0</v>
      </c>
      <c r="Z136" s="42">
        <f t="shared" si="30"/>
        <v>0</v>
      </c>
      <c r="AA136" s="42">
        <f t="shared" si="30"/>
        <v>0</v>
      </c>
      <c r="AB136" s="42">
        <f t="shared" si="30"/>
        <v>0</v>
      </c>
      <c r="AC136" s="42">
        <f t="shared" si="30"/>
        <v>0</v>
      </c>
      <c r="AD136" s="42">
        <f t="shared" si="30"/>
        <v>0</v>
      </c>
      <c r="AE136" s="42">
        <f t="shared" si="30"/>
        <v>0</v>
      </c>
      <c r="AF136" s="42">
        <f t="shared" si="30"/>
        <v>0</v>
      </c>
      <c r="AG136" s="42">
        <f t="shared" si="30"/>
        <v>0</v>
      </c>
      <c r="AH136" s="42">
        <f t="shared" si="30"/>
        <v>0</v>
      </c>
      <c r="AI136" s="42">
        <f t="shared" si="30"/>
        <v>0</v>
      </c>
      <c r="AJ136" s="42">
        <f t="shared" si="30"/>
        <v>0</v>
      </c>
      <c r="AK136" s="42">
        <f t="shared" si="30"/>
        <v>0</v>
      </c>
      <c r="AL136" s="42">
        <f t="shared" si="30"/>
        <v>0</v>
      </c>
      <c r="AM136" s="42">
        <f t="shared" si="30"/>
        <v>0</v>
      </c>
      <c r="AN136" s="42">
        <f t="shared" si="30"/>
        <v>0</v>
      </c>
      <c r="AO136" s="42">
        <f t="shared" si="30"/>
        <v>0</v>
      </c>
      <c r="AP136" s="42">
        <f t="shared" si="30"/>
        <v>0</v>
      </c>
      <c r="AQ136" s="42">
        <f t="shared" si="30"/>
        <v>0</v>
      </c>
      <c r="AR136" s="42">
        <f t="shared" si="30"/>
        <v>0</v>
      </c>
      <c r="AS136" s="42">
        <f t="shared" si="30"/>
        <v>0</v>
      </c>
      <c r="AT136" s="42">
        <f t="shared" si="30"/>
        <v>0</v>
      </c>
      <c r="AU136" s="42">
        <f t="shared" si="30"/>
        <v>0</v>
      </c>
      <c r="AV136" s="42">
        <f t="shared" si="30"/>
        <v>0</v>
      </c>
      <c r="AW136" s="42">
        <f t="shared" si="30"/>
        <v>0</v>
      </c>
      <c r="AX136" s="42">
        <f t="shared" si="30"/>
        <v>0</v>
      </c>
      <c r="AY136" s="42">
        <f t="shared" si="30"/>
        <v>0</v>
      </c>
      <c r="AZ136" s="42">
        <f t="shared" si="30"/>
        <v>0</v>
      </c>
      <c r="BA136" s="42">
        <f t="shared" si="30"/>
        <v>0</v>
      </c>
      <c r="BB136" s="42">
        <f t="shared" si="30"/>
        <v>0</v>
      </c>
      <c r="BC136" s="42">
        <f t="shared" si="30"/>
        <v>0</v>
      </c>
      <c r="BD136" s="42">
        <f t="shared" si="30"/>
        <v>0</v>
      </c>
      <c r="BE136" s="42">
        <f t="shared" si="30"/>
        <v>0</v>
      </c>
      <c r="BF136" s="42">
        <f t="shared" si="30"/>
        <v>0</v>
      </c>
      <c r="BG136" s="23">
        <f t="shared" si="29"/>
        <v>0</v>
      </c>
    </row>
    <row r="137" ht="15.75" customHeight="1">
      <c r="A137" s="15"/>
      <c r="B137" s="40"/>
      <c r="C137" s="17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26"/>
    </row>
    <row r="138" ht="15.75" customHeight="1">
      <c r="A138" s="27"/>
      <c r="B138" s="43" t="s">
        <v>1</v>
      </c>
      <c r="C138" s="44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37">
        <f t="shared" ref="BG138:BG145" si="31">SUM(C138:BF138)</f>
        <v>0</v>
      </c>
    </row>
    <row r="139" ht="15.75" customHeight="1">
      <c r="A139" s="8">
        <v>16.0</v>
      </c>
      <c r="B139" s="38" t="s">
        <v>107</v>
      </c>
      <c r="C139" s="10"/>
      <c r="D139" s="11"/>
      <c r="E139" s="11"/>
      <c r="F139" s="12">
        <v>1.0</v>
      </c>
      <c r="G139" s="11"/>
      <c r="H139" s="11"/>
      <c r="I139" s="11"/>
      <c r="J139" s="12">
        <v>1.0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2">
        <v>3.0</v>
      </c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3"/>
      <c r="AH139" s="11"/>
      <c r="AI139" s="11"/>
      <c r="AJ139" s="11"/>
      <c r="AK139" s="12">
        <v>3.0</v>
      </c>
      <c r="AL139" s="11"/>
      <c r="AM139" s="11"/>
      <c r="AN139" s="11"/>
      <c r="AO139" s="11"/>
      <c r="AP139" s="12">
        <v>1.0</v>
      </c>
      <c r="AQ139" s="12">
        <v>1.0</v>
      </c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4">
        <f t="shared" si="31"/>
        <v>10</v>
      </c>
    </row>
    <row r="140" ht="15.75" customHeight="1">
      <c r="A140" s="15"/>
      <c r="B140" s="40" t="s">
        <v>108</v>
      </c>
      <c r="C140" s="17"/>
      <c r="D140" s="20">
        <v>1.5</v>
      </c>
      <c r="E140" s="18"/>
      <c r="F140" s="18"/>
      <c r="G140" s="20">
        <v>0.5</v>
      </c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20">
        <v>1.0</v>
      </c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9">
        <f t="shared" si="31"/>
        <v>3</v>
      </c>
    </row>
    <row r="141" ht="15.75" customHeight="1">
      <c r="A141" s="15"/>
      <c r="B141" s="40" t="s">
        <v>109</v>
      </c>
      <c r="C141" s="17"/>
      <c r="D141" s="20">
        <v>1.0</v>
      </c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20">
        <v>3.0</v>
      </c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20">
        <v>1.0</v>
      </c>
      <c r="AL141" s="18"/>
      <c r="AM141" s="18"/>
      <c r="AN141" s="18"/>
      <c r="AO141" s="18"/>
      <c r="AP141" s="20">
        <v>3.0</v>
      </c>
      <c r="AQ141" s="20">
        <v>2.0</v>
      </c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9">
        <f t="shared" si="31"/>
        <v>10</v>
      </c>
    </row>
    <row r="142" ht="15.75" customHeight="1">
      <c r="A142" s="15"/>
      <c r="B142" s="40" t="s">
        <v>110</v>
      </c>
      <c r="C142" s="17"/>
      <c r="D142" s="18"/>
      <c r="E142" s="18"/>
      <c r="F142" s="18"/>
      <c r="G142" s="18"/>
      <c r="H142" s="18"/>
      <c r="I142" s="18"/>
      <c r="J142" s="20">
        <v>3.0</v>
      </c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20">
        <v>6.0</v>
      </c>
      <c r="V142" s="18"/>
      <c r="W142" s="18"/>
      <c r="X142" s="18"/>
      <c r="Y142" s="20">
        <v>3.0</v>
      </c>
      <c r="Z142" s="18"/>
      <c r="AA142" s="18"/>
      <c r="AB142" s="18"/>
      <c r="AC142" s="18"/>
      <c r="AD142" s="18"/>
      <c r="AE142" s="18"/>
      <c r="AF142" s="18"/>
      <c r="AG142" s="21"/>
      <c r="AH142" s="18"/>
      <c r="AI142" s="18"/>
      <c r="AJ142" s="18"/>
      <c r="AK142" s="20">
        <v>9.0</v>
      </c>
      <c r="AL142" s="18"/>
      <c r="AM142" s="18"/>
      <c r="AN142" s="18"/>
      <c r="AO142" s="18"/>
      <c r="AP142" s="20">
        <v>2.0</v>
      </c>
      <c r="AQ142" s="20">
        <v>1.0</v>
      </c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9">
        <f t="shared" si="31"/>
        <v>24</v>
      </c>
    </row>
    <row r="143" ht="15.75" customHeight="1">
      <c r="A143" s="15"/>
      <c r="B143" s="40" t="s">
        <v>111</v>
      </c>
      <c r="C143" s="17"/>
      <c r="D143" s="20">
        <v>0.5</v>
      </c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21"/>
      <c r="AH143" s="18"/>
      <c r="AI143" s="18"/>
      <c r="AJ143" s="18"/>
      <c r="AK143" s="20">
        <v>2.0</v>
      </c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9">
        <f t="shared" si="31"/>
        <v>2.5</v>
      </c>
    </row>
    <row r="144" ht="15.75" customHeight="1">
      <c r="A144" s="15"/>
      <c r="B144" s="40" t="s">
        <v>112</v>
      </c>
      <c r="C144" s="17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9">
        <f t="shared" si="31"/>
        <v>0</v>
      </c>
    </row>
    <row r="145" ht="15.75" customHeight="1">
      <c r="A145" s="15"/>
      <c r="B145" s="40" t="s">
        <v>55</v>
      </c>
      <c r="C145" s="42"/>
      <c r="D145" s="42">
        <f t="shared" ref="D145:BF145" si="32">SUM(D139:D144)</f>
        <v>3</v>
      </c>
      <c r="E145" s="42">
        <f t="shared" si="32"/>
        <v>0</v>
      </c>
      <c r="F145" s="42">
        <f t="shared" si="32"/>
        <v>1</v>
      </c>
      <c r="G145" s="42">
        <f t="shared" si="32"/>
        <v>0.5</v>
      </c>
      <c r="H145" s="42">
        <f t="shared" si="32"/>
        <v>0</v>
      </c>
      <c r="I145" s="42">
        <f t="shared" si="32"/>
        <v>0</v>
      </c>
      <c r="J145" s="42">
        <f t="shared" si="32"/>
        <v>4</v>
      </c>
      <c r="K145" s="42">
        <f t="shared" si="32"/>
        <v>0</v>
      </c>
      <c r="L145" s="42">
        <f t="shared" si="32"/>
        <v>0</v>
      </c>
      <c r="M145" s="42">
        <f t="shared" si="32"/>
        <v>0</v>
      </c>
      <c r="N145" s="42">
        <f t="shared" si="32"/>
        <v>0</v>
      </c>
      <c r="O145" s="42">
        <f t="shared" si="32"/>
        <v>0</v>
      </c>
      <c r="P145" s="42">
        <f t="shared" si="32"/>
        <v>0</v>
      </c>
      <c r="Q145" s="42">
        <f t="shared" si="32"/>
        <v>0</v>
      </c>
      <c r="R145" s="42">
        <f t="shared" si="32"/>
        <v>0</v>
      </c>
      <c r="S145" s="42">
        <f t="shared" si="32"/>
        <v>0</v>
      </c>
      <c r="T145" s="42">
        <f t="shared" si="32"/>
        <v>0</v>
      </c>
      <c r="U145" s="42">
        <f t="shared" si="32"/>
        <v>12</v>
      </c>
      <c r="V145" s="42">
        <f t="shared" si="32"/>
        <v>0</v>
      </c>
      <c r="W145" s="42">
        <f t="shared" si="32"/>
        <v>0</v>
      </c>
      <c r="X145" s="42">
        <f t="shared" si="32"/>
        <v>0</v>
      </c>
      <c r="Y145" s="42">
        <f t="shared" si="32"/>
        <v>3</v>
      </c>
      <c r="Z145" s="42">
        <f t="shared" si="32"/>
        <v>0</v>
      </c>
      <c r="AA145" s="42">
        <f t="shared" si="32"/>
        <v>0</v>
      </c>
      <c r="AB145" s="42">
        <f t="shared" si="32"/>
        <v>0</v>
      </c>
      <c r="AC145" s="42">
        <f t="shared" si="32"/>
        <v>0</v>
      </c>
      <c r="AD145" s="42">
        <f t="shared" si="32"/>
        <v>0</v>
      </c>
      <c r="AE145" s="42">
        <f t="shared" si="32"/>
        <v>0</v>
      </c>
      <c r="AF145" s="42">
        <f t="shared" si="32"/>
        <v>0</v>
      </c>
      <c r="AG145" s="42">
        <f t="shared" si="32"/>
        <v>0</v>
      </c>
      <c r="AH145" s="42">
        <f t="shared" si="32"/>
        <v>0</v>
      </c>
      <c r="AI145" s="42">
        <f t="shared" si="32"/>
        <v>0</v>
      </c>
      <c r="AJ145" s="42">
        <f t="shared" si="32"/>
        <v>0</v>
      </c>
      <c r="AK145" s="42">
        <f t="shared" si="32"/>
        <v>15</v>
      </c>
      <c r="AL145" s="42">
        <f t="shared" si="32"/>
        <v>0</v>
      </c>
      <c r="AM145" s="42">
        <f t="shared" si="32"/>
        <v>0</v>
      </c>
      <c r="AN145" s="42">
        <f t="shared" si="32"/>
        <v>0</v>
      </c>
      <c r="AO145" s="42">
        <f t="shared" si="32"/>
        <v>0</v>
      </c>
      <c r="AP145" s="42">
        <f t="shared" si="32"/>
        <v>7</v>
      </c>
      <c r="AQ145" s="42">
        <f t="shared" si="32"/>
        <v>4</v>
      </c>
      <c r="AR145" s="42">
        <f t="shared" si="32"/>
        <v>0</v>
      </c>
      <c r="AS145" s="42">
        <f t="shared" si="32"/>
        <v>0</v>
      </c>
      <c r="AT145" s="42">
        <f t="shared" si="32"/>
        <v>0</v>
      </c>
      <c r="AU145" s="42">
        <f t="shared" si="32"/>
        <v>0</v>
      </c>
      <c r="AV145" s="42">
        <f t="shared" si="32"/>
        <v>0</v>
      </c>
      <c r="AW145" s="42">
        <f t="shared" si="32"/>
        <v>0</v>
      </c>
      <c r="AX145" s="42">
        <f t="shared" si="32"/>
        <v>0</v>
      </c>
      <c r="AY145" s="42">
        <f t="shared" si="32"/>
        <v>0</v>
      </c>
      <c r="AZ145" s="42">
        <f t="shared" si="32"/>
        <v>0</v>
      </c>
      <c r="BA145" s="42">
        <f t="shared" si="32"/>
        <v>0</v>
      </c>
      <c r="BB145" s="42">
        <f t="shared" si="32"/>
        <v>0</v>
      </c>
      <c r="BC145" s="42">
        <f t="shared" si="32"/>
        <v>0</v>
      </c>
      <c r="BD145" s="42">
        <f t="shared" si="32"/>
        <v>0</v>
      </c>
      <c r="BE145" s="42">
        <f t="shared" si="32"/>
        <v>0</v>
      </c>
      <c r="BF145" s="42">
        <f t="shared" si="32"/>
        <v>0</v>
      </c>
      <c r="BG145" s="23">
        <f t="shared" si="31"/>
        <v>49.5</v>
      </c>
    </row>
    <row r="146" ht="15.75" customHeight="1">
      <c r="A146" s="15"/>
      <c r="B146" s="40"/>
      <c r="C146" s="17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26"/>
    </row>
    <row r="147" ht="15.75" customHeight="1">
      <c r="A147" s="27"/>
      <c r="B147" s="43" t="s">
        <v>1</v>
      </c>
      <c r="C147" s="44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37">
        <f t="shared" ref="BG147:BG154" si="33">SUM(C147:BF147)</f>
        <v>0</v>
      </c>
    </row>
    <row r="148" ht="15.75" customHeight="1">
      <c r="A148" s="8">
        <v>17.0</v>
      </c>
      <c r="B148" s="38" t="s">
        <v>107</v>
      </c>
      <c r="C148" s="10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2">
        <v>2.0</v>
      </c>
      <c r="P148" s="11"/>
      <c r="Q148" s="11"/>
      <c r="R148" s="12">
        <v>2.0</v>
      </c>
      <c r="S148" s="11"/>
      <c r="T148" s="11"/>
      <c r="U148" s="12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3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4">
        <f t="shared" si="33"/>
        <v>4</v>
      </c>
    </row>
    <row r="149" ht="15.75" customHeight="1">
      <c r="A149" s="15"/>
      <c r="B149" s="40" t="s">
        <v>108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9">
        <f t="shared" si="33"/>
        <v>0</v>
      </c>
    </row>
    <row r="150" ht="15.75" customHeight="1">
      <c r="A150" s="15"/>
      <c r="B150" s="40" t="s">
        <v>109</v>
      </c>
      <c r="C150" s="17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20">
        <v>0.5</v>
      </c>
      <c r="P150" s="18"/>
      <c r="Q150" s="18"/>
      <c r="R150" s="20">
        <v>0.5</v>
      </c>
      <c r="S150" s="18"/>
      <c r="T150" s="18"/>
      <c r="U150" s="20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9">
        <f t="shared" si="33"/>
        <v>1</v>
      </c>
    </row>
    <row r="151" ht="15.75" customHeight="1">
      <c r="A151" s="15"/>
      <c r="B151" s="40" t="s">
        <v>110</v>
      </c>
      <c r="C151" s="17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20">
        <v>6.0</v>
      </c>
      <c r="P151" s="18"/>
      <c r="Q151" s="18"/>
      <c r="R151" s="20">
        <v>4.0</v>
      </c>
      <c r="S151" s="18"/>
      <c r="T151" s="18"/>
      <c r="U151" s="20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21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9">
        <f t="shared" si="33"/>
        <v>10</v>
      </c>
    </row>
    <row r="152" ht="15.75" customHeight="1">
      <c r="A152" s="15"/>
      <c r="B152" s="40" t="s">
        <v>111</v>
      </c>
      <c r="C152" s="17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20">
        <v>0.5</v>
      </c>
      <c r="P152" s="18"/>
      <c r="Q152" s="18"/>
      <c r="R152" s="20">
        <v>0.5</v>
      </c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21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9">
        <f t="shared" si="33"/>
        <v>1</v>
      </c>
    </row>
    <row r="153" ht="15.75" customHeight="1">
      <c r="A153" s="15"/>
      <c r="B153" s="40" t="s">
        <v>112</v>
      </c>
      <c r="C153" s="17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20">
        <v>2.5</v>
      </c>
      <c r="P153" s="18"/>
      <c r="Q153" s="18"/>
      <c r="R153" s="20">
        <v>0.5</v>
      </c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9">
        <f t="shared" si="33"/>
        <v>3</v>
      </c>
    </row>
    <row r="154" ht="15.75" customHeight="1">
      <c r="A154" s="15"/>
      <c r="B154" s="40" t="s">
        <v>55</v>
      </c>
      <c r="C154" s="42"/>
      <c r="D154" s="42">
        <f t="shared" ref="D154:BF154" si="34">SUM(D148:D153)</f>
        <v>0</v>
      </c>
      <c r="E154" s="42">
        <f t="shared" si="34"/>
        <v>0</v>
      </c>
      <c r="F154" s="42">
        <f t="shared" si="34"/>
        <v>0</v>
      </c>
      <c r="G154" s="42">
        <f t="shared" si="34"/>
        <v>0</v>
      </c>
      <c r="H154" s="42">
        <f t="shared" si="34"/>
        <v>0</v>
      </c>
      <c r="I154" s="42">
        <f t="shared" si="34"/>
        <v>0</v>
      </c>
      <c r="J154" s="42">
        <f t="shared" si="34"/>
        <v>0</v>
      </c>
      <c r="K154" s="42">
        <f t="shared" si="34"/>
        <v>0</v>
      </c>
      <c r="L154" s="42">
        <f t="shared" si="34"/>
        <v>0</v>
      </c>
      <c r="M154" s="42">
        <f t="shared" si="34"/>
        <v>0</v>
      </c>
      <c r="N154" s="42">
        <f t="shared" si="34"/>
        <v>0</v>
      </c>
      <c r="O154" s="42">
        <f t="shared" si="34"/>
        <v>11.5</v>
      </c>
      <c r="P154" s="42">
        <f t="shared" si="34"/>
        <v>0</v>
      </c>
      <c r="Q154" s="42">
        <f t="shared" si="34"/>
        <v>0</v>
      </c>
      <c r="R154" s="42">
        <f t="shared" si="34"/>
        <v>7.5</v>
      </c>
      <c r="S154" s="42">
        <f t="shared" si="34"/>
        <v>0</v>
      </c>
      <c r="T154" s="42">
        <f t="shared" si="34"/>
        <v>0</v>
      </c>
      <c r="U154" s="42">
        <f t="shared" si="34"/>
        <v>0</v>
      </c>
      <c r="V154" s="42">
        <f t="shared" si="34"/>
        <v>0</v>
      </c>
      <c r="W154" s="42">
        <f t="shared" si="34"/>
        <v>0</v>
      </c>
      <c r="X154" s="42">
        <f t="shared" si="34"/>
        <v>0</v>
      </c>
      <c r="Y154" s="42">
        <f t="shared" si="34"/>
        <v>0</v>
      </c>
      <c r="Z154" s="42">
        <f t="shared" si="34"/>
        <v>0</v>
      </c>
      <c r="AA154" s="42">
        <f t="shared" si="34"/>
        <v>0</v>
      </c>
      <c r="AB154" s="42">
        <f t="shared" si="34"/>
        <v>0</v>
      </c>
      <c r="AC154" s="42">
        <f t="shared" si="34"/>
        <v>0</v>
      </c>
      <c r="AD154" s="42">
        <f t="shared" si="34"/>
        <v>0</v>
      </c>
      <c r="AE154" s="42">
        <f t="shared" si="34"/>
        <v>0</v>
      </c>
      <c r="AF154" s="42">
        <f t="shared" si="34"/>
        <v>0</v>
      </c>
      <c r="AG154" s="42">
        <f t="shared" si="34"/>
        <v>0</v>
      </c>
      <c r="AH154" s="42">
        <f t="shared" si="34"/>
        <v>0</v>
      </c>
      <c r="AI154" s="42">
        <f t="shared" si="34"/>
        <v>0</v>
      </c>
      <c r="AJ154" s="42">
        <f t="shared" si="34"/>
        <v>0</v>
      </c>
      <c r="AK154" s="42">
        <f t="shared" si="34"/>
        <v>0</v>
      </c>
      <c r="AL154" s="42">
        <f t="shared" si="34"/>
        <v>0</v>
      </c>
      <c r="AM154" s="42">
        <f t="shared" si="34"/>
        <v>0</v>
      </c>
      <c r="AN154" s="42">
        <f t="shared" si="34"/>
        <v>0</v>
      </c>
      <c r="AO154" s="42">
        <f t="shared" si="34"/>
        <v>0</v>
      </c>
      <c r="AP154" s="42">
        <f t="shared" si="34"/>
        <v>0</v>
      </c>
      <c r="AQ154" s="42">
        <f t="shared" si="34"/>
        <v>0</v>
      </c>
      <c r="AR154" s="42">
        <f t="shared" si="34"/>
        <v>0</v>
      </c>
      <c r="AS154" s="42">
        <f t="shared" si="34"/>
        <v>0</v>
      </c>
      <c r="AT154" s="42">
        <f t="shared" si="34"/>
        <v>0</v>
      </c>
      <c r="AU154" s="42">
        <f t="shared" si="34"/>
        <v>0</v>
      </c>
      <c r="AV154" s="42">
        <f t="shared" si="34"/>
        <v>0</v>
      </c>
      <c r="AW154" s="42">
        <f t="shared" si="34"/>
        <v>0</v>
      </c>
      <c r="AX154" s="42">
        <f t="shared" si="34"/>
        <v>0</v>
      </c>
      <c r="AY154" s="42">
        <f t="shared" si="34"/>
        <v>0</v>
      </c>
      <c r="AZ154" s="42">
        <f t="shared" si="34"/>
        <v>0</v>
      </c>
      <c r="BA154" s="42">
        <f t="shared" si="34"/>
        <v>0</v>
      </c>
      <c r="BB154" s="42">
        <f t="shared" si="34"/>
        <v>0</v>
      </c>
      <c r="BC154" s="42">
        <f t="shared" si="34"/>
        <v>0</v>
      </c>
      <c r="BD154" s="42">
        <f t="shared" si="34"/>
        <v>0</v>
      </c>
      <c r="BE154" s="42">
        <f t="shared" si="34"/>
        <v>0</v>
      </c>
      <c r="BF154" s="42">
        <f t="shared" si="34"/>
        <v>0</v>
      </c>
      <c r="BG154" s="23">
        <f t="shared" si="33"/>
        <v>19</v>
      </c>
    </row>
    <row r="155" ht="15.75" customHeight="1">
      <c r="A155" s="15"/>
      <c r="B155" s="40"/>
      <c r="C155" s="17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26"/>
    </row>
    <row r="156" ht="15.75" customHeight="1">
      <c r="A156" s="27"/>
      <c r="B156" s="43" t="s">
        <v>1</v>
      </c>
      <c r="C156" s="44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37">
        <f t="shared" ref="BG156:BG163" si="35">SUM(C156:BF156)</f>
        <v>0</v>
      </c>
    </row>
    <row r="157" ht="15.75" customHeight="1">
      <c r="A157" s="8">
        <v>18.0</v>
      </c>
      <c r="B157" s="38" t="s">
        <v>107</v>
      </c>
      <c r="C157" s="10"/>
      <c r="D157" s="11"/>
      <c r="E157" s="11"/>
      <c r="F157" s="12">
        <v>8.0</v>
      </c>
      <c r="G157" s="11"/>
      <c r="H157" s="11"/>
      <c r="I157" s="12">
        <v>4.0</v>
      </c>
      <c r="J157" s="11"/>
      <c r="K157" s="11"/>
      <c r="L157" s="11"/>
      <c r="M157" s="12">
        <v>1.0</v>
      </c>
      <c r="N157" s="11"/>
      <c r="O157" s="11"/>
      <c r="P157" s="11"/>
      <c r="Q157" s="11"/>
      <c r="R157" s="11"/>
      <c r="S157" s="11"/>
      <c r="T157" s="11"/>
      <c r="U157" s="12"/>
      <c r="V157" s="11"/>
      <c r="W157" s="11"/>
      <c r="X157" s="11"/>
      <c r="Y157" s="11"/>
      <c r="Z157" s="11"/>
      <c r="AA157" s="11"/>
      <c r="AB157" s="11"/>
      <c r="AC157" s="11"/>
      <c r="AD157" s="11"/>
      <c r="AE157" s="12">
        <v>2.0</v>
      </c>
      <c r="AF157" s="11"/>
      <c r="AG157" s="13"/>
      <c r="AH157" s="11"/>
      <c r="AI157" s="11"/>
      <c r="AJ157" s="11"/>
      <c r="AK157" s="12">
        <v>0.5</v>
      </c>
      <c r="AL157" s="11"/>
      <c r="AM157" s="12">
        <v>3.0</v>
      </c>
      <c r="AN157" s="11"/>
      <c r="AO157" s="11"/>
      <c r="AP157" s="11"/>
      <c r="AQ157" s="11"/>
      <c r="AR157" s="12">
        <v>2.0</v>
      </c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4">
        <f t="shared" si="35"/>
        <v>20.5</v>
      </c>
    </row>
    <row r="158" ht="15.75" customHeight="1">
      <c r="A158" s="15"/>
      <c r="B158" s="40" t="s">
        <v>108</v>
      </c>
      <c r="C158" s="17"/>
      <c r="D158" s="20">
        <v>1.0</v>
      </c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9">
        <f t="shared" si="35"/>
        <v>1</v>
      </c>
    </row>
    <row r="159" ht="15.75" customHeight="1">
      <c r="A159" s="15"/>
      <c r="B159" s="40" t="s">
        <v>109</v>
      </c>
      <c r="C159" s="17"/>
      <c r="D159" s="20">
        <v>0.5</v>
      </c>
      <c r="E159" s="18"/>
      <c r="F159" s="18"/>
      <c r="G159" s="18"/>
      <c r="H159" s="18"/>
      <c r="I159" s="18"/>
      <c r="J159" s="18"/>
      <c r="K159" s="18"/>
      <c r="L159" s="18"/>
      <c r="M159" s="20">
        <v>1.0</v>
      </c>
      <c r="N159" s="20">
        <v>1.0</v>
      </c>
      <c r="O159" s="18"/>
      <c r="P159" s="18"/>
      <c r="Q159" s="18"/>
      <c r="R159" s="18"/>
      <c r="S159" s="18"/>
      <c r="T159" s="18"/>
      <c r="U159" s="20"/>
      <c r="V159" s="18"/>
      <c r="W159" s="18"/>
      <c r="X159" s="18"/>
      <c r="Y159" s="20">
        <v>0.5</v>
      </c>
      <c r="Z159" s="20">
        <v>1.0</v>
      </c>
      <c r="AA159" s="18"/>
      <c r="AB159" s="18"/>
      <c r="AC159" s="20">
        <v>1.0</v>
      </c>
      <c r="AD159" s="18"/>
      <c r="AE159" s="18"/>
      <c r="AF159" s="18"/>
      <c r="AG159" s="18"/>
      <c r="AH159" s="20">
        <v>0.5</v>
      </c>
      <c r="AI159" s="18"/>
      <c r="AJ159" s="20">
        <v>2.0</v>
      </c>
      <c r="AK159" s="20">
        <v>1.0</v>
      </c>
      <c r="AL159" s="18"/>
      <c r="AM159" s="20">
        <v>0.5</v>
      </c>
      <c r="AN159" s="18"/>
      <c r="AO159" s="18"/>
      <c r="AP159" s="18"/>
      <c r="AQ159" s="18"/>
      <c r="AR159" s="20">
        <v>3.0</v>
      </c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9">
        <f t="shared" si="35"/>
        <v>12</v>
      </c>
    </row>
    <row r="160" ht="15.75" customHeight="1">
      <c r="A160" s="15"/>
      <c r="B160" s="40" t="s">
        <v>110</v>
      </c>
      <c r="C160" s="17"/>
      <c r="D160" s="20">
        <v>2.0</v>
      </c>
      <c r="E160" s="18"/>
      <c r="F160" s="18"/>
      <c r="G160" s="18"/>
      <c r="H160" s="18"/>
      <c r="I160" s="18"/>
      <c r="J160" s="18"/>
      <c r="K160" s="18"/>
      <c r="L160" s="18"/>
      <c r="M160" s="20">
        <v>1.0</v>
      </c>
      <c r="N160" s="20">
        <v>1.0</v>
      </c>
      <c r="O160" s="18"/>
      <c r="P160" s="18"/>
      <c r="Q160" s="18"/>
      <c r="R160" s="18"/>
      <c r="S160" s="18"/>
      <c r="T160" s="18"/>
      <c r="U160" s="20"/>
      <c r="V160" s="18"/>
      <c r="W160" s="18"/>
      <c r="X160" s="18"/>
      <c r="Y160" s="20">
        <v>1.0</v>
      </c>
      <c r="Z160" s="18"/>
      <c r="AA160" s="18"/>
      <c r="AB160" s="18"/>
      <c r="AC160" s="20">
        <v>1.0</v>
      </c>
      <c r="AD160" s="18"/>
      <c r="AE160" s="20">
        <v>1.0</v>
      </c>
      <c r="AF160" s="18"/>
      <c r="AG160" s="21"/>
      <c r="AH160" s="18"/>
      <c r="AI160" s="18"/>
      <c r="AJ160" s="20">
        <v>1.0</v>
      </c>
      <c r="AK160" s="20">
        <v>4.0</v>
      </c>
      <c r="AL160" s="18"/>
      <c r="AM160" s="20">
        <v>2.0</v>
      </c>
      <c r="AN160" s="18"/>
      <c r="AO160" s="18"/>
      <c r="AP160" s="18"/>
      <c r="AQ160" s="18"/>
      <c r="AR160" s="20">
        <v>2.0</v>
      </c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9">
        <f t="shared" si="35"/>
        <v>16</v>
      </c>
    </row>
    <row r="161" ht="15.75" customHeight="1">
      <c r="A161" s="15"/>
      <c r="B161" s="40" t="s">
        <v>111</v>
      </c>
      <c r="C161" s="17"/>
      <c r="D161" s="20">
        <v>1.0</v>
      </c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21"/>
      <c r="AH161" s="18"/>
      <c r="AI161" s="18"/>
      <c r="AJ161" s="18"/>
      <c r="AK161" s="20">
        <v>3.0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9">
        <f t="shared" si="35"/>
        <v>4</v>
      </c>
    </row>
    <row r="162" ht="15.75" customHeight="1">
      <c r="A162" s="15"/>
      <c r="B162" s="40" t="s">
        <v>112</v>
      </c>
      <c r="C162" s="17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20">
        <v>1.0</v>
      </c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9">
        <f t="shared" si="35"/>
        <v>1</v>
      </c>
    </row>
    <row r="163" ht="15.75" customHeight="1">
      <c r="A163" s="15"/>
      <c r="B163" s="40" t="s">
        <v>55</v>
      </c>
      <c r="C163" s="42"/>
      <c r="D163" s="42">
        <f t="shared" ref="D163:BF163" si="36">SUM(D157:D162)</f>
        <v>4.5</v>
      </c>
      <c r="E163" s="42">
        <f t="shared" si="36"/>
        <v>0</v>
      </c>
      <c r="F163" s="42">
        <f t="shared" si="36"/>
        <v>8</v>
      </c>
      <c r="G163" s="42">
        <f t="shared" si="36"/>
        <v>0</v>
      </c>
      <c r="H163" s="42">
        <f t="shared" si="36"/>
        <v>0</v>
      </c>
      <c r="I163" s="42">
        <f t="shared" si="36"/>
        <v>4</v>
      </c>
      <c r="J163" s="42">
        <f t="shared" si="36"/>
        <v>0</v>
      </c>
      <c r="K163" s="42">
        <f t="shared" si="36"/>
        <v>0</v>
      </c>
      <c r="L163" s="42">
        <f t="shared" si="36"/>
        <v>0</v>
      </c>
      <c r="M163" s="42">
        <f t="shared" si="36"/>
        <v>3</v>
      </c>
      <c r="N163" s="42">
        <f t="shared" si="36"/>
        <v>2</v>
      </c>
      <c r="O163" s="42">
        <f t="shared" si="36"/>
        <v>0</v>
      </c>
      <c r="P163" s="42">
        <f t="shared" si="36"/>
        <v>0</v>
      </c>
      <c r="Q163" s="42">
        <f t="shared" si="36"/>
        <v>0</v>
      </c>
      <c r="R163" s="42">
        <f t="shared" si="36"/>
        <v>0</v>
      </c>
      <c r="S163" s="42">
        <f t="shared" si="36"/>
        <v>0</v>
      </c>
      <c r="T163" s="42">
        <f t="shared" si="36"/>
        <v>0</v>
      </c>
      <c r="U163" s="42">
        <f t="shared" si="36"/>
        <v>0</v>
      </c>
      <c r="V163" s="42">
        <f t="shared" si="36"/>
        <v>0</v>
      </c>
      <c r="W163" s="42">
        <f t="shared" si="36"/>
        <v>0</v>
      </c>
      <c r="X163" s="42">
        <f t="shared" si="36"/>
        <v>0</v>
      </c>
      <c r="Y163" s="42">
        <f t="shared" si="36"/>
        <v>1.5</v>
      </c>
      <c r="Z163" s="42">
        <f t="shared" si="36"/>
        <v>1</v>
      </c>
      <c r="AA163" s="42">
        <f t="shared" si="36"/>
        <v>0</v>
      </c>
      <c r="AB163" s="42">
        <f t="shared" si="36"/>
        <v>0</v>
      </c>
      <c r="AC163" s="42">
        <f t="shared" si="36"/>
        <v>2</v>
      </c>
      <c r="AD163" s="42">
        <f t="shared" si="36"/>
        <v>0</v>
      </c>
      <c r="AE163" s="42">
        <f t="shared" si="36"/>
        <v>3</v>
      </c>
      <c r="AF163" s="42">
        <f t="shared" si="36"/>
        <v>0</v>
      </c>
      <c r="AG163" s="42">
        <f t="shared" si="36"/>
        <v>0</v>
      </c>
      <c r="AH163" s="42">
        <f t="shared" si="36"/>
        <v>0.5</v>
      </c>
      <c r="AI163" s="42">
        <f t="shared" si="36"/>
        <v>0</v>
      </c>
      <c r="AJ163" s="42">
        <f t="shared" si="36"/>
        <v>3</v>
      </c>
      <c r="AK163" s="42">
        <f t="shared" si="36"/>
        <v>9.5</v>
      </c>
      <c r="AL163" s="42">
        <f t="shared" si="36"/>
        <v>0</v>
      </c>
      <c r="AM163" s="42">
        <f t="shared" si="36"/>
        <v>5.5</v>
      </c>
      <c r="AN163" s="42">
        <f t="shared" si="36"/>
        <v>0</v>
      </c>
      <c r="AO163" s="42">
        <f t="shared" si="36"/>
        <v>0</v>
      </c>
      <c r="AP163" s="42">
        <f t="shared" si="36"/>
        <v>0</v>
      </c>
      <c r="AQ163" s="42">
        <f t="shared" si="36"/>
        <v>0</v>
      </c>
      <c r="AR163" s="42">
        <f t="shared" si="36"/>
        <v>7</v>
      </c>
      <c r="AS163" s="42">
        <f t="shared" si="36"/>
        <v>0</v>
      </c>
      <c r="AT163" s="42">
        <f t="shared" si="36"/>
        <v>0</v>
      </c>
      <c r="AU163" s="42">
        <f t="shared" si="36"/>
        <v>0</v>
      </c>
      <c r="AV163" s="42">
        <f t="shared" si="36"/>
        <v>0</v>
      </c>
      <c r="AW163" s="42">
        <f t="shared" si="36"/>
        <v>0</v>
      </c>
      <c r="AX163" s="42">
        <f t="shared" si="36"/>
        <v>0</v>
      </c>
      <c r="AY163" s="42">
        <f t="shared" si="36"/>
        <v>0</v>
      </c>
      <c r="AZ163" s="42">
        <f t="shared" si="36"/>
        <v>0</v>
      </c>
      <c r="BA163" s="42">
        <f t="shared" si="36"/>
        <v>0</v>
      </c>
      <c r="BB163" s="42">
        <f t="shared" si="36"/>
        <v>0</v>
      </c>
      <c r="BC163" s="42">
        <f t="shared" si="36"/>
        <v>0</v>
      </c>
      <c r="BD163" s="42">
        <f t="shared" si="36"/>
        <v>0</v>
      </c>
      <c r="BE163" s="42">
        <f t="shared" si="36"/>
        <v>0</v>
      </c>
      <c r="BF163" s="42">
        <f t="shared" si="36"/>
        <v>0</v>
      </c>
      <c r="BG163" s="23">
        <f t="shared" si="35"/>
        <v>54.5</v>
      </c>
    </row>
    <row r="164" ht="15.75" customHeight="1">
      <c r="A164" s="15"/>
      <c r="B164" s="40"/>
      <c r="C164" s="17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26"/>
    </row>
    <row r="165" ht="15.75" customHeight="1">
      <c r="A165" s="27"/>
      <c r="B165" s="43" t="s">
        <v>1</v>
      </c>
      <c r="C165" s="44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37">
        <f t="shared" ref="BG165:BG172" si="37">SUM(C165:BF165)</f>
        <v>0</v>
      </c>
    </row>
    <row r="166" ht="15.75" customHeight="1">
      <c r="A166" s="8">
        <v>19.0</v>
      </c>
      <c r="B166" s="38" t="s">
        <v>107</v>
      </c>
      <c r="C166" s="10"/>
      <c r="D166" s="11"/>
      <c r="E166" s="11"/>
      <c r="F166" s="12">
        <v>5.0</v>
      </c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2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3"/>
      <c r="AH166" s="11"/>
      <c r="AI166" s="12">
        <v>18.0</v>
      </c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4">
        <f t="shared" si="37"/>
        <v>23</v>
      </c>
    </row>
    <row r="167" ht="15.75" customHeight="1">
      <c r="A167" s="15"/>
      <c r="B167" s="40" t="s">
        <v>108</v>
      </c>
      <c r="C167" s="17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9">
        <f t="shared" si="37"/>
        <v>0</v>
      </c>
    </row>
    <row r="168" ht="15.75" customHeight="1">
      <c r="A168" s="15"/>
      <c r="B168" s="40" t="s">
        <v>109</v>
      </c>
      <c r="C168" s="17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20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20">
        <v>8.0</v>
      </c>
      <c r="AJ168" s="18"/>
      <c r="AK168" s="18"/>
      <c r="AL168" s="18"/>
      <c r="AM168" s="18"/>
      <c r="AN168" s="18"/>
      <c r="AO168" s="18"/>
      <c r="AP168" s="18"/>
      <c r="AQ168" s="20">
        <v>2.0</v>
      </c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9">
        <f t="shared" si="37"/>
        <v>10</v>
      </c>
    </row>
    <row r="169" ht="15.75" customHeight="1">
      <c r="A169" s="15"/>
      <c r="B169" s="40" t="s">
        <v>110</v>
      </c>
      <c r="C169" s="17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20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21"/>
      <c r="AH169" s="18"/>
      <c r="AI169" s="20">
        <v>18.0</v>
      </c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9">
        <f t="shared" si="37"/>
        <v>18</v>
      </c>
    </row>
    <row r="170" ht="15.75" customHeight="1">
      <c r="A170" s="15"/>
      <c r="B170" s="40" t="s">
        <v>111</v>
      </c>
      <c r="C170" s="17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21"/>
      <c r="AH170" s="18"/>
      <c r="AI170" s="20">
        <v>4.0</v>
      </c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9">
        <f t="shared" si="37"/>
        <v>4</v>
      </c>
    </row>
    <row r="171" ht="15.75" customHeight="1">
      <c r="A171" s="15"/>
      <c r="B171" s="40" t="s">
        <v>112</v>
      </c>
      <c r="C171" s="17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9">
        <f t="shared" si="37"/>
        <v>0</v>
      </c>
    </row>
    <row r="172" ht="15.75" customHeight="1">
      <c r="A172" s="15"/>
      <c r="B172" s="40" t="s">
        <v>55</v>
      </c>
      <c r="C172" s="42"/>
      <c r="D172" s="42">
        <f t="shared" ref="D172:BF172" si="38">SUM(D166:D171)</f>
        <v>0</v>
      </c>
      <c r="E172" s="42">
        <f t="shared" si="38"/>
        <v>0</v>
      </c>
      <c r="F172" s="42">
        <f t="shared" si="38"/>
        <v>5</v>
      </c>
      <c r="G172" s="42">
        <f t="shared" si="38"/>
        <v>0</v>
      </c>
      <c r="H172" s="42">
        <f t="shared" si="38"/>
        <v>0</v>
      </c>
      <c r="I172" s="42">
        <f t="shared" si="38"/>
        <v>0</v>
      </c>
      <c r="J172" s="42">
        <f t="shared" si="38"/>
        <v>0</v>
      </c>
      <c r="K172" s="42">
        <f t="shared" si="38"/>
        <v>0</v>
      </c>
      <c r="L172" s="42">
        <f t="shared" si="38"/>
        <v>0</v>
      </c>
      <c r="M172" s="42">
        <f t="shared" si="38"/>
        <v>0</v>
      </c>
      <c r="N172" s="42">
        <f t="shared" si="38"/>
        <v>0</v>
      </c>
      <c r="O172" s="42">
        <f t="shared" si="38"/>
        <v>0</v>
      </c>
      <c r="P172" s="42">
        <f t="shared" si="38"/>
        <v>0</v>
      </c>
      <c r="Q172" s="42">
        <f t="shared" si="38"/>
        <v>0</v>
      </c>
      <c r="R172" s="42">
        <f t="shared" si="38"/>
        <v>0</v>
      </c>
      <c r="S172" s="42">
        <f t="shared" si="38"/>
        <v>0</v>
      </c>
      <c r="T172" s="42">
        <f t="shared" si="38"/>
        <v>0</v>
      </c>
      <c r="U172" s="42">
        <f t="shared" si="38"/>
        <v>0</v>
      </c>
      <c r="V172" s="42">
        <f t="shared" si="38"/>
        <v>0</v>
      </c>
      <c r="W172" s="42">
        <f t="shared" si="38"/>
        <v>0</v>
      </c>
      <c r="X172" s="42">
        <f t="shared" si="38"/>
        <v>0</v>
      </c>
      <c r="Y172" s="42">
        <f t="shared" si="38"/>
        <v>0</v>
      </c>
      <c r="Z172" s="42">
        <f t="shared" si="38"/>
        <v>0</v>
      </c>
      <c r="AA172" s="42">
        <f t="shared" si="38"/>
        <v>0</v>
      </c>
      <c r="AB172" s="42">
        <f t="shared" si="38"/>
        <v>0</v>
      </c>
      <c r="AC172" s="42">
        <f t="shared" si="38"/>
        <v>0</v>
      </c>
      <c r="AD172" s="42">
        <f t="shared" si="38"/>
        <v>0</v>
      </c>
      <c r="AE172" s="42">
        <f t="shared" si="38"/>
        <v>0</v>
      </c>
      <c r="AF172" s="42">
        <f t="shared" si="38"/>
        <v>0</v>
      </c>
      <c r="AG172" s="42">
        <f t="shared" si="38"/>
        <v>0</v>
      </c>
      <c r="AH172" s="42">
        <f t="shared" si="38"/>
        <v>0</v>
      </c>
      <c r="AI172" s="42">
        <f t="shared" si="38"/>
        <v>48</v>
      </c>
      <c r="AJ172" s="42">
        <f t="shared" si="38"/>
        <v>0</v>
      </c>
      <c r="AK172" s="42">
        <f t="shared" si="38"/>
        <v>0</v>
      </c>
      <c r="AL172" s="42">
        <f t="shared" si="38"/>
        <v>0</v>
      </c>
      <c r="AM172" s="42">
        <f t="shared" si="38"/>
        <v>0</v>
      </c>
      <c r="AN172" s="42">
        <f t="shared" si="38"/>
        <v>0</v>
      </c>
      <c r="AO172" s="42">
        <f t="shared" si="38"/>
        <v>0</v>
      </c>
      <c r="AP172" s="42">
        <f t="shared" si="38"/>
        <v>0</v>
      </c>
      <c r="AQ172" s="42">
        <f t="shared" si="38"/>
        <v>2</v>
      </c>
      <c r="AR172" s="42">
        <f t="shared" si="38"/>
        <v>0</v>
      </c>
      <c r="AS172" s="42">
        <f t="shared" si="38"/>
        <v>0</v>
      </c>
      <c r="AT172" s="42">
        <f t="shared" si="38"/>
        <v>0</v>
      </c>
      <c r="AU172" s="42">
        <f t="shared" si="38"/>
        <v>0</v>
      </c>
      <c r="AV172" s="42">
        <f t="shared" si="38"/>
        <v>0</v>
      </c>
      <c r="AW172" s="42">
        <f t="shared" si="38"/>
        <v>0</v>
      </c>
      <c r="AX172" s="42">
        <f t="shared" si="38"/>
        <v>0</v>
      </c>
      <c r="AY172" s="42">
        <f t="shared" si="38"/>
        <v>0</v>
      </c>
      <c r="AZ172" s="42">
        <f t="shared" si="38"/>
        <v>0</v>
      </c>
      <c r="BA172" s="42">
        <f t="shared" si="38"/>
        <v>0</v>
      </c>
      <c r="BB172" s="42">
        <f t="shared" si="38"/>
        <v>0</v>
      </c>
      <c r="BC172" s="42">
        <f t="shared" si="38"/>
        <v>0</v>
      </c>
      <c r="BD172" s="42">
        <f t="shared" si="38"/>
        <v>0</v>
      </c>
      <c r="BE172" s="42">
        <f t="shared" si="38"/>
        <v>0</v>
      </c>
      <c r="BF172" s="42">
        <f t="shared" si="38"/>
        <v>0</v>
      </c>
      <c r="BG172" s="23">
        <f t="shared" si="37"/>
        <v>55</v>
      </c>
    </row>
    <row r="173" ht="15.75" customHeight="1">
      <c r="A173" s="15"/>
      <c r="B173" s="40"/>
      <c r="C173" s="17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26"/>
    </row>
    <row r="174" ht="15.75" customHeight="1">
      <c r="A174" s="27"/>
      <c r="B174" s="43" t="s">
        <v>1</v>
      </c>
      <c r="C174" s="44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37">
        <f t="shared" ref="BG174:BG181" si="39">SUM(C174:BF174)</f>
        <v>0</v>
      </c>
    </row>
    <row r="175" ht="15.75" customHeight="1">
      <c r="A175" s="8">
        <v>20.0</v>
      </c>
      <c r="B175" s="38" t="s">
        <v>107</v>
      </c>
      <c r="C175" s="10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2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3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4">
        <f t="shared" si="39"/>
        <v>0</v>
      </c>
    </row>
    <row r="176" ht="15.75" customHeight="1">
      <c r="A176" s="15"/>
      <c r="B176" s="40" t="s">
        <v>108</v>
      </c>
      <c r="C176" s="17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9">
        <f t="shared" si="39"/>
        <v>0</v>
      </c>
    </row>
    <row r="177" ht="15.75" customHeight="1">
      <c r="A177" s="15"/>
      <c r="B177" s="40" t="s">
        <v>109</v>
      </c>
      <c r="C177" s="17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20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9">
        <f t="shared" si="39"/>
        <v>0</v>
      </c>
    </row>
    <row r="178" ht="15.75" customHeight="1">
      <c r="A178" s="15"/>
      <c r="B178" s="40" t="s">
        <v>110</v>
      </c>
      <c r="C178" s="17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20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21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9">
        <f t="shared" si="39"/>
        <v>0</v>
      </c>
    </row>
    <row r="179" ht="15.75" customHeight="1">
      <c r="A179" s="15"/>
      <c r="B179" s="40" t="s">
        <v>111</v>
      </c>
      <c r="C179" s="17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21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9">
        <f t="shared" si="39"/>
        <v>0</v>
      </c>
    </row>
    <row r="180" ht="15.75" customHeight="1">
      <c r="A180" s="15"/>
      <c r="B180" s="40" t="s">
        <v>112</v>
      </c>
      <c r="C180" s="17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9">
        <f t="shared" si="39"/>
        <v>0</v>
      </c>
    </row>
    <row r="181" ht="15.75" customHeight="1">
      <c r="A181" s="15"/>
      <c r="B181" s="40" t="s">
        <v>55</v>
      </c>
      <c r="C181" s="42"/>
      <c r="D181" s="42">
        <f t="shared" ref="D181:BF181" si="40">SUM(D175:D180)</f>
        <v>0</v>
      </c>
      <c r="E181" s="42">
        <f t="shared" si="40"/>
        <v>0</v>
      </c>
      <c r="F181" s="42">
        <f t="shared" si="40"/>
        <v>0</v>
      </c>
      <c r="G181" s="42">
        <f t="shared" si="40"/>
        <v>0</v>
      </c>
      <c r="H181" s="42">
        <f t="shared" si="40"/>
        <v>0</v>
      </c>
      <c r="I181" s="42">
        <f t="shared" si="40"/>
        <v>0</v>
      </c>
      <c r="J181" s="42">
        <f t="shared" si="40"/>
        <v>0</v>
      </c>
      <c r="K181" s="42">
        <f t="shared" si="40"/>
        <v>0</v>
      </c>
      <c r="L181" s="42">
        <f t="shared" si="40"/>
        <v>0</v>
      </c>
      <c r="M181" s="42">
        <f t="shared" si="40"/>
        <v>0</v>
      </c>
      <c r="N181" s="42">
        <f t="shared" si="40"/>
        <v>0</v>
      </c>
      <c r="O181" s="42">
        <f t="shared" si="40"/>
        <v>0</v>
      </c>
      <c r="P181" s="42">
        <f t="shared" si="40"/>
        <v>0</v>
      </c>
      <c r="Q181" s="42">
        <f t="shared" si="40"/>
        <v>0</v>
      </c>
      <c r="R181" s="42">
        <f t="shared" si="40"/>
        <v>0</v>
      </c>
      <c r="S181" s="42">
        <f t="shared" si="40"/>
        <v>0</v>
      </c>
      <c r="T181" s="42">
        <f t="shared" si="40"/>
        <v>0</v>
      </c>
      <c r="U181" s="42">
        <f t="shared" si="40"/>
        <v>0</v>
      </c>
      <c r="V181" s="42">
        <f t="shared" si="40"/>
        <v>0</v>
      </c>
      <c r="W181" s="42">
        <f t="shared" si="40"/>
        <v>0</v>
      </c>
      <c r="X181" s="42">
        <f t="shared" si="40"/>
        <v>0</v>
      </c>
      <c r="Y181" s="42">
        <f t="shared" si="40"/>
        <v>0</v>
      </c>
      <c r="Z181" s="42">
        <f t="shared" si="40"/>
        <v>0</v>
      </c>
      <c r="AA181" s="42">
        <f t="shared" si="40"/>
        <v>0</v>
      </c>
      <c r="AB181" s="42">
        <f t="shared" si="40"/>
        <v>0</v>
      </c>
      <c r="AC181" s="42">
        <f t="shared" si="40"/>
        <v>0</v>
      </c>
      <c r="AD181" s="42">
        <f t="shared" si="40"/>
        <v>0</v>
      </c>
      <c r="AE181" s="42">
        <f t="shared" si="40"/>
        <v>0</v>
      </c>
      <c r="AF181" s="42">
        <f t="shared" si="40"/>
        <v>0</v>
      </c>
      <c r="AG181" s="42">
        <f t="shared" si="40"/>
        <v>0</v>
      </c>
      <c r="AH181" s="42">
        <f t="shared" si="40"/>
        <v>0</v>
      </c>
      <c r="AI181" s="42">
        <f t="shared" si="40"/>
        <v>0</v>
      </c>
      <c r="AJ181" s="42">
        <f t="shared" si="40"/>
        <v>0</v>
      </c>
      <c r="AK181" s="42">
        <f t="shared" si="40"/>
        <v>0</v>
      </c>
      <c r="AL181" s="42">
        <f t="shared" si="40"/>
        <v>0</v>
      </c>
      <c r="AM181" s="42">
        <f t="shared" si="40"/>
        <v>0</v>
      </c>
      <c r="AN181" s="42">
        <f t="shared" si="40"/>
        <v>0</v>
      </c>
      <c r="AO181" s="42">
        <f t="shared" si="40"/>
        <v>0</v>
      </c>
      <c r="AP181" s="42">
        <f t="shared" si="40"/>
        <v>0</v>
      </c>
      <c r="AQ181" s="42">
        <f t="shared" si="40"/>
        <v>0</v>
      </c>
      <c r="AR181" s="42">
        <f t="shared" si="40"/>
        <v>0</v>
      </c>
      <c r="AS181" s="42">
        <f t="shared" si="40"/>
        <v>0</v>
      </c>
      <c r="AT181" s="42">
        <f t="shared" si="40"/>
        <v>0</v>
      </c>
      <c r="AU181" s="42">
        <f t="shared" si="40"/>
        <v>0</v>
      </c>
      <c r="AV181" s="42">
        <f t="shared" si="40"/>
        <v>0</v>
      </c>
      <c r="AW181" s="42">
        <f t="shared" si="40"/>
        <v>0</v>
      </c>
      <c r="AX181" s="42">
        <f t="shared" si="40"/>
        <v>0</v>
      </c>
      <c r="AY181" s="42">
        <f t="shared" si="40"/>
        <v>0</v>
      </c>
      <c r="AZ181" s="42">
        <f t="shared" si="40"/>
        <v>0</v>
      </c>
      <c r="BA181" s="42">
        <f t="shared" si="40"/>
        <v>0</v>
      </c>
      <c r="BB181" s="42">
        <f t="shared" si="40"/>
        <v>0</v>
      </c>
      <c r="BC181" s="42">
        <f t="shared" si="40"/>
        <v>0</v>
      </c>
      <c r="BD181" s="42">
        <f t="shared" si="40"/>
        <v>0</v>
      </c>
      <c r="BE181" s="42">
        <f t="shared" si="40"/>
        <v>0</v>
      </c>
      <c r="BF181" s="42">
        <f t="shared" si="40"/>
        <v>0</v>
      </c>
      <c r="BG181" s="23">
        <f t="shared" si="39"/>
        <v>0</v>
      </c>
    </row>
    <row r="182" ht="15.75" customHeight="1">
      <c r="A182" s="15"/>
      <c r="B182" s="40"/>
      <c r="C182" s="17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26"/>
    </row>
    <row r="183" ht="15.75" customHeight="1">
      <c r="A183" s="27"/>
      <c r="B183" s="43" t="s">
        <v>1</v>
      </c>
      <c r="C183" s="44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37">
        <f t="shared" ref="BG183:BG190" si="41">SUM(C183:BF183)</f>
        <v>0</v>
      </c>
    </row>
    <row r="184" ht="15.75" customHeight="1">
      <c r="A184" s="8">
        <v>21.0</v>
      </c>
      <c r="B184" s="38" t="s">
        <v>107</v>
      </c>
      <c r="C184" s="10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2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3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4">
        <f t="shared" si="41"/>
        <v>0</v>
      </c>
    </row>
    <row r="185" ht="15.75" customHeight="1">
      <c r="A185" s="15"/>
      <c r="B185" s="40" t="s">
        <v>108</v>
      </c>
      <c r="C185" s="17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9">
        <f t="shared" si="41"/>
        <v>0</v>
      </c>
    </row>
    <row r="186" ht="15.75" customHeight="1">
      <c r="A186" s="15"/>
      <c r="B186" s="40" t="s">
        <v>109</v>
      </c>
      <c r="C186" s="17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20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9">
        <f t="shared" si="41"/>
        <v>0</v>
      </c>
    </row>
    <row r="187" ht="15.75" customHeight="1">
      <c r="A187" s="15"/>
      <c r="B187" s="40" t="s">
        <v>110</v>
      </c>
      <c r="C187" s="17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20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21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9">
        <f t="shared" si="41"/>
        <v>0</v>
      </c>
    </row>
    <row r="188" ht="15.75" customHeight="1">
      <c r="A188" s="15"/>
      <c r="B188" s="40" t="s">
        <v>111</v>
      </c>
      <c r="C188" s="17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21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9">
        <f t="shared" si="41"/>
        <v>0</v>
      </c>
    </row>
    <row r="189" ht="15.75" customHeight="1">
      <c r="A189" s="15"/>
      <c r="B189" s="40" t="s">
        <v>112</v>
      </c>
      <c r="C189" s="17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9">
        <f t="shared" si="41"/>
        <v>0</v>
      </c>
    </row>
    <row r="190" ht="15.75" customHeight="1">
      <c r="A190" s="15"/>
      <c r="B190" s="40" t="s">
        <v>55</v>
      </c>
      <c r="C190" s="42"/>
      <c r="D190" s="42">
        <f t="shared" ref="D190:BF190" si="42">SUM(D184:D189)</f>
        <v>0</v>
      </c>
      <c r="E190" s="42">
        <f t="shared" si="42"/>
        <v>0</v>
      </c>
      <c r="F190" s="42">
        <f t="shared" si="42"/>
        <v>0</v>
      </c>
      <c r="G190" s="42">
        <f t="shared" si="42"/>
        <v>0</v>
      </c>
      <c r="H190" s="42">
        <f t="shared" si="42"/>
        <v>0</v>
      </c>
      <c r="I190" s="42">
        <f t="shared" si="42"/>
        <v>0</v>
      </c>
      <c r="J190" s="42">
        <f t="shared" si="42"/>
        <v>0</v>
      </c>
      <c r="K190" s="42">
        <f t="shared" si="42"/>
        <v>0</v>
      </c>
      <c r="L190" s="42">
        <f t="shared" si="42"/>
        <v>0</v>
      </c>
      <c r="M190" s="42">
        <f t="shared" si="42"/>
        <v>0</v>
      </c>
      <c r="N190" s="42">
        <f t="shared" si="42"/>
        <v>0</v>
      </c>
      <c r="O190" s="42">
        <f t="shared" si="42"/>
        <v>0</v>
      </c>
      <c r="P190" s="42">
        <f t="shared" si="42"/>
        <v>0</v>
      </c>
      <c r="Q190" s="42">
        <f t="shared" si="42"/>
        <v>0</v>
      </c>
      <c r="R190" s="42">
        <f t="shared" si="42"/>
        <v>0</v>
      </c>
      <c r="S190" s="42">
        <f t="shared" si="42"/>
        <v>0</v>
      </c>
      <c r="T190" s="42">
        <f t="shared" si="42"/>
        <v>0</v>
      </c>
      <c r="U190" s="42">
        <f t="shared" si="42"/>
        <v>0</v>
      </c>
      <c r="V190" s="42">
        <f t="shared" si="42"/>
        <v>0</v>
      </c>
      <c r="W190" s="42">
        <f t="shared" si="42"/>
        <v>0</v>
      </c>
      <c r="X190" s="42">
        <f t="shared" si="42"/>
        <v>0</v>
      </c>
      <c r="Y190" s="42">
        <f t="shared" si="42"/>
        <v>0</v>
      </c>
      <c r="Z190" s="42">
        <f t="shared" si="42"/>
        <v>0</v>
      </c>
      <c r="AA190" s="42">
        <f t="shared" si="42"/>
        <v>0</v>
      </c>
      <c r="AB190" s="42">
        <f t="shared" si="42"/>
        <v>0</v>
      </c>
      <c r="AC190" s="42">
        <f t="shared" si="42"/>
        <v>0</v>
      </c>
      <c r="AD190" s="42">
        <f t="shared" si="42"/>
        <v>0</v>
      </c>
      <c r="AE190" s="42">
        <f t="shared" si="42"/>
        <v>0</v>
      </c>
      <c r="AF190" s="42">
        <f t="shared" si="42"/>
        <v>0</v>
      </c>
      <c r="AG190" s="42">
        <f t="shared" si="42"/>
        <v>0</v>
      </c>
      <c r="AH190" s="42">
        <f t="shared" si="42"/>
        <v>0</v>
      </c>
      <c r="AI190" s="42">
        <f t="shared" si="42"/>
        <v>0</v>
      </c>
      <c r="AJ190" s="42">
        <f t="shared" si="42"/>
        <v>0</v>
      </c>
      <c r="AK190" s="42">
        <f t="shared" si="42"/>
        <v>0</v>
      </c>
      <c r="AL190" s="42">
        <f t="shared" si="42"/>
        <v>0</v>
      </c>
      <c r="AM190" s="42">
        <f t="shared" si="42"/>
        <v>0</v>
      </c>
      <c r="AN190" s="42">
        <f t="shared" si="42"/>
        <v>0</v>
      </c>
      <c r="AO190" s="42">
        <f t="shared" si="42"/>
        <v>0</v>
      </c>
      <c r="AP190" s="42">
        <f t="shared" si="42"/>
        <v>0</v>
      </c>
      <c r="AQ190" s="42">
        <f t="shared" si="42"/>
        <v>0</v>
      </c>
      <c r="AR190" s="42">
        <f t="shared" si="42"/>
        <v>0</v>
      </c>
      <c r="AS190" s="42">
        <f t="shared" si="42"/>
        <v>0</v>
      </c>
      <c r="AT190" s="42">
        <f t="shared" si="42"/>
        <v>0</v>
      </c>
      <c r="AU190" s="42">
        <f t="shared" si="42"/>
        <v>0</v>
      </c>
      <c r="AV190" s="42">
        <f t="shared" si="42"/>
        <v>0</v>
      </c>
      <c r="AW190" s="42">
        <f t="shared" si="42"/>
        <v>0</v>
      </c>
      <c r="AX190" s="42">
        <f t="shared" si="42"/>
        <v>0</v>
      </c>
      <c r="AY190" s="42">
        <f t="shared" si="42"/>
        <v>0</v>
      </c>
      <c r="AZ190" s="42">
        <f t="shared" si="42"/>
        <v>0</v>
      </c>
      <c r="BA190" s="42">
        <f t="shared" si="42"/>
        <v>0</v>
      </c>
      <c r="BB190" s="42">
        <f t="shared" si="42"/>
        <v>0</v>
      </c>
      <c r="BC190" s="42">
        <f t="shared" si="42"/>
        <v>0</v>
      </c>
      <c r="BD190" s="42">
        <f t="shared" si="42"/>
        <v>0</v>
      </c>
      <c r="BE190" s="42">
        <f t="shared" si="42"/>
        <v>0</v>
      </c>
      <c r="BF190" s="42">
        <f t="shared" si="42"/>
        <v>0</v>
      </c>
      <c r="BG190" s="23">
        <f t="shared" si="41"/>
        <v>0</v>
      </c>
    </row>
    <row r="191" ht="15.75" customHeight="1">
      <c r="A191" s="15"/>
      <c r="B191" s="40"/>
      <c r="C191" s="17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26"/>
    </row>
    <row r="192" ht="15.75" customHeight="1">
      <c r="A192" s="27"/>
      <c r="B192" s="43" t="s">
        <v>1</v>
      </c>
      <c r="C192" s="44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37">
        <f t="shared" ref="BG192:BG199" si="43">SUM(C192:BF192)</f>
        <v>0</v>
      </c>
    </row>
    <row r="193" ht="15.75" customHeight="1">
      <c r="A193" s="8">
        <v>22.0</v>
      </c>
      <c r="B193" s="38" t="s">
        <v>107</v>
      </c>
      <c r="C193" s="10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2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3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4">
        <f t="shared" si="43"/>
        <v>0</v>
      </c>
    </row>
    <row r="194" ht="15.75" customHeight="1">
      <c r="A194" s="15"/>
      <c r="B194" s="40" t="s">
        <v>108</v>
      </c>
      <c r="C194" s="17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9">
        <f t="shared" si="43"/>
        <v>0</v>
      </c>
    </row>
    <row r="195" ht="15.75" customHeight="1">
      <c r="A195" s="15"/>
      <c r="B195" s="40" t="s">
        <v>109</v>
      </c>
      <c r="C195" s="17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20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9">
        <f t="shared" si="43"/>
        <v>0</v>
      </c>
    </row>
    <row r="196" ht="15.75" customHeight="1">
      <c r="A196" s="15"/>
      <c r="B196" s="40" t="s">
        <v>110</v>
      </c>
      <c r="C196" s="17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20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21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9">
        <f t="shared" si="43"/>
        <v>0</v>
      </c>
    </row>
    <row r="197" ht="15.75" customHeight="1">
      <c r="A197" s="15"/>
      <c r="B197" s="40" t="s">
        <v>111</v>
      </c>
      <c r="C197" s="17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21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9">
        <f t="shared" si="43"/>
        <v>0</v>
      </c>
    </row>
    <row r="198" ht="15.75" customHeight="1">
      <c r="A198" s="15"/>
      <c r="B198" s="40" t="s">
        <v>112</v>
      </c>
      <c r="C198" s="17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9">
        <f t="shared" si="43"/>
        <v>0</v>
      </c>
    </row>
    <row r="199" ht="15.75" customHeight="1">
      <c r="A199" s="15"/>
      <c r="B199" s="40" t="s">
        <v>55</v>
      </c>
      <c r="C199" s="42"/>
      <c r="D199" s="42">
        <f t="shared" ref="D199:BF199" si="44">SUM(D193:D198)</f>
        <v>0</v>
      </c>
      <c r="E199" s="42">
        <f t="shared" si="44"/>
        <v>0</v>
      </c>
      <c r="F199" s="42">
        <f t="shared" si="44"/>
        <v>0</v>
      </c>
      <c r="G199" s="42">
        <f t="shared" si="44"/>
        <v>0</v>
      </c>
      <c r="H199" s="42">
        <f t="shared" si="44"/>
        <v>0</v>
      </c>
      <c r="I199" s="42">
        <f t="shared" si="44"/>
        <v>0</v>
      </c>
      <c r="J199" s="42">
        <f t="shared" si="44"/>
        <v>0</v>
      </c>
      <c r="K199" s="42">
        <f t="shared" si="44"/>
        <v>0</v>
      </c>
      <c r="L199" s="42">
        <f t="shared" si="44"/>
        <v>0</v>
      </c>
      <c r="M199" s="42">
        <f t="shared" si="44"/>
        <v>0</v>
      </c>
      <c r="N199" s="42">
        <f t="shared" si="44"/>
        <v>0</v>
      </c>
      <c r="O199" s="42">
        <f t="shared" si="44"/>
        <v>0</v>
      </c>
      <c r="P199" s="42">
        <f t="shared" si="44"/>
        <v>0</v>
      </c>
      <c r="Q199" s="42">
        <f t="shared" si="44"/>
        <v>0</v>
      </c>
      <c r="R199" s="42">
        <f t="shared" si="44"/>
        <v>0</v>
      </c>
      <c r="S199" s="42">
        <f t="shared" si="44"/>
        <v>0</v>
      </c>
      <c r="T199" s="42">
        <f t="shared" si="44"/>
        <v>0</v>
      </c>
      <c r="U199" s="42">
        <f t="shared" si="44"/>
        <v>0</v>
      </c>
      <c r="V199" s="42">
        <f t="shared" si="44"/>
        <v>0</v>
      </c>
      <c r="W199" s="42">
        <f t="shared" si="44"/>
        <v>0</v>
      </c>
      <c r="X199" s="42">
        <f t="shared" si="44"/>
        <v>0</v>
      </c>
      <c r="Y199" s="42">
        <f t="shared" si="44"/>
        <v>0</v>
      </c>
      <c r="Z199" s="42">
        <f t="shared" si="44"/>
        <v>0</v>
      </c>
      <c r="AA199" s="42">
        <f t="shared" si="44"/>
        <v>0</v>
      </c>
      <c r="AB199" s="42">
        <f t="shared" si="44"/>
        <v>0</v>
      </c>
      <c r="AC199" s="42">
        <f t="shared" si="44"/>
        <v>0</v>
      </c>
      <c r="AD199" s="42">
        <f t="shared" si="44"/>
        <v>0</v>
      </c>
      <c r="AE199" s="42">
        <f t="shared" si="44"/>
        <v>0</v>
      </c>
      <c r="AF199" s="42">
        <f t="shared" si="44"/>
        <v>0</v>
      </c>
      <c r="AG199" s="42">
        <f t="shared" si="44"/>
        <v>0</v>
      </c>
      <c r="AH199" s="42">
        <f t="shared" si="44"/>
        <v>0</v>
      </c>
      <c r="AI199" s="42">
        <f t="shared" si="44"/>
        <v>0</v>
      </c>
      <c r="AJ199" s="42">
        <f t="shared" si="44"/>
        <v>0</v>
      </c>
      <c r="AK199" s="42">
        <f t="shared" si="44"/>
        <v>0</v>
      </c>
      <c r="AL199" s="42">
        <f t="shared" si="44"/>
        <v>0</v>
      </c>
      <c r="AM199" s="42">
        <f t="shared" si="44"/>
        <v>0</v>
      </c>
      <c r="AN199" s="42">
        <f t="shared" si="44"/>
        <v>0</v>
      </c>
      <c r="AO199" s="42">
        <f t="shared" si="44"/>
        <v>0</v>
      </c>
      <c r="AP199" s="42">
        <f t="shared" si="44"/>
        <v>0</v>
      </c>
      <c r="AQ199" s="42">
        <f t="shared" si="44"/>
        <v>0</v>
      </c>
      <c r="AR199" s="42">
        <f t="shared" si="44"/>
        <v>0</v>
      </c>
      <c r="AS199" s="42">
        <f t="shared" si="44"/>
        <v>0</v>
      </c>
      <c r="AT199" s="42">
        <f t="shared" si="44"/>
        <v>0</v>
      </c>
      <c r="AU199" s="42">
        <f t="shared" si="44"/>
        <v>0</v>
      </c>
      <c r="AV199" s="42">
        <f t="shared" si="44"/>
        <v>0</v>
      </c>
      <c r="AW199" s="42">
        <f t="shared" si="44"/>
        <v>0</v>
      </c>
      <c r="AX199" s="42">
        <f t="shared" si="44"/>
        <v>0</v>
      </c>
      <c r="AY199" s="42">
        <f t="shared" si="44"/>
        <v>0</v>
      </c>
      <c r="AZ199" s="42">
        <f t="shared" si="44"/>
        <v>0</v>
      </c>
      <c r="BA199" s="42">
        <f t="shared" si="44"/>
        <v>0</v>
      </c>
      <c r="BB199" s="42">
        <f t="shared" si="44"/>
        <v>0</v>
      </c>
      <c r="BC199" s="42">
        <f t="shared" si="44"/>
        <v>0</v>
      </c>
      <c r="BD199" s="42">
        <f t="shared" si="44"/>
        <v>0</v>
      </c>
      <c r="BE199" s="42">
        <f t="shared" si="44"/>
        <v>0</v>
      </c>
      <c r="BF199" s="42">
        <f t="shared" si="44"/>
        <v>0</v>
      </c>
      <c r="BG199" s="23">
        <f t="shared" si="43"/>
        <v>0</v>
      </c>
    </row>
    <row r="200" ht="15.75" customHeight="1">
      <c r="A200" s="15"/>
      <c r="B200" s="40"/>
      <c r="C200" s="17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26"/>
    </row>
    <row r="201" ht="15.75" customHeight="1">
      <c r="A201" s="27"/>
      <c r="B201" s="43" t="s">
        <v>1</v>
      </c>
      <c r="C201" s="44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37">
        <f t="shared" ref="BG201:BG208" si="45">SUM(C201:BF201)</f>
        <v>0</v>
      </c>
    </row>
    <row r="202" ht="15.75" customHeight="1">
      <c r="A202" s="8">
        <v>23.0</v>
      </c>
      <c r="B202" s="38" t="s">
        <v>107</v>
      </c>
      <c r="C202" s="10"/>
      <c r="D202" s="11"/>
      <c r="E202" s="11"/>
      <c r="F202" s="11"/>
      <c r="G202" s="11"/>
      <c r="H202" s="11"/>
      <c r="I202" s="11"/>
      <c r="J202" s="12">
        <v>1.0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2"/>
      <c r="V202" s="11"/>
      <c r="W202" s="11"/>
      <c r="X202" s="11"/>
      <c r="Y202" s="11"/>
      <c r="Z202" s="12">
        <v>2.0</v>
      </c>
      <c r="AA202" s="11"/>
      <c r="AB202" s="11"/>
      <c r="AC202" s="11"/>
      <c r="AD202" s="11"/>
      <c r="AE202" s="12">
        <v>2.0</v>
      </c>
      <c r="AF202" s="11"/>
      <c r="AG202" s="13"/>
      <c r="AH202" s="11"/>
      <c r="AI202" s="11"/>
      <c r="AJ202" s="11"/>
      <c r="AK202" s="12">
        <v>2.0</v>
      </c>
      <c r="AL202" s="11"/>
      <c r="AM202" s="11"/>
      <c r="AN202" s="11"/>
      <c r="AO202" s="11"/>
      <c r="AP202" s="11"/>
      <c r="AQ202" s="11"/>
      <c r="AR202" s="12">
        <v>6.0</v>
      </c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4">
        <f t="shared" si="45"/>
        <v>13</v>
      </c>
    </row>
    <row r="203" ht="15.75" customHeight="1">
      <c r="A203" s="15"/>
      <c r="B203" s="40" t="s">
        <v>108</v>
      </c>
      <c r="C203" s="17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20">
        <v>2.0</v>
      </c>
      <c r="AR203" s="20">
        <v>2.0</v>
      </c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9">
        <f t="shared" si="45"/>
        <v>4</v>
      </c>
    </row>
    <row r="204" ht="15.75" customHeight="1">
      <c r="A204" s="15"/>
      <c r="B204" s="40" t="s">
        <v>109</v>
      </c>
      <c r="C204" s="17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20"/>
      <c r="V204" s="18"/>
      <c r="W204" s="18"/>
      <c r="X204" s="18"/>
      <c r="Y204" s="18"/>
      <c r="Z204" s="20">
        <v>2.0</v>
      </c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20">
        <v>1.0</v>
      </c>
      <c r="AQ204" s="20">
        <v>1.0</v>
      </c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9">
        <f t="shared" si="45"/>
        <v>4</v>
      </c>
    </row>
    <row r="205" ht="15.75" customHeight="1">
      <c r="A205" s="15"/>
      <c r="B205" s="40" t="s">
        <v>110</v>
      </c>
      <c r="C205" s="17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20"/>
      <c r="V205" s="18"/>
      <c r="W205" s="18"/>
      <c r="X205" s="18"/>
      <c r="Y205" s="18"/>
      <c r="Z205" s="20">
        <v>9.0</v>
      </c>
      <c r="AA205" s="18"/>
      <c r="AB205" s="18"/>
      <c r="AC205" s="18"/>
      <c r="AD205" s="18"/>
      <c r="AE205" s="20">
        <v>3.0</v>
      </c>
      <c r="AF205" s="18"/>
      <c r="AG205" s="21"/>
      <c r="AH205" s="18"/>
      <c r="AI205" s="18"/>
      <c r="AJ205" s="18"/>
      <c r="AK205" s="20">
        <v>3.0</v>
      </c>
      <c r="AL205" s="18"/>
      <c r="AM205" s="18"/>
      <c r="AN205" s="18"/>
      <c r="AO205" s="18"/>
      <c r="AP205" s="20">
        <v>1.0</v>
      </c>
      <c r="AQ205" s="18"/>
      <c r="AR205" s="20">
        <v>11.0</v>
      </c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9">
        <f t="shared" si="45"/>
        <v>27</v>
      </c>
    </row>
    <row r="206" ht="15.75" customHeight="1">
      <c r="A206" s="15"/>
      <c r="B206" s="40" t="s">
        <v>111</v>
      </c>
      <c r="C206" s="17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21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9">
        <f t="shared" si="45"/>
        <v>0</v>
      </c>
    </row>
    <row r="207" ht="15.75" customHeight="1">
      <c r="A207" s="15"/>
      <c r="B207" s="40" t="s">
        <v>112</v>
      </c>
      <c r="C207" s="17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20">
        <v>3.0</v>
      </c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9">
        <f t="shared" si="45"/>
        <v>3</v>
      </c>
    </row>
    <row r="208" ht="15.75" customHeight="1">
      <c r="A208" s="15"/>
      <c r="B208" s="40" t="s">
        <v>55</v>
      </c>
      <c r="C208" s="42"/>
      <c r="D208" s="42">
        <f t="shared" ref="D208:BF208" si="46">SUM(D202:D207)</f>
        <v>0</v>
      </c>
      <c r="E208" s="42">
        <f t="shared" si="46"/>
        <v>0</v>
      </c>
      <c r="F208" s="42">
        <f t="shared" si="46"/>
        <v>0</v>
      </c>
      <c r="G208" s="42">
        <f t="shared" si="46"/>
        <v>0</v>
      </c>
      <c r="H208" s="42">
        <f t="shared" si="46"/>
        <v>0</v>
      </c>
      <c r="I208" s="42">
        <f t="shared" si="46"/>
        <v>0</v>
      </c>
      <c r="J208" s="42">
        <f t="shared" si="46"/>
        <v>1</v>
      </c>
      <c r="K208" s="42">
        <f t="shared" si="46"/>
        <v>0</v>
      </c>
      <c r="L208" s="42">
        <f t="shared" si="46"/>
        <v>0</v>
      </c>
      <c r="M208" s="42">
        <f t="shared" si="46"/>
        <v>0</v>
      </c>
      <c r="N208" s="42">
        <f t="shared" si="46"/>
        <v>0</v>
      </c>
      <c r="O208" s="42">
        <f t="shared" si="46"/>
        <v>0</v>
      </c>
      <c r="P208" s="42">
        <f t="shared" si="46"/>
        <v>0</v>
      </c>
      <c r="Q208" s="42">
        <f t="shared" si="46"/>
        <v>0</v>
      </c>
      <c r="R208" s="42">
        <f t="shared" si="46"/>
        <v>0</v>
      </c>
      <c r="S208" s="42">
        <f t="shared" si="46"/>
        <v>0</v>
      </c>
      <c r="T208" s="42">
        <f t="shared" si="46"/>
        <v>0</v>
      </c>
      <c r="U208" s="42">
        <f t="shared" si="46"/>
        <v>0</v>
      </c>
      <c r="V208" s="42">
        <f t="shared" si="46"/>
        <v>0</v>
      </c>
      <c r="W208" s="42">
        <f t="shared" si="46"/>
        <v>0</v>
      </c>
      <c r="X208" s="42">
        <f t="shared" si="46"/>
        <v>0</v>
      </c>
      <c r="Y208" s="42">
        <f t="shared" si="46"/>
        <v>0</v>
      </c>
      <c r="Z208" s="42">
        <f t="shared" si="46"/>
        <v>16</v>
      </c>
      <c r="AA208" s="42">
        <f t="shared" si="46"/>
        <v>0</v>
      </c>
      <c r="AB208" s="42">
        <f t="shared" si="46"/>
        <v>0</v>
      </c>
      <c r="AC208" s="42">
        <f t="shared" si="46"/>
        <v>0</v>
      </c>
      <c r="AD208" s="42">
        <f t="shared" si="46"/>
        <v>0</v>
      </c>
      <c r="AE208" s="42">
        <f t="shared" si="46"/>
        <v>5</v>
      </c>
      <c r="AF208" s="42">
        <f t="shared" si="46"/>
        <v>0</v>
      </c>
      <c r="AG208" s="42">
        <f t="shared" si="46"/>
        <v>0</v>
      </c>
      <c r="AH208" s="42">
        <f t="shared" si="46"/>
        <v>0</v>
      </c>
      <c r="AI208" s="42">
        <f t="shared" si="46"/>
        <v>0</v>
      </c>
      <c r="AJ208" s="42">
        <f t="shared" si="46"/>
        <v>0</v>
      </c>
      <c r="AK208" s="42">
        <f t="shared" si="46"/>
        <v>5</v>
      </c>
      <c r="AL208" s="42">
        <f t="shared" si="46"/>
        <v>0</v>
      </c>
      <c r="AM208" s="42">
        <f t="shared" si="46"/>
        <v>0</v>
      </c>
      <c r="AN208" s="42">
        <f t="shared" si="46"/>
        <v>0</v>
      </c>
      <c r="AO208" s="42">
        <f t="shared" si="46"/>
        <v>0</v>
      </c>
      <c r="AP208" s="42">
        <f t="shared" si="46"/>
        <v>2</v>
      </c>
      <c r="AQ208" s="42">
        <f t="shared" si="46"/>
        <v>3</v>
      </c>
      <c r="AR208" s="42">
        <f t="shared" si="46"/>
        <v>19</v>
      </c>
      <c r="AS208" s="42">
        <f t="shared" si="46"/>
        <v>0</v>
      </c>
      <c r="AT208" s="42">
        <f t="shared" si="46"/>
        <v>0</v>
      </c>
      <c r="AU208" s="42">
        <f t="shared" si="46"/>
        <v>0</v>
      </c>
      <c r="AV208" s="42">
        <f t="shared" si="46"/>
        <v>0</v>
      </c>
      <c r="AW208" s="42">
        <f t="shared" si="46"/>
        <v>0</v>
      </c>
      <c r="AX208" s="42">
        <f t="shared" si="46"/>
        <v>0</v>
      </c>
      <c r="AY208" s="42">
        <f t="shared" si="46"/>
        <v>0</v>
      </c>
      <c r="AZ208" s="42">
        <f t="shared" si="46"/>
        <v>0</v>
      </c>
      <c r="BA208" s="42">
        <f t="shared" si="46"/>
        <v>0</v>
      </c>
      <c r="BB208" s="42">
        <f t="shared" si="46"/>
        <v>0</v>
      </c>
      <c r="BC208" s="42">
        <f t="shared" si="46"/>
        <v>0</v>
      </c>
      <c r="BD208" s="42">
        <f t="shared" si="46"/>
        <v>0</v>
      </c>
      <c r="BE208" s="42">
        <f t="shared" si="46"/>
        <v>0</v>
      </c>
      <c r="BF208" s="42">
        <f t="shared" si="46"/>
        <v>0</v>
      </c>
      <c r="BG208" s="23">
        <f t="shared" si="45"/>
        <v>51</v>
      </c>
    </row>
    <row r="209" ht="15.75" customHeight="1">
      <c r="A209" s="15"/>
      <c r="B209" s="40"/>
      <c r="C209" s="17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26"/>
    </row>
    <row r="210" ht="15.75" customHeight="1">
      <c r="A210" s="27"/>
      <c r="B210" s="43" t="s">
        <v>1</v>
      </c>
      <c r="C210" s="44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37">
        <f t="shared" ref="BG210:BG217" si="47">SUM(C210:BF210)</f>
        <v>0</v>
      </c>
    </row>
    <row r="211" ht="15.75" customHeight="1">
      <c r="A211" s="8">
        <v>24.0</v>
      </c>
      <c r="B211" s="38" t="s">
        <v>107</v>
      </c>
      <c r="C211" s="10"/>
      <c r="D211" s="11"/>
      <c r="E211" s="12">
        <v>3.0</v>
      </c>
      <c r="F211" s="11"/>
      <c r="G211" s="11"/>
      <c r="H211" s="11"/>
      <c r="I211" s="11"/>
      <c r="J211" s="11"/>
      <c r="K211" s="11"/>
      <c r="L211" s="11"/>
      <c r="M211" s="11"/>
      <c r="N211" s="11"/>
      <c r="O211" s="12">
        <v>5.0</v>
      </c>
      <c r="P211" s="11"/>
      <c r="Q211" s="11"/>
      <c r="R211" s="12">
        <v>2.0</v>
      </c>
      <c r="S211" s="11"/>
      <c r="T211" s="11"/>
      <c r="U211" s="12"/>
      <c r="V211" s="11"/>
      <c r="W211" s="11"/>
      <c r="X211" s="11"/>
      <c r="Y211" s="11"/>
      <c r="Z211" s="11"/>
      <c r="AA211" s="11"/>
      <c r="AB211" s="11"/>
      <c r="AC211" s="11"/>
      <c r="AD211" s="11"/>
      <c r="AE211" s="12">
        <v>2.0</v>
      </c>
      <c r="AF211" s="11"/>
      <c r="AG211" s="13"/>
      <c r="AH211" s="11"/>
      <c r="AI211" s="11"/>
      <c r="AJ211" s="11"/>
      <c r="AK211" s="12">
        <v>2.0</v>
      </c>
      <c r="AL211" s="11"/>
      <c r="AM211" s="12">
        <v>5.5</v>
      </c>
      <c r="AN211" s="11"/>
      <c r="AO211" s="11"/>
      <c r="AP211" s="11"/>
      <c r="AQ211" s="12">
        <v>1.0</v>
      </c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4">
        <f t="shared" si="47"/>
        <v>20.5</v>
      </c>
    </row>
    <row r="212" ht="15.75" customHeight="1">
      <c r="A212" s="15"/>
      <c r="B212" s="40" t="s">
        <v>108</v>
      </c>
      <c r="C212" s="17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20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9">
        <f t="shared" si="47"/>
        <v>0</v>
      </c>
    </row>
    <row r="213" ht="15.75" customHeight="1">
      <c r="A213" s="15"/>
      <c r="B213" s="40" t="s">
        <v>109</v>
      </c>
      <c r="C213" s="17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20">
        <v>2.5</v>
      </c>
      <c r="P213" s="18"/>
      <c r="Q213" s="18"/>
      <c r="R213" s="20">
        <v>0.5</v>
      </c>
      <c r="S213" s="18"/>
      <c r="T213" s="18"/>
      <c r="U213" s="20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20">
        <v>5.0</v>
      </c>
      <c r="AL213" s="18"/>
      <c r="AM213" s="20">
        <v>3.0</v>
      </c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9">
        <f t="shared" si="47"/>
        <v>11</v>
      </c>
    </row>
    <row r="214" ht="15.75" customHeight="1">
      <c r="A214" s="15"/>
      <c r="B214" s="40" t="s">
        <v>110</v>
      </c>
      <c r="C214" s="17"/>
      <c r="D214" s="18"/>
      <c r="E214" s="20">
        <v>2.0</v>
      </c>
      <c r="F214" s="18"/>
      <c r="G214" s="18"/>
      <c r="H214" s="18"/>
      <c r="I214" s="18"/>
      <c r="J214" s="18"/>
      <c r="K214" s="18"/>
      <c r="L214" s="18"/>
      <c r="M214" s="18"/>
      <c r="N214" s="18"/>
      <c r="O214" s="20">
        <v>10.5</v>
      </c>
      <c r="P214" s="18"/>
      <c r="Q214" s="18"/>
      <c r="R214" s="20">
        <v>3.5</v>
      </c>
      <c r="S214" s="18"/>
      <c r="T214" s="18"/>
      <c r="U214" s="20"/>
      <c r="V214" s="18"/>
      <c r="W214" s="18"/>
      <c r="X214" s="18"/>
      <c r="Y214" s="18"/>
      <c r="Z214" s="18"/>
      <c r="AA214" s="18"/>
      <c r="AB214" s="18"/>
      <c r="AC214" s="18"/>
      <c r="AD214" s="18"/>
      <c r="AE214" s="20">
        <v>4.0</v>
      </c>
      <c r="AF214" s="18"/>
      <c r="AG214" s="21"/>
      <c r="AH214" s="18"/>
      <c r="AI214" s="18"/>
      <c r="AJ214" s="18"/>
      <c r="AK214" s="20">
        <v>3.0</v>
      </c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9">
        <f t="shared" si="47"/>
        <v>23</v>
      </c>
    </row>
    <row r="215" ht="15.75" customHeight="1">
      <c r="A215" s="15"/>
      <c r="B215" s="40" t="s">
        <v>111</v>
      </c>
      <c r="C215" s="17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20">
        <v>2.0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21"/>
      <c r="AH215" s="18"/>
      <c r="AI215" s="18"/>
      <c r="AJ215" s="18"/>
      <c r="AK215" s="20">
        <v>2.0</v>
      </c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9">
        <f t="shared" si="47"/>
        <v>4</v>
      </c>
    </row>
    <row r="216" ht="15.75" customHeight="1">
      <c r="A216" s="15"/>
      <c r="B216" s="40" t="s">
        <v>112</v>
      </c>
      <c r="C216" s="17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20">
        <v>1.5</v>
      </c>
      <c r="P216" s="18"/>
      <c r="Q216" s="18"/>
      <c r="R216" s="20">
        <v>0.5</v>
      </c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20">
        <v>0.5</v>
      </c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9">
        <f t="shared" si="47"/>
        <v>2.5</v>
      </c>
    </row>
    <row r="217" ht="15.75" customHeight="1">
      <c r="A217" s="15"/>
      <c r="B217" s="40" t="s">
        <v>55</v>
      </c>
      <c r="C217" s="42"/>
      <c r="D217" s="42">
        <f t="shared" ref="D217:BF217" si="48">SUM(D211:D216)</f>
        <v>0</v>
      </c>
      <c r="E217" s="42">
        <f t="shared" si="48"/>
        <v>5</v>
      </c>
      <c r="F217" s="42">
        <f t="shared" si="48"/>
        <v>0</v>
      </c>
      <c r="G217" s="42">
        <f t="shared" si="48"/>
        <v>0</v>
      </c>
      <c r="H217" s="42">
        <f t="shared" si="48"/>
        <v>0</v>
      </c>
      <c r="I217" s="42">
        <f t="shared" si="48"/>
        <v>0</v>
      </c>
      <c r="J217" s="42">
        <f t="shared" si="48"/>
        <v>0</v>
      </c>
      <c r="K217" s="42">
        <f t="shared" si="48"/>
        <v>0</v>
      </c>
      <c r="L217" s="42">
        <f t="shared" si="48"/>
        <v>0</v>
      </c>
      <c r="M217" s="42">
        <f t="shared" si="48"/>
        <v>0</v>
      </c>
      <c r="N217" s="42">
        <f t="shared" si="48"/>
        <v>0</v>
      </c>
      <c r="O217" s="42">
        <f t="shared" si="48"/>
        <v>21.5</v>
      </c>
      <c r="P217" s="42">
        <f t="shared" si="48"/>
        <v>0</v>
      </c>
      <c r="Q217" s="42">
        <f t="shared" si="48"/>
        <v>0</v>
      </c>
      <c r="R217" s="42">
        <f t="shared" si="48"/>
        <v>6.5</v>
      </c>
      <c r="S217" s="42">
        <f t="shared" si="48"/>
        <v>0</v>
      </c>
      <c r="T217" s="42">
        <f t="shared" si="48"/>
        <v>0</v>
      </c>
      <c r="U217" s="42">
        <f t="shared" si="48"/>
        <v>0</v>
      </c>
      <c r="V217" s="42">
        <f t="shared" si="48"/>
        <v>0</v>
      </c>
      <c r="W217" s="42">
        <f t="shared" si="48"/>
        <v>0</v>
      </c>
      <c r="X217" s="42">
        <f t="shared" si="48"/>
        <v>0</v>
      </c>
      <c r="Y217" s="42">
        <f t="shared" si="48"/>
        <v>0</v>
      </c>
      <c r="Z217" s="42">
        <f t="shared" si="48"/>
        <v>0</v>
      </c>
      <c r="AA217" s="42">
        <f t="shared" si="48"/>
        <v>0</v>
      </c>
      <c r="AB217" s="42">
        <f t="shared" si="48"/>
        <v>0</v>
      </c>
      <c r="AC217" s="42">
        <f t="shared" si="48"/>
        <v>0</v>
      </c>
      <c r="AD217" s="42">
        <f t="shared" si="48"/>
        <v>0</v>
      </c>
      <c r="AE217" s="42">
        <f t="shared" si="48"/>
        <v>6</v>
      </c>
      <c r="AF217" s="42">
        <f t="shared" si="48"/>
        <v>0</v>
      </c>
      <c r="AG217" s="42">
        <f t="shared" si="48"/>
        <v>0</v>
      </c>
      <c r="AH217" s="42">
        <f t="shared" si="48"/>
        <v>0</v>
      </c>
      <c r="AI217" s="42">
        <f t="shared" si="48"/>
        <v>0</v>
      </c>
      <c r="AJ217" s="42">
        <f t="shared" si="48"/>
        <v>0</v>
      </c>
      <c r="AK217" s="42">
        <f t="shared" si="48"/>
        <v>12</v>
      </c>
      <c r="AL217" s="42">
        <f t="shared" si="48"/>
        <v>0</v>
      </c>
      <c r="AM217" s="42">
        <f t="shared" si="48"/>
        <v>8.5</v>
      </c>
      <c r="AN217" s="42">
        <f t="shared" si="48"/>
        <v>0</v>
      </c>
      <c r="AO217" s="42">
        <f t="shared" si="48"/>
        <v>0</v>
      </c>
      <c r="AP217" s="42">
        <f t="shared" si="48"/>
        <v>0</v>
      </c>
      <c r="AQ217" s="42">
        <f t="shared" si="48"/>
        <v>1.5</v>
      </c>
      <c r="AR217" s="42">
        <f t="shared" si="48"/>
        <v>0</v>
      </c>
      <c r="AS217" s="42">
        <f t="shared" si="48"/>
        <v>0</v>
      </c>
      <c r="AT217" s="42">
        <f t="shared" si="48"/>
        <v>0</v>
      </c>
      <c r="AU217" s="42">
        <f t="shared" si="48"/>
        <v>0</v>
      </c>
      <c r="AV217" s="42">
        <f t="shared" si="48"/>
        <v>0</v>
      </c>
      <c r="AW217" s="42">
        <f t="shared" si="48"/>
        <v>0</v>
      </c>
      <c r="AX217" s="42">
        <f t="shared" si="48"/>
        <v>0</v>
      </c>
      <c r="AY217" s="42">
        <f t="shared" si="48"/>
        <v>0</v>
      </c>
      <c r="AZ217" s="42">
        <f t="shared" si="48"/>
        <v>0</v>
      </c>
      <c r="BA217" s="42">
        <f t="shared" si="48"/>
        <v>0</v>
      </c>
      <c r="BB217" s="42">
        <f t="shared" si="48"/>
        <v>0</v>
      </c>
      <c r="BC217" s="42">
        <f t="shared" si="48"/>
        <v>0</v>
      </c>
      <c r="BD217" s="42">
        <f t="shared" si="48"/>
        <v>0</v>
      </c>
      <c r="BE217" s="42">
        <f t="shared" si="48"/>
        <v>0</v>
      </c>
      <c r="BF217" s="42">
        <f t="shared" si="48"/>
        <v>0</v>
      </c>
      <c r="BG217" s="23">
        <f t="shared" si="47"/>
        <v>61</v>
      </c>
    </row>
    <row r="218" ht="15.75" customHeight="1">
      <c r="A218" s="15"/>
      <c r="B218" s="40"/>
      <c r="C218" s="17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26"/>
    </row>
    <row r="219" ht="15.75" customHeight="1">
      <c r="A219" s="27"/>
      <c r="B219" s="43" t="s">
        <v>1</v>
      </c>
      <c r="C219" s="44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37">
        <f t="shared" ref="BG219:BG226" si="49">SUM(C219:BF219)</f>
        <v>0</v>
      </c>
    </row>
    <row r="220" ht="15.75" customHeight="1">
      <c r="A220" s="8">
        <v>25.0</v>
      </c>
      <c r="B220" s="38" t="s">
        <v>107</v>
      </c>
      <c r="C220" s="10"/>
      <c r="D220" s="11"/>
      <c r="E220" s="11"/>
      <c r="F220" s="12">
        <v>7.0</v>
      </c>
      <c r="G220" s="11"/>
      <c r="H220" s="11"/>
      <c r="I220" s="12">
        <v>4.0</v>
      </c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2"/>
      <c r="V220" s="11"/>
      <c r="W220" s="11"/>
      <c r="X220" s="11"/>
      <c r="Y220" s="11"/>
      <c r="Z220" s="11"/>
      <c r="AA220" s="11"/>
      <c r="AB220" s="11"/>
      <c r="AC220" s="11"/>
      <c r="AD220" s="11"/>
      <c r="AE220" s="12">
        <v>1.0</v>
      </c>
      <c r="AF220" s="11"/>
      <c r="AG220" s="13"/>
      <c r="AH220" s="11"/>
      <c r="AI220" s="11"/>
      <c r="AJ220" s="11"/>
      <c r="AK220" s="11"/>
      <c r="AL220" s="11"/>
      <c r="AM220" s="12">
        <v>2.0</v>
      </c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4">
        <f t="shared" si="49"/>
        <v>14</v>
      </c>
    </row>
    <row r="221" ht="15.75" customHeight="1">
      <c r="A221" s="15"/>
      <c r="B221" s="40" t="s">
        <v>108</v>
      </c>
      <c r="C221" s="17"/>
      <c r="D221" s="20">
        <v>2.0</v>
      </c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9">
        <f t="shared" si="49"/>
        <v>2</v>
      </c>
    </row>
    <row r="222" ht="15.75" customHeight="1">
      <c r="A222" s="15"/>
      <c r="B222" s="40" t="s">
        <v>109</v>
      </c>
      <c r="C222" s="17"/>
      <c r="D222" s="20">
        <v>1.0</v>
      </c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20"/>
      <c r="V222" s="18"/>
      <c r="W222" s="18"/>
      <c r="X222" s="18"/>
      <c r="Y222" s="20">
        <v>0.5</v>
      </c>
      <c r="Z222" s="18"/>
      <c r="AA222" s="18"/>
      <c r="AB222" s="18"/>
      <c r="AC222" s="18"/>
      <c r="AD222" s="18"/>
      <c r="AE222" s="18"/>
      <c r="AF222" s="18"/>
      <c r="AG222" s="18"/>
      <c r="AH222" s="20">
        <v>1.0</v>
      </c>
      <c r="AI222" s="18"/>
      <c r="AJ222" s="18"/>
      <c r="AK222" s="20">
        <v>2.0</v>
      </c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9">
        <f t="shared" si="49"/>
        <v>4.5</v>
      </c>
    </row>
    <row r="223" ht="15.75" customHeight="1">
      <c r="A223" s="15"/>
      <c r="B223" s="40" t="s">
        <v>110</v>
      </c>
      <c r="C223" s="17"/>
      <c r="D223" s="20">
        <v>2.0</v>
      </c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20"/>
      <c r="V223" s="18"/>
      <c r="W223" s="18"/>
      <c r="X223" s="18"/>
      <c r="Y223" s="20">
        <v>1.5</v>
      </c>
      <c r="Z223" s="18"/>
      <c r="AA223" s="18"/>
      <c r="AB223" s="18"/>
      <c r="AC223" s="18"/>
      <c r="AD223" s="18"/>
      <c r="AE223" s="18"/>
      <c r="AF223" s="18"/>
      <c r="AG223" s="21"/>
      <c r="AH223" s="18"/>
      <c r="AI223" s="18"/>
      <c r="AJ223" s="18"/>
      <c r="AK223" s="20">
        <v>2.0</v>
      </c>
      <c r="AL223" s="18"/>
      <c r="AM223" s="20">
        <v>2.5</v>
      </c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9">
        <f t="shared" si="49"/>
        <v>8</v>
      </c>
    </row>
    <row r="224" ht="15.75" customHeight="1">
      <c r="A224" s="15"/>
      <c r="B224" s="40" t="s">
        <v>111</v>
      </c>
      <c r="C224" s="17"/>
      <c r="D224" s="20">
        <v>0.5</v>
      </c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21"/>
      <c r="AH224" s="18"/>
      <c r="AI224" s="18"/>
      <c r="AJ224" s="18"/>
      <c r="AK224" s="20">
        <v>0.5</v>
      </c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9">
        <f t="shared" si="49"/>
        <v>1</v>
      </c>
    </row>
    <row r="225" ht="15.75" customHeight="1">
      <c r="A225" s="15"/>
      <c r="B225" s="40" t="s">
        <v>112</v>
      </c>
      <c r="C225" s="17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9">
        <f t="shared" si="49"/>
        <v>0</v>
      </c>
    </row>
    <row r="226" ht="15.75" customHeight="1">
      <c r="A226" s="15"/>
      <c r="B226" s="40" t="s">
        <v>55</v>
      </c>
      <c r="C226" s="42"/>
      <c r="D226" s="42">
        <f t="shared" ref="D226:BF226" si="50">SUM(D220:D225)</f>
        <v>5.5</v>
      </c>
      <c r="E226" s="42">
        <f t="shared" si="50"/>
        <v>0</v>
      </c>
      <c r="F226" s="42">
        <f t="shared" si="50"/>
        <v>7</v>
      </c>
      <c r="G226" s="42">
        <f t="shared" si="50"/>
        <v>0</v>
      </c>
      <c r="H226" s="42">
        <f t="shared" si="50"/>
        <v>0</v>
      </c>
      <c r="I226" s="42">
        <f t="shared" si="50"/>
        <v>4</v>
      </c>
      <c r="J226" s="42">
        <f t="shared" si="50"/>
        <v>0</v>
      </c>
      <c r="K226" s="42">
        <f t="shared" si="50"/>
        <v>0</v>
      </c>
      <c r="L226" s="42">
        <f t="shared" si="50"/>
        <v>0</v>
      </c>
      <c r="M226" s="42">
        <f t="shared" si="50"/>
        <v>0</v>
      </c>
      <c r="N226" s="42">
        <f t="shared" si="50"/>
        <v>0</v>
      </c>
      <c r="O226" s="42">
        <f t="shared" si="50"/>
        <v>0</v>
      </c>
      <c r="P226" s="42">
        <f t="shared" si="50"/>
        <v>0</v>
      </c>
      <c r="Q226" s="42">
        <f t="shared" si="50"/>
        <v>0</v>
      </c>
      <c r="R226" s="42">
        <f t="shared" si="50"/>
        <v>0</v>
      </c>
      <c r="S226" s="42">
        <f t="shared" si="50"/>
        <v>0</v>
      </c>
      <c r="T226" s="42">
        <f t="shared" si="50"/>
        <v>0</v>
      </c>
      <c r="U226" s="42">
        <f t="shared" si="50"/>
        <v>0</v>
      </c>
      <c r="V226" s="42">
        <f t="shared" si="50"/>
        <v>0</v>
      </c>
      <c r="W226" s="42">
        <f t="shared" si="50"/>
        <v>0</v>
      </c>
      <c r="X226" s="42">
        <f t="shared" si="50"/>
        <v>0</v>
      </c>
      <c r="Y226" s="42">
        <f t="shared" si="50"/>
        <v>2</v>
      </c>
      <c r="Z226" s="42">
        <f t="shared" si="50"/>
        <v>0</v>
      </c>
      <c r="AA226" s="42">
        <f t="shared" si="50"/>
        <v>0</v>
      </c>
      <c r="AB226" s="42">
        <f t="shared" si="50"/>
        <v>0</v>
      </c>
      <c r="AC226" s="42">
        <f t="shared" si="50"/>
        <v>0</v>
      </c>
      <c r="AD226" s="42">
        <f t="shared" si="50"/>
        <v>0</v>
      </c>
      <c r="AE226" s="42">
        <f t="shared" si="50"/>
        <v>1</v>
      </c>
      <c r="AF226" s="42">
        <f t="shared" si="50"/>
        <v>0</v>
      </c>
      <c r="AG226" s="42">
        <f t="shared" si="50"/>
        <v>0</v>
      </c>
      <c r="AH226" s="42">
        <f t="shared" si="50"/>
        <v>1</v>
      </c>
      <c r="AI226" s="42">
        <f t="shared" si="50"/>
        <v>0</v>
      </c>
      <c r="AJ226" s="42">
        <f t="shared" si="50"/>
        <v>0</v>
      </c>
      <c r="AK226" s="42">
        <f t="shared" si="50"/>
        <v>4.5</v>
      </c>
      <c r="AL226" s="42">
        <f t="shared" si="50"/>
        <v>0</v>
      </c>
      <c r="AM226" s="42">
        <f t="shared" si="50"/>
        <v>4.5</v>
      </c>
      <c r="AN226" s="42">
        <f t="shared" si="50"/>
        <v>0</v>
      </c>
      <c r="AO226" s="42">
        <f t="shared" si="50"/>
        <v>0</v>
      </c>
      <c r="AP226" s="42">
        <f t="shared" si="50"/>
        <v>0</v>
      </c>
      <c r="AQ226" s="42">
        <f t="shared" si="50"/>
        <v>0</v>
      </c>
      <c r="AR226" s="42">
        <f t="shared" si="50"/>
        <v>0</v>
      </c>
      <c r="AS226" s="42">
        <f t="shared" si="50"/>
        <v>0</v>
      </c>
      <c r="AT226" s="42">
        <f t="shared" si="50"/>
        <v>0</v>
      </c>
      <c r="AU226" s="42">
        <f t="shared" si="50"/>
        <v>0</v>
      </c>
      <c r="AV226" s="42">
        <f t="shared" si="50"/>
        <v>0</v>
      </c>
      <c r="AW226" s="42">
        <f t="shared" si="50"/>
        <v>0</v>
      </c>
      <c r="AX226" s="42">
        <f t="shared" si="50"/>
        <v>0</v>
      </c>
      <c r="AY226" s="42">
        <f t="shared" si="50"/>
        <v>0</v>
      </c>
      <c r="AZ226" s="42">
        <f t="shared" si="50"/>
        <v>0</v>
      </c>
      <c r="BA226" s="42">
        <f t="shared" si="50"/>
        <v>0</v>
      </c>
      <c r="BB226" s="42">
        <f t="shared" si="50"/>
        <v>0</v>
      </c>
      <c r="BC226" s="42">
        <f t="shared" si="50"/>
        <v>0</v>
      </c>
      <c r="BD226" s="42">
        <f t="shared" si="50"/>
        <v>0</v>
      </c>
      <c r="BE226" s="42">
        <f t="shared" si="50"/>
        <v>0</v>
      </c>
      <c r="BF226" s="42">
        <f t="shared" si="50"/>
        <v>0</v>
      </c>
      <c r="BG226" s="23">
        <f t="shared" si="49"/>
        <v>29.5</v>
      </c>
    </row>
    <row r="227" ht="15.75" customHeight="1">
      <c r="A227" s="15"/>
      <c r="B227" s="40"/>
      <c r="C227" s="17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26"/>
    </row>
    <row r="228" ht="15.75" customHeight="1">
      <c r="A228" s="27"/>
      <c r="B228" s="43" t="s">
        <v>1</v>
      </c>
      <c r="C228" s="44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37">
        <f t="shared" ref="BG228:BG235" si="51">SUM(C228:BF228)</f>
        <v>0</v>
      </c>
    </row>
    <row r="229" ht="15.75" customHeight="1">
      <c r="A229" s="8">
        <v>26.0</v>
      </c>
      <c r="B229" s="38" t="s">
        <v>107</v>
      </c>
      <c r="C229" s="10"/>
      <c r="D229" s="11"/>
      <c r="E229" s="11"/>
      <c r="F229" s="11"/>
      <c r="G229" s="11"/>
      <c r="H229" s="11"/>
      <c r="I229" s="12"/>
      <c r="J229" s="12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3"/>
      <c r="AH229" s="11"/>
      <c r="AI229" s="12">
        <v>19.0</v>
      </c>
      <c r="AJ229" s="11"/>
      <c r="AK229" s="12"/>
      <c r="AL229" s="11"/>
      <c r="AM229" s="11"/>
      <c r="AN229" s="11"/>
      <c r="AO229" s="11"/>
      <c r="AP229" s="12"/>
      <c r="AQ229" s="12"/>
      <c r="AR229" s="12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4">
        <f t="shared" si="51"/>
        <v>19</v>
      </c>
    </row>
    <row r="230" ht="15.75" customHeight="1">
      <c r="A230" s="15"/>
      <c r="B230" s="40" t="s">
        <v>108</v>
      </c>
      <c r="C230" s="17"/>
      <c r="D230" s="18"/>
      <c r="E230" s="18"/>
      <c r="F230" s="18"/>
      <c r="G230" s="20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20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20"/>
      <c r="AQ230" s="20"/>
      <c r="AR230" s="20"/>
      <c r="AS230" s="18"/>
      <c r="AT230" s="18"/>
      <c r="AU230" s="18"/>
      <c r="AV230" s="20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9">
        <f t="shared" si="51"/>
        <v>0</v>
      </c>
    </row>
    <row r="231" ht="15.75" customHeight="1">
      <c r="A231" s="15"/>
      <c r="B231" s="40" t="s">
        <v>109</v>
      </c>
      <c r="C231" s="17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20">
        <v>1.0</v>
      </c>
      <c r="AJ231" s="18"/>
      <c r="AK231" s="20"/>
      <c r="AL231" s="18"/>
      <c r="AM231" s="18"/>
      <c r="AN231" s="18"/>
      <c r="AO231" s="18"/>
      <c r="AP231" s="20"/>
      <c r="AQ231" s="20"/>
      <c r="AR231" s="18"/>
      <c r="AS231" s="18"/>
      <c r="AT231" s="18"/>
      <c r="AU231" s="18"/>
      <c r="AV231" s="20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9">
        <f t="shared" si="51"/>
        <v>1</v>
      </c>
    </row>
    <row r="232" ht="15.75" customHeight="1">
      <c r="A232" s="15"/>
      <c r="B232" s="40" t="s">
        <v>110</v>
      </c>
      <c r="C232" s="17"/>
      <c r="D232" s="18"/>
      <c r="E232" s="18"/>
      <c r="F232" s="18"/>
      <c r="G232" s="18"/>
      <c r="H232" s="18"/>
      <c r="I232" s="20"/>
      <c r="J232" s="20"/>
      <c r="K232" s="18"/>
      <c r="L232" s="18"/>
      <c r="M232" s="18"/>
      <c r="N232" s="20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20"/>
      <c r="Z232" s="20"/>
      <c r="AA232" s="18"/>
      <c r="AB232" s="18"/>
      <c r="AC232" s="20"/>
      <c r="AD232" s="18"/>
      <c r="AE232" s="18"/>
      <c r="AF232" s="18"/>
      <c r="AG232" s="21"/>
      <c r="AH232" s="18"/>
      <c r="AI232" s="20">
        <v>18.0</v>
      </c>
      <c r="AJ232" s="20"/>
      <c r="AK232" s="20"/>
      <c r="AL232" s="20"/>
      <c r="AM232" s="18"/>
      <c r="AN232" s="18"/>
      <c r="AO232" s="18"/>
      <c r="AP232" s="18"/>
      <c r="AQ232" s="20"/>
      <c r="AR232" s="20"/>
      <c r="AS232" s="18"/>
      <c r="AT232" s="18"/>
      <c r="AU232" s="18"/>
      <c r="AV232" s="20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9">
        <f t="shared" si="51"/>
        <v>18</v>
      </c>
    </row>
    <row r="233" ht="15.75" customHeight="1">
      <c r="A233" s="15"/>
      <c r="B233" s="40" t="s">
        <v>111</v>
      </c>
      <c r="C233" s="17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20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20"/>
      <c r="AD233" s="18"/>
      <c r="AE233" s="18"/>
      <c r="AF233" s="18"/>
      <c r="AG233" s="21"/>
      <c r="AH233" s="18"/>
      <c r="AI233" s="20">
        <v>5.0</v>
      </c>
      <c r="AJ233" s="20"/>
      <c r="AK233" s="18"/>
      <c r="AL233" s="18"/>
      <c r="AM233" s="18"/>
      <c r="AN233" s="18"/>
      <c r="AO233" s="18"/>
      <c r="AP233" s="20"/>
      <c r="AQ233" s="18"/>
      <c r="AR233" s="20"/>
      <c r="AS233" s="18"/>
      <c r="AT233" s="18"/>
      <c r="AU233" s="18"/>
      <c r="AV233" s="20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9">
        <f t="shared" si="51"/>
        <v>5</v>
      </c>
    </row>
    <row r="234" ht="15.75" customHeight="1">
      <c r="A234" s="15"/>
      <c r="B234" s="40" t="s">
        <v>112</v>
      </c>
      <c r="C234" s="17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20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20"/>
      <c r="AD234" s="18"/>
      <c r="AE234" s="18"/>
      <c r="AF234" s="18"/>
      <c r="AG234" s="18"/>
      <c r="AH234" s="18"/>
      <c r="AI234" s="20">
        <v>1.0</v>
      </c>
      <c r="AJ234" s="20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9">
        <f t="shared" si="51"/>
        <v>1</v>
      </c>
    </row>
    <row r="235" ht="15.75" customHeight="1">
      <c r="A235" s="15"/>
      <c r="B235" s="40" t="s">
        <v>55</v>
      </c>
      <c r="C235" s="42"/>
      <c r="D235" s="42">
        <f t="shared" ref="D235:BF235" si="52">SUM(D229:D234)</f>
        <v>0</v>
      </c>
      <c r="E235" s="42">
        <f t="shared" si="52"/>
        <v>0</v>
      </c>
      <c r="F235" s="42">
        <f t="shared" si="52"/>
        <v>0</v>
      </c>
      <c r="G235" s="42">
        <f t="shared" si="52"/>
        <v>0</v>
      </c>
      <c r="H235" s="42">
        <f t="shared" si="52"/>
        <v>0</v>
      </c>
      <c r="I235" s="42">
        <f t="shared" si="52"/>
        <v>0</v>
      </c>
      <c r="J235" s="42">
        <f t="shared" si="52"/>
        <v>0</v>
      </c>
      <c r="K235" s="42">
        <f t="shared" si="52"/>
        <v>0</v>
      </c>
      <c r="L235" s="42">
        <f t="shared" si="52"/>
        <v>0</v>
      </c>
      <c r="M235" s="42">
        <f t="shared" si="52"/>
        <v>0</v>
      </c>
      <c r="N235" s="42">
        <f t="shared" si="52"/>
        <v>0</v>
      </c>
      <c r="O235" s="42">
        <f t="shared" si="52"/>
        <v>0</v>
      </c>
      <c r="P235" s="42">
        <f t="shared" si="52"/>
        <v>0</v>
      </c>
      <c r="Q235" s="42">
        <f t="shared" si="52"/>
        <v>0</v>
      </c>
      <c r="R235" s="42">
        <f t="shared" si="52"/>
        <v>0</v>
      </c>
      <c r="S235" s="42">
        <f t="shared" si="52"/>
        <v>0</v>
      </c>
      <c r="T235" s="42">
        <f t="shared" si="52"/>
        <v>0</v>
      </c>
      <c r="U235" s="42">
        <f t="shared" si="52"/>
        <v>0</v>
      </c>
      <c r="V235" s="42">
        <f t="shared" si="52"/>
        <v>0</v>
      </c>
      <c r="W235" s="42">
        <f t="shared" si="52"/>
        <v>0</v>
      </c>
      <c r="X235" s="42">
        <f t="shared" si="52"/>
        <v>0</v>
      </c>
      <c r="Y235" s="42">
        <f t="shared" si="52"/>
        <v>0</v>
      </c>
      <c r="Z235" s="42">
        <f t="shared" si="52"/>
        <v>0</v>
      </c>
      <c r="AA235" s="42">
        <f t="shared" si="52"/>
        <v>0</v>
      </c>
      <c r="AB235" s="42">
        <f t="shared" si="52"/>
        <v>0</v>
      </c>
      <c r="AC235" s="42">
        <f t="shared" si="52"/>
        <v>0</v>
      </c>
      <c r="AD235" s="42">
        <f t="shared" si="52"/>
        <v>0</v>
      </c>
      <c r="AE235" s="42">
        <f t="shared" si="52"/>
        <v>0</v>
      </c>
      <c r="AF235" s="42">
        <f t="shared" si="52"/>
        <v>0</v>
      </c>
      <c r="AG235" s="42">
        <f t="shared" si="52"/>
        <v>0</v>
      </c>
      <c r="AH235" s="42">
        <f t="shared" si="52"/>
        <v>0</v>
      </c>
      <c r="AI235" s="42">
        <f t="shared" si="52"/>
        <v>44</v>
      </c>
      <c r="AJ235" s="42">
        <f t="shared" si="52"/>
        <v>0</v>
      </c>
      <c r="AK235" s="42">
        <f t="shared" si="52"/>
        <v>0</v>
      </c>
      <c r="AL235" s="42">
        <f t="shared" si="52"/>
        <v>0</v>
      </c>
      <c r="AM235" s="42">
        <f t="shared" si="52"/>
        <v>0</v>
      </c>
      <c r="AN235" s="42">
        <f t="shared" si="52"/>
        <v>0</v>
      </c>
      <c r="AO235" s="42">
        <f t="shared" si="52"/>
        <v>0</v>
      </c>
      <c r="AP235" s="42">
        <f t="shared" si="52"/>
        <v>0</v>
      </c>
      <c r="AQ235" s="42">
        <f t="shared" si="52"/>
        <v>0</v>
      </c>
      <c r="AR235" s="42">
        <f t="shared" si="52"/>
        <v>0</v>
      </c>
      <c r="AS235" s="42">
        <f t="shared" si="52"/>
        <v>0</v>
      </c>
      <c r="AT235" s="42">
        <f t="shared" si="52"/>
        <v>0</v>
      </c>
      <c r="AU235" s="42">
        <f t="shared" si="52"/>
        <v>0</v>
      </c>
      <c r="AV235" s="42">
        <f t="shared" si="52"/>
        <v>0</v>
      </c>
      <c r="AW235" s="42">
        <f t="shared" si="52"/>
        <v>0</v>
      </c>
      <c r="AX235" s="42">
        <f t="shared" si="52"/>
        <v>0</v>
      </c>
      <c r="AY235" s="42">
        <f t="shared" si="52"/>
        <v>0</v>
      </c>
      <c r="AZ235" s="42">
        <f t="shared" si="52"/>
        <v>0</v>
      </c>
      <c r="BA235" s="42">
        <f t="shared" si="52"/>
        <v>0</v>
      </c>
      <c r="BB235" s="42">
        <f t="shared" si="52"/>
        <v>0</v>
      </c>
      <c r="BC235" s="42">
        <f t="shared" si="52"/>
        <v>0</v>
      </c>
      <c r="BD235" s="42">
        <f t="shared" si="52"/>
        <v>0</v>
      </c>
      <c r="BE235" s="42">
        <f t="shared" si="52"/>
        <v>0</v>
      </c>
      <c r="BF235" s="42">
        <f t="shared" si="52"/>
        <v>0</v>
      </c>
      <c r="BG235" s="23">
        <f t="shared" si="51"/>
        <v>44</v>
      </c>
    </row>
    <row r="236" ht="15.75" customHeight="1">
      <c r="A236" s="15"/>
      <c r="B236" s="40"/>
      <c r="C236" s="17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26"/>
    </row>
    <row r="237" ht="15.75" customHeight="1">
      <c r="A237" s="27"/>
      <c r="B237" s="43" t="s">
        <v>1</v>
      </c>
      <c r="C237" s="44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37">
        <f t="shared" ref="BG237:BG244" si="53">SUM(C237:BF237)</f>
        <v>0</v>
      </c>
    </row>
    <row r="238" ht="15.75" customHeight="1">
      <c r="A238" s="8">
        <v>27.0</v>
      </c>
      <c r="B238" s="38" t="s">
        <v>107</v>
      </c>
      <c r="C238" s="10"/>
      <c r="D238" s="11"/>
      <c r="E238" s="12"/>
      <c r="F238" s="11"/>
      <c r="G238" s="11"/>
      <c r="H238" s="11"/>
      <c r="I238" s="11"/>
      <c r="J238" s="11"/>
      <c r="K238" s="12">
        <v>2.0</v>
      </c>
      <c r="L238" s="11"/>
      <c r="M238" s="11"/>
      <c r="N238" s="11"/>
      <c r="O238" s="12"/>
      <c r="P238" s="11"/>
      <c r="Q238" s="11"/>
      <c r="R238" s="12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2">
        <v>5.0</v>
      </c>
      <c r="AG238" s="13"/>
      <c r="AH238" s="11"/>
      <c r="AI238" s="11"/>
      <c r="AJ238" s="11"/>
      <c r="AK238" s="12"/>
      <c r="AL238" s="11"/>
      <c r="AM238" s="12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2">
        <v>3.0</v>
      </c>
      <c r="AY238" s="11"/>
      <c r="AZ238" s="11"/>
      <c r="BA238" s="11"/>
      <c r="BB238" s="11"/>
      <c r="BC238" s="11"/>
      <c r="BD238" s="11"/>
      <c r="BE238" s="11"/>
      <c r="BF238" s="11"/>
      <c r="BG238" s="14">
        <f t="shared" si="53"/>
        <v>10</v>
      </c>
    </row>
    <row r="239" ht="15.75" customHeight="1">
      <c r="A239" s="15"/>
      <c r="B239" s="40" t="s">
        <v>108</v>
      </c>
      <c r="C239" s="17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20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20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9">
        <f t="shared" si="53"/>
        <v>0</v>
      </c>
    </row>
    <row r="240" ht="15.75" customHeight="1">
      <c r="A240" s="15"/>
      <c r="B240" s="40" t="s">
        <v>109</v>
      </c>
      <c r="C240" s="17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20"/>
      <c r="P240" s="18"/>
      <c r="Q240" s="18"/>
      <c r="R240" s="20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9">
        <f t="shared" si="53"/>
        <v>0</v>
      </c>
    </row>
    <row r="241" ht="15.75" customHeight="1">
      <c r="A241" s="15"/>
      <c r="B241" s="40" t="s">
        <v>110</v>
      </c>
      <c r="C241" s="17"/>
      <c r="D241" s="18"/>
      <c r="E241" s="20"/>
      <c r="F241" s="18"/>
      <c r="G241" s="18"/>
      <c r="H241" s="18"/>
      <c r="I241" s="18"/>
      <c r="J241" s="18"/>
      <c r="K241" s="20">
        <v>2.0</v>
      </c>
      <c r="L241" s="18"/>
      <c r="M241" s="18"/>
      <c r="N241" s="18"/>
      <c r="O241" s="20"/>
      <c r="P241" s="18"/>
      <c r="Q241" s="18"/>
      <c r="R241" s="20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20">
        <v>4.0</v>
      </c>
      <c r="AG241" s="21"/>
      <c r="AH241" s="18"/>
      <c r="AI241" s="18"/>
      <c r="AJ241" s="18"/>
      <c r="AK241" s="20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9">
        <f t="shared" si="53"/>
        <v>6</v>
      </c>
    </row>
    <row r="242" ht="15.75" customHeight="1">
      <c r="A242" s="15"/>
      <c r="B242" s="40" t="s">
        <v>111</v>
      </c>
      <c r="C242" s="17"/>
      <c r="D242" s="18"/>
      <c r="E242" s="20"/>
      <c r="F242" s="18"/>
      <c r="G242" s="18"/>
      <c r="H242" s="18"/>
      <c r="I242" s="18"/>
      <c r="J242" s="18"/>
      <c r="K242" s="20">
        <v>1.0</v>
      </c>
      <c r="L242" s="18"/>
      <c r="M242" s="18"/>
      <c r="N242" s="18"/>
      <c r="O242" s="20"/>
      <c r="P242" s="18"/>
      <c r="Q242" s="18"/>
      <c r="R242" s="20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21"/>
      <c r="AH242" s="18"/>
      <c r="AI242" s="18"/>
      <c r="AJ242" s="18"/>
      <c r="AK242" s="20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9">
        <f t="shared" si="53"/>
        <v>1</v>
      </c>
    </row>
    <row r="243" ht="15.75" customHeight="1">
      <c r="A243" s="15"/>
      <c r="B243" s="40" t="s">
        <v>112</v>
      </c>
      <c r="C243" s="17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0"/>
      <c r="P243" s="18"/>
      <c r="Q243" s="18"/>
      <c r="R243" s="20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20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9">
        <f t="shared" si="53"/>
        <v>0</v>
      </c>
    </row>
    <row r="244" ht="15.75" customHeight="1">
      <c r="A244" s="15"/>
      <c r="B244" s="40" t="s">
        <v>55</v>
      </c>
      <c r="C244" s="42"/>
      <c r="D244" s="42">
        <f t="shared" ref="D244:BF244" si="54">SUM(D238:D243)</f>
        <v>0</v>
      </c>
      <c r="E244" s="42">
        <f t="shared" si="54"/>
        <v>0</v>
      </c>
      <c r="F244" s="42">
        <f t="shared" si="54"/>
        <v>0</v>
      </c>
      <c r="G244" s="42">
        <f t="shared" si="54"/>
        <v>0</v>
      </c>
      <c r="H244" s="42">
        <f t="shared" si="54"/>
        <v>0</v>
      </c>
      <c r="I244" s="42">
        <f t="shared" si="54"/>
        <v>0</v>
      </c>
      <c r="J244" s="42">
        <f t="shared" si="54"/>
        <v>0</v>
      </c>
      <c r="K244" s="42">
        <f t="shared" si="54"/>
        <v>5</v>
      </c>
      <c r="L244" s="42">
        <f t="shared" si="54"/>
        <v>0</v>
      </c>
      <c r="M244" s="42">
        <f t="shared" si="54"/>
        <v>0</v>
      </c>
      <c r="N244" s="42">
        <f t="shared" si="54"/>
        <v>0</v>
      </c>
      <c r="O244" s="42">
        <f t="shared" si="54"/>
        <v>0</v>
      </c>
      <c r="P244" s="42">
        <f t="shared" si="54"/>
        <v>0</v>
      </c>
      <c r="Q244" s="42">
        <f t="shared" si="54"/>
        <v>0</v>
      </c>
      <c r="R244" s="42">
        <f t="shared" si="54"/>
        <v>0</v>
      </c>
      <c r="S244" s="42">
        <f t="shared" si="54"/>
        <v>0</v>
      </c>
      <c r="T244" s="42">
        <f t="shared" si="54"/>
        <v>0</v>
      </c>
      <c r="U244" s="42">
        <f t="shared" si="54"/>
        <v>0</v>
      </c>
      <c r="V244" s="42">
        <f t="shared" si="54"/>
        <v>0</v>
      </c>
      <c r="W244" s="42">
        <f t="shared" si="54"/>
        <v>0</v>
      </c>
      <c r="X244" s="42">
        <f t="shared" si="54"/>
        <v>0</v>
      </c>
      <c r="Y244" s="42">
        <f t="shared" si="54"/>
        <v>0</v>
      </c>
      <c r="Z244" s="42">
        <f t="shared" si="54"/>
        <v>0</v>
      </c>
      <c r="AA244" s="42">
        <f t="shared" si="54"/>
        <v>0</v>
      </c>
      <c r="AB244" s="42">
        <f t="shared" si="54"/>
        <v>0</v>
      </c>
      <c r="AC244" s="42">
        <f t="shared" si="54"/>
        <v>0</v>
      </c>
      <c r="AD244" s="42">
        <f t="shared" si="54"/>
        <v>0</v>
      </c>
      <c r="AE244" s="42">
        <f t="shared" si="54"/>
        <v>0</v>
      </c>
      <c r="AF244" s="42">
        <f t="shared" si="54"/>
        <v>9</v>
      </c>
      <c r="AG244" s="42">
        <f t="shared" si="54"/>
        <v>0</v>
      </c>
      <c r="AH244" s="42">
        <f t="shared" si="54"/>
        <v>0</v>
      </c>
      <c r="AI244" s="42">
        <f t="shared" si="54"/>
        <v>0</v>
      </c>
      <c r="AJ244" s="42">
        <f t="shared" si="54"/>
        <v>0</v>
      </c>
      <c r="AK244" s="42">
        <f t="shared" si="54"/>
        <v>0</v>
      </c>
      <c r="AL244" s="42">
        <f t="shared" si="54"/>
        <v>0</v>
      </c>
      <c r="AM244" s="42">
        <f t="shared" si="54"/>
        <v>0</v>
      </c>
      <c r="AN244" s="42">
        <f t="shared" si="54"/>
        <v>0</v>
      </c>
      <c r="AO244" s="42">
        <f t="shared" si="54"/>
        <v>0</v>
      </c>
      <c r="AP244" s="42">
        <f t="shared" si="54"/>
        <v>0</v>
      </c>
      <c r="AQ244" s="42">
        <f t="shared" si="54"/>
        <v>0</v>
      </c>
      <c r="AR244" s="42">
        <f t="shared" si="54"/>
        <v>0</v>
      </c>
      <c r="AS244" s="42">
        <f t="shared" si="54"/>
        <v>0</v>
      </c>
      <c r="AT244" s="42">
        <f t="shared" si="54"/>
        <v>0</v>
      </c>
      <c r="AU244" s="42">
        <f t="shared" si="54"/>
        <v>0</v>
      </c>
      <c r="AV244" s="42">
        <f t="shared" si="54"/>
        <v>0</v>
      </c>
      <c r="AW244" s="42">
        <f t="shared" si="54"/>
        <v>0</v>
      </c>
      <c r="AX244" s="42">
        <f t="shared" si="54"/>
        <v>3</v>
      </c>
      <c r="AY244" s="42">
        <f t="shared" si="54"/>
        <v>0</v>
      </c>
      <c r="AZ244" s="42">
        <f t="shared" si="54"/>
        <v>0</v>
      </c>
      <c r="BA244" s="42">
        <f t="shared" si="54"/>
        <v>0</v>
      </c>
      <c r="BB244" s="42">
        <f t="shared" si="54"/>
        <v>0</v>
      </c>
      <c r="BC244" s="42">
        <f t="shared" si="54"/>
        <v>0</v>
      </c>
      <c r="BD244" s="42">
        <f t="shared" si="54"/>
        <v>0</v>
      </c>
      <c r="BE244" s="42">
        <f t="shared" si="54"/>
        <v>0</v>
      </c>
      <c r="BF244" s="42">
        <f t="shared" si="54"/>
        <v>0</v>
      </c>
      <c r="BG244" s="23">
        <f t="shared" si="53"/>
        <v>17</v>
      </c>
    </row>
    <row r="245" ht="15.75" customHeight="1">
      <c r="A245" s="15"/>
      <c r="B245" s="40"/>
      <c r="C245" s="17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26"/>
    </row>
    <row r="246" ht="15.75" customHeight="1">
      <c r="A246" s="27"/>
      <c r="B246" s="43" t="s">
        <v>1</v>
      </c>
      <c r="C246" s="44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37">
        <f t="shared" ref="BG246:BG253" si="55">SUM(C246:BF246)</f>
        <v>0</v>
      </c>
    </row>
    <row r="247" ht="15.75" customHeight="1">
      <c r="A247" s="8">
        <v>28.0</v>
      </c>
      <c r="B247" s="38" t="s">
        <v>107</v>
      </c>
      <c r="C247" s="10"/>
      <c r="D247" s="11"/>
      <c r="E247" s="11"/>
      <c r="F247" s="11"/>
      <c r="G247" s="11"/>
      <c r="H247" s="11"/>
      <c r="I247" s="11"/>
      <c r="J247" s="12">
        <v>3.0</v>
      </c>
      <c r="K247" s="11"/>
      <c r="L247" s="11"/>
      <c r="M247" s="11"/>
      <c r="N247" s="11"/>
      <c r="O247" s="11"/>
      <c r="P247" s="11"/>
      <c r="Q247" s="12">
        <v>6.0</v>
      </c>
      <c r="R247" s="11"/>
      <c r="S247" s="12">
        <v>1.0</v>
      </c>
      <c r="T247" s="11"/>
      <c r="U247" s="12"/>
      <c r="V247" s="11"/>
      <c r="W247" s="11"/>
      <c r="X247" s="11"/>
      <c r="Y247" s="11"/>
      <c r="Z247" s="11"/>
      <c r="AA247" s="11"/>
      <c r="AB247" s="11"/>
      <c r="AC247" s="11"/>
      <c r="AD247" s="12">
        <v>6.0</v>
      </c>
      <c r="AE247" s="11"/>
      <c r="AF247" s="11"/>
      <c r="AG247" s="13"/>
      <c r="AH247" s="11"/>
      <c r="AI247" s="11"/>
      <c r="AJ247" s="11"/>
      <c r="AK247" s="11"/>
      <c r="AL247" s="11"/>
      <c r="AM247" s="11"/>
      <c r="AN247" s="11"/>
      <c r="AO247" s="12">
        <v>4.0</v>
      </c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4">
        <f t="shared" si="55"/>
        <v>20</v>
      </c>
    </row>
    <row r="248" ht="15.75" customHeight="1">
      <c r="A248" s="15"/>
      <c r="B248" s="40" t="s">
        <v>108</v>
      </c>
      <c r="C248" s="17"/>
      <c r="D248" s="18"/>
      <c r="E248" s="18"/>
      <c r="F248" s="18"/>
      <c r="G248" s="18"/>
      <c r="H248" s="18"/>
      <c r="I248" s="18"/>
      <c r="J248" s="20">
        <v>1.0</v>
      </c>
      <c r="K248" s="18"/>
      <c r="L248" s="18"/>
      <c r="M248" s="18"/>
      <c r="N248" s="18"/>
      <c r="O248" s="18"/>
      <c r="P248" s="18"/>
      <c r="Q248" s="18"/>
      <c r="R248" s="18"/>
      <c r="S248" s="20">
        <v>4.0</v>
      </c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20">
        <v>1.0</v>
      </c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9">
        <f t="shared" si="55"/>
        <v>6</v>
      </c>
    </row>
    <row r="249" ht="15.75" customHeight="1">
      <c r="A249" s="15"/>
      <c r="B249" s="40" t="s">
        <v>109</v>
      </c>
      <c r="C249" s="17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20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9">
        <f t="shared" si="55"/>
        <v>0</v>
      </c>
    </row>
    <row r="250" ht="15.75" customHeight="1">
      <c r="A250" s="15"/>
      <c r="B250" s="40" t="s">
        <v>110</v>
      </c>
      <c r="C250" s="17"/>
      <c r="D250" s="18"/>
      <c r="E250" s="18"/>
      <c r="F250" s="18"/>
      <c r="G250" s="18"/>
      <c r="H250" s="18"/>
      <c r="I250" s="18"/>
      <c r="J250" s="20">
        <v>3.0</v>
      </c>
      <c r="K250" s="18"/>
      <c r="L250" s="18"/>
      <c r="M250" s="18"/>
      <c r="N250" s="18"/>
      <c r="O250" s="18"/>
      <c r="P250" s="18"/>
      <c r="Q250" s="20">
        <v>9.0</v>
      </c>
      <c r="R250" s="18"/>
      <c r="S250" s="20">
        <v>5.0</v>
      </c>
      <c r="T250" s="18"/>
      <c r="U250" s="20"/>
      <c r="V250" s="18"/>
      <c r="W250" s="18"/>
      <c r="X250" s="18"/>
      <c r="Y250" s="18"/>
      <c r="Z250" s="18"/>
      <c r="AA250" s="18"/>
      <c r="AB250" s="18"/>
      <c r="AC250" s="18"/>
      <c r="AD250" s="20">
        <v>13.0</v>
      </c>
      <c r="AE250" s="18"/>
      <c r="AF250" s="18"/>
      <c r="AG250" s="21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9">
        <f t="shared" si="55"/>
        <v>30</v>
      </c>
    </row>
    <row r="251" ht="15.75" customHeight="1">
      <c r="A251" s="15"/>
      <c r="B251" s="40" t="s">
        <v>111</v>
      </c>
      <c r="C251" s="17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20">
        <v>1.0</v>
      </c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20">
        <v>1.0</v>
      </c>
      <c r="AE251" s="18"/>
      <c r="AF251" s="18"/>
      <c r="AG251" s="21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9">
        <f t="shared" si="55"/>
        <v>2</v>
      </c>
    </row>
    <row r="252" ht="15.75" customHeight="1">
      <c r="A252" s="15"/>
      <c r="B252" s="40" t="s">
        <v>112</v>
      </c>
      <c r="C252" s="17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20">
        <v>3.0</v>
      </c>
      <c r="R252" s="18"/>
      <c r="S252" s="20">
        <v>2.0</v>
      </c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20">
        <v>2.0</v>
      </c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9">
        <f t="shared" si="55"/>
        <v>7</v>
      </c>
    </row>
    <row r="253" ht="15.75" customHeight="1">
      <c r="A253" s="15"/>
      <c r="B253" s="40" t="s">
        <v>55</v>
      </c>
      <c r="C253" s="42"/>
      <c r="D253" s="42">
        <f t="shared" ref="D253:BF253" si="56">SUM(D247:D252)</f>
        <v>0</v>
      </c>
      <c r="E253" s="42">
        <f t="shared" si="56"/>
        <v>0</v>
      </c>
      <c r="F253" s="42">
        <f t="shared" si="56"/>
        <v>0</v>
      </c>
      <c r="G253" s="42">
        <f t="shared" si="56"/>
        <v>0</v>
      </c>
      <c r="H253" s="42">
        <f t="shared" si="56"/>
        <v>0</v>
      </c>
      <c r="I253" s="42">
        <f t="shared" si="56"/>
        <v>0</v>
      </c>
      <c r="J253" s="42">
        <f t="shared" si="56"/>
        <v>7</v>
      </c>
      <c r="K253" s="42">
        <f t="shared" si="56"/>
        <v>0</v>
      </c>
      <c r="L253" s="42">
        <f t="shared" si="56"/>
        <v>0</v>
      </c>
      <c r="M253" s="42">
        <f t="shared" si="56"/>
        <v>0</v>
      </c>
      <c r="N253" s="42">
        <f t="shared" si="56"/>
        <v>0</v>
      </c>
      <c r="O253" s="42">
        <f t="shared" si="56"/>
        <v>0</v>
      </c>
      <c r="P253" s="42">
        <f t="shared" si="56"/>
        <v>0</v>
      </c>
      <c r="Q253" s="42">
        <f t="shared" si="56"/>
        <v>18</v>
      </c>
      <c r="R253" s="42">
        <f t="shared" si="56"/>
        <v>0</v>
      </c>
      <c r="S253" s="42">
        <f t="shared" si="56"/>
        <v>13</v>
      </c>
      <c r="T253" s="42">
        <f t="shared" si="56"/>
        <v>0</v>
      </c>
      <c r="U253" s="42">
        <f t="shared" si="56"/>
        <v>0</v>
      </c>
      <c r="V253" s="42">
        <f t="shared" si="56"/>
        <v>0</v>
      </c>
      <c r="W253" s="42">
        <f t="shared" si="56"/>
        <v>0</v>
      </c>
      <c r="X253" s="42">
        <f t="shared" si="56"/>
        <v>0</v>
      </c>
      <c r="Y253" s="42">
        <f t="shared" si="56"/>
        <v>0</v>
      </c>
      <c r="Z253" s="42">
        <f t="shared" si="56"/>
        <v>0</v>
      </c>
      <c r="AA253" s="42">
        <f t="shared" si="56"/>
        <v>0</v>
      </c>
      <c r="AB253" s="42">
        <f t="shared" si="56"/>
        <v>0</v>
      </c>
      <c r="AC253" s="42">
        <f t="shared" si="56"/>
        <v>0</v>
      </c>
      <c r="AD253" s="42">
        <f t="shared" si="56"/>
        <v>23</v>
      </c>
      <c r="AE253" s="42">
        <f t="shared" si="56"/>
        <v>0</v>
      </c>
      <c r="AF253" s="42">
        <f t="shared" si="56"/>
        <v>0</v>
      </c>
      <c r="AG253" s="42">
        <f t="shared" si="56"/>
        <v>0</v>
      </c>
      <c r="AH253" s="42">
        <f t="shared" si="56"/>
        <v>0</v>
      </c>
      <c r="AI253" s="42">
        <f t="shared" si="56"/>
        <v>0</v>
      </c>
      <c r="AJ253" s="42">
        <f t="shared" si="56"/>
        <v>0</v>
      </c>
      <c r="AK253" s="42">
        <f t="shared" si="56"/>
        <v>0</v>
      </c>
      <c r="AL253" s="42">
        <f t="shared" si="56"/>
        <v>0</v>
      </c>
      <c r="AM253" s="42">
        <f t="shared" si="56"/>
        <v>0</v>
      </c>
      <c r="AN253" s="42">
        <f t="shared" si="56"/>
        <v>0</v>
      </c>
      <c r="AO253" s="42">
        <f t="shared" si="56"/>
        <v>4</v>
      </c>
      <c r="AP253" s="42">
        <f t="shared" si="56"/>
        <v>0</v>
      </c>
      <c r="AQ253" s="42">
        <f t="shared" si="56"/>
        <v>0</v>
      </c>
      <c r="AR253" s="42">
        <f t="shared" si="56"/>
        <v>0</v>
      </c>
      <c r="AS253" s="42">
        <f t="shared" si="56"/>
        <v>0</v>
      </c>
      <c r="AT253" s="42">
        <f t="shared" si="56"/>
        <v>0</v>
      </c>
      <c r="AU253" s="42">
        <f t="shared" si="56"/>
        <v>0</v>
      </c>
      <c r="AV253" s="42">
        <f t="shared" si="56"/>
        <v>0</v>
      </c>
      <c r="AW253" s="42">
        <f t="shared" si="56"/>
        <v>0</v>
      </c>
      <c r="AX253" s="42">
        <f t="shared" si="56"/>
        <v>0</v>
      </c>
      <c r="AY253" s="42">
        <f t="shared" si="56"/>
        <v>0</v>
      </c>
      <c r="AZ253" s="42">
        <f t="shared" si="56"/>
        <v>0</v>
      </c>
      <c r="BA253" s="42">
        <f t="shared" si="56"/>
        <v>0</v>
      </c>
      <c r="BB253" s="42">
        <f t="shared" si="56"/>
        <v>0</v>
      </c>
      <c r="BC253" s="42">
        <f t="shared" si="56"/>
        <v>0</v>
      </c>
      <c r="BD253" s="42">
        <f t="shared" si="56"/>
        <v>0</v>
      </c>
      <c r="BE253" s="42">
        <f t="shared" si="56"/>
        <v>0</v>
      </c>
      <c r="BF253" s="42">
        <f t="shared" si="56"/>
        <v>0</v>
      </c>
      <c r="BG253" s="23">
        <f t="shared" si="55"/>
        <v>65</v>
      </c>
    </row>
    <row r="254" ht="15.75" customHeight="1">
      <c r="A254" s="15"/>
      <c r="B254" s="40"/>
      <c r="C254" s="17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26"/>
    </row>
    <row r="255" ht="15.75" customHeight="1">
      <c r="A255" s="27"/>
      <c r="B255" s="43" t="s">
        <v>1</v>
      </c>
      <c r="C255" s="44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37">
        <f t="shared" ref="BG255:BG262" si="57">SUM(C255:BF255)</f>
        <v>0</v>
      </c>
    </row>
    <row r="256" ht="15.75" customHeight="1">
      <c r="A256" s="8">
        <v>29.0</v>
      </c>
      <c r="B256" s="38" t="s">
        <v>107</v>
      </c>
      <c r="C256" s="10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3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4">
        <f t="shared" si="57"/>
        <v>0</v>
      </c>
    </row>
    <row r="257" ht="15.75" customHeight="1">
      <c r="A257" s="15"/>
      <c r="B257" s="40" t="s">
        <v>108</v>
      </c>
      <c r="C257" s="17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9">
        <f t="shared" si="57"/>
        <v>0</v>
      </c>
    </row>
    <row r="258" ht="15.75" customHeight="1">
      <c r="A258" s="15"/>
      <c r="B258" s="40" t="s">
        <v>109</v>
      </c>
      <c r="C258" s="17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9">
        <f t="shared" si="57"/>
        <v>0</v>
      </c>
    </row>
    <row r="259" ht="15.75" customHeight="1">
      <c r="A259" s="15"/>
      <c r="B259" s="40" t="s">
        <v>110</v>
      </c>
      <c r="C259" s="17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21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9">
        <f t="shared" si="57"/>
        <v>0</v>
      </c>
    </row>
    <row r="260" ht="15.75" customHeight="1">
      <c r="A260" s="15"/>
      <c r="B260" s="40" t="s">
        <v>111</v>
      </c>
      <c r="C260" s="17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21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9">
        <f t="shared" si="57"/>
        <v>0</v>
      </c>
    </row>
    <row r="261" ht="15.75" customHeight="1">
      <c r="A261" s="15"/>
      <c r="B261" s="40" t="s">
        <v>112</v>
      </c>
      <c r="C261" s="17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9">
        <f t="shared" si="57"/>
        <v>0</v>
      </c>
    </row>
    <row r="262" ht="15.75" customHeight="1">
      <c r="A262" s="15"/>
      <c r="B262" s="40" t="s">
        <v>55</v>
      </c>
      <c r="C262" s="42"/>
      <c r="D262" s="42">
        <f t="shared" ref="D262:BF262" si="58">SUM(D256:D261)</f>
        <v>0</v>
      </c>
      <c r="E262" s="42">
        <f t="shared" si="58"/>
        <v>0</v>
      </c>
      <c r="F262" s="42">
        <f t="shared" si="58"/>
        <v>0</v>
      </c>
      <c r="G262" s="42">
        <f t="shared" si="58"/>
        <v>0</v>
      </c>
      <c r="H262" s="42">
        <f t="shared" si="58"/>
        <v>0</v>
      </c>
      <c r="I262" s="42">
        <f t="shared" si="58"/>
        <v>0</v>
      </c>
      <c r="J262" s="42">
        <f t="shared" si="58"/>
        <v>0</v>
      </c>
      <c r="K262" s="42">
        <f t="shared" si="58"/>
        <v>0</v>
      </c>
      <c r="L262" s="42">
        <f t="shared" si="58"/>
        <v>0</v>
      </c>
      <c r="M262" s="42">
        <f t="shared" si="58"/>
        <v>0</v>
      </c>
      <c r="N262" s="42">
        <f t="shared" si="58"/>
        <v>0</v>
      </c>
      <c r="O262" s="42">
        <f t="shared" si="58"/>
        <v>0</v>
      </c>
      <c r="P262" s="42">
        <f t="shared" si="58"/>
        <v>0</v>
      </c>
      <c r="Q262" s="42">
        <f t="shared" si="58"/>
        <v>0</v>
      </c>
      <c r="R262" s="42">
        <f t="shared" si="58"/>
        <v>0</v>
      </c>
      <c r="S262" s="42">
        <f t="shared" si="58"/>
        <v>0</v>
      </c>
      <c r="T262" s="42">
        <f t="shared" si="58"/>
        <v>0</v>
      </c>
      <c r="U262" s="42">
        <f t="shared" si="58"/>
        <v>0</v>
      </c>
      <c r="V262" s="42">
        <f t="shared" si="58"/>
        <v>0</v>
      </c>
      <c r="W262" s="42">
        <f t="shared" si="58"/>
        <v>0</v>
      </c>
      <c r="X262" s="42">
        <f t="shared" si="58"/>
        <v>0</v>
      </c>
      <c r="Y262" s="42">
        <f t="shared" si="58"/>
        <v>0</v>
      </c>
      <c r="Z262" s="42">
        <f t="shared" si="58"/>
        <v>0</v>
      </c>
      <c r="AA262" s="42">
        <f t="shared" si="58"/>
        <v>0</v>
      </c>
      <c r="AB262" s="42">
        <f t="shared" si="58"/>
        <v>0</v>
      </c>
      <c r="AC262" s="42">
        <f t="shared" si="58"/>
        <v>0</v>
      </c>
      <c r="AD262" s="42">
        <f t="shared" si="58"/>
        <v>0</v>
      </c>
      <c r="AE262" s="42">
        <f t="shared" si="58"/>
        <v>0</v>
      </c>
      <c r="AF262" s="42">
        <f t="shared" si="58"/>
        <v>0</v>
      </c>
      <c r="AG262" s="42">
        <f t="shared" si="58"/>
        <v>0</v>
      </c>
      <c r="AH262" s="42">
        <f t="shared" si="58"/>
        <v>0</v>
      </c>
      <c r="AI262" s="42">
        <f t="shared" si="58"/>
        <v>0</v>
      </c>
      <c r="AJ262" s="42">
        <f t="shared" si="58"/>
        <v>0</v>
      </c>
      <c r="AK262" s="42">
        <f t="shared" si="58"/>
        <v>0</v>
      </c>
      <c r="AL262" s="42">
        <f t="shared" si="58"/>
        <v>0</v>
      </c>
      <c r="AM262" s="42">
        <f t="shared" si="58"/>
        <v>0</v>
      </c>
      <c r="AN262" s="42">
        <f t="shared" si="58"/>
        <v>0</v>
      </c>
      <c r="AO262" s="42">
        <f t="shared" si="58"/>
        <v>0</v>
      </c>
      <c r="AP262" s="42">
        <f t="shared" si="58"/>
        <v>0</v>
      </c>
      <c r="AQ262" s="42">
        <f t="shared" si="58"/>
        <v>0</v>
      </c>
      <c r="AR262" s="42">
        <f t="shared" si="58"/>
        <v>0</v>
      </c>
      <c r="AS262" s="42">
        <f t="shared" si="58"/>
        <v>0</v>
      </c>
      <c r="AT262" s="42">
        <f t="shared" si="58"/>
        <v>0</v>
      </c>
      <c r="AU262" s="42">
        <f t="shared" si="58"/>
        <v>0</v>
      </c>
      <c r="AV262" s="42">
        <f t="shared" si="58"/>
        <v>0</v>
      </c>
      <c r="AW262" s="42">
        <f t="shared" si="58"/>
        <v>0</v>
      </c>
      <c r="AX262" s="42">
        <f t="shared" si="58"/>
        <v>0</v>
      </c>
      <c r="AY262" s="42">
        <f t="shared" si="58"/>
        <v>0</v>
      </c>
      <c r="AZ262" s="42">
        <f t="shared" si="58"/>
        <v>0</v>
      </c>
      <c r="BA262" s="42">
        <f t="shared" si="58"/>
        <v>0</v>
      </c>
      <c r="BB262" s="42">
        <f t="shared" si="58"/>
        <v>0</v>
      </c>
      <c r="BC262" s="42">
        <f t="shared" si="58"/>
        <v>0</v>
      </c>
      <c r="BD262" s="42">
        <f t="shared" si="58"/>
        <v>0</v>
      </c>
      <c r="BE262" s="42">
        <f t="shared" si="58"/>
        <v>0</v>
      </c>
      <c r="BF262" s="42">
        <f t="shared" si="58"/>
        <v>0</v>
      </c>
      <c r="BG262" s="23">
        <f t="shared" si="57"/>
        <v>0</v>
      </c>
    </row>
    <row r="263" ht="15.75" customHeight="1">
      <c r="A263" s="15"/>
      <c r="B263" s="40"/>
      <c r="C263" s="17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26"/>
    </row>
    <row r="264" ht="15.75" customHeight="1">
      <c r="A264" s="27"/>
      <c r="B264" s="43" t="s">
        <v>1</v>
      </c>
      <c r="C264" s="44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37">
        <f t="shared" ref="BG264:BG271" si="59">SUM(C264:BF264)</f>
        <v>0</v>
      </c>
    </row>
    <row r="265" ht="15.75" customHeight="1">
      <c r="A265" s="8">
        <v>30.0</v>
      </c>
      <c r="B265" s="38" t="s">
        <v>107</v>
      </c>
      <c r="C265" s="10"/>
      <c r="D265" s="12">
        <v>1.0</v>
      </c>
      <c r="E265" s="11"/>
      <c r="F265" s="11"/>
      <c r="G265" s="11"/>
      <c r="H265" s="11"/>
      <c r="I265" s="12">
        <v>6.0</v>
      </c>
      <c r="J265" s="12">
        <v>2.0</v>
      </c>
      <c r="K265" s="12"/>
      <c r="L265" s="11"/>
      <c r="M265" s="11"/>
      <c r="N265" s="11"/>
      <c r="O265" s="11"/>
      <c r="P265" s="11"/>
      <c r="Q265" s="11"/>
      <c r="R265" s="11"/>
      <c r="S265" s="11"/>
      <c r="T265" s="11"/>
      <c r="U265" s="12">
        <v>2.0</v>
      </c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3"/>
      <c r="AH265" s="11"/>
      <c r="AI265" s="11"/>
      <c r="AJ265" s="11"/>
      <c r="AK265" s="12">
        <v>3.0</v>
      </c>
      <c r="AL265" s="11"/>
      <c r="AM265" s="12">
        <v>6.0</v>
      </c>
      <c r="AN265" s="11"/>
      <c r="AO265" s="11"/>
      <c r="AP265" s="11"/>
      <c r="AQ265" s="12">
        <v>1.0</v>
      </c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4">
        <f t="shared" si="59"/>
        <v>21</v>
      </c>
    </row>
    <row r="266" ht="15.75" customHeight="1">
      <c r="A266" s="15"/>
      <c r="B266" s="40" t="s">
        <v>108</v>
      </c>
      <c r="C266" s="17"/>
      <c r="D266" s="20">
        <v>0.5</v>
      </c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20">
        <v>2.0</v>
      </c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9">
        <f t="shared" si="59"/>
        <v>2.5</v>
      </c>
    </row>
    <row r="267" ht="15.75" customHeight="1">
      <c r="A267" s="15"/>
      <c r="B267" s="40" t="s">
        <v>109</v>
      </c>
      <c r="C267" s="17"/>
      <c r="D267" s="20">
        <v>1.0</v>
      </c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20">
        <v>2.0</v>
      </c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20">
        <v>2.0</v>
      </c>
      <c r="AL267" s="18"/>
      <c r="AM267" s="20">
        <v>2.0</v>
      </c>
      <c r="AN267" s="18"/>
      <c r="AO267" s="18"/>
      <c r="AP267" s="20">
        <v>2.0</v>
      </c>
      <c r="AQ267" s="20">
        <v>2.0</v>
      </c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9">
        <f t="shared" si="59"/>
        <v>11</v>
      </c>
    </row>
    <row r="268" ht="15.75" customHeight="1">
      <c r="A268" s="15"/>
      <c r="B268" s="40" t="s">
        <v>110</v>
      </c>
      <c r="C268" s="17"/>
      <c r="D268" s="20">
        <v>1.0</v>
      </c>
      <c r="E268" s="18"/>
      <c r="F268" s="18"/>
      <c r="G268" s="18"/>
      <c r="H268" s="18"/>
      <c r="I268" s="18"/>
      <c r="J268" s="20">
        <v>2.0</v>
      </c>
      <c r="K268" s="20"/>
      <c r="L268" s="18"/>
      <c r="M268" s="18"/>
      <c r="N268" s="18"/>
      <c r="O268" s="18"/>
      <c r="P268" s="18"/>
      <c r="Q268" s="18"/>
      <c r="R268" s="18"/>
      <c r="S268" s="18"/>
      <c r="T268" s="18"/>
      <c r="U268" s="20">
        <v>9.0</v>
      </c>
      <c r="V268" s="18"/>
      <c r="W268" s="18"/>
      <c r="X268" s="18"/>
      <c r="Y268" s="20">
        <v>3.0</v>
      </c>
      <c r="Z268" s="18"/>
      <c r="AA268" s="18"/>
      <c r="AB268" s="18"/>
      <c r="AC268" s="18"/>
      <c r="AD268" s="18"/>
      <c r="AE268" s="18"/>
      <c r="AF268" s="18"/>
      <c r="AG268" s="21"/>
      <c r="AH268" s="18"/>
      <c r="AI268" s="18"/>
      <c r="AJ268" s="18"/>
      <c r="AK268" s="20">
        <v>4.0</v>
      </c>
      <c r="AL268" s="18"/>
      <c r="AM268" s="20">
        <v>3.0</v>
      </c>
      <c r="AN268" s="18"/>
      <c r="AO268" s="18"/>
      <c r="AP268" s="20">
        <v>2.0</v>
      </c>
      <c r="AQ268" s="20">
        <v>1.0</v>
      </c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9">
        <f t="shared" si="59"/>
        <v>25</v>
      </c>
    </row>
    <row r="269" ht="15.75" customHeight="1">
      <c r="A269" s="15"/>
      <c r="B269" s="40" t="s">
        <v>111</v>
      </c>
      <c r="C269" s="17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20">
        <v>1.0</v>
      </c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21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9">
        <f t="shared" si="59"/>
        <v>1</v>
      </c>
    </row>
    <row r="270" ht="15.75" customHeight="1">
      <c r="A270" s="15"/>
      <c r="B270" s="40" t="s">
        <v>112</v>
      </c>
      <c r="C270" s="17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20">
        <v>5.0</v>
      </c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9">
        <f t="shared" si="59"/>
        <v>5</v>
      </c>
    </row>
    <row r="271" ht="15.75" customHeight="1">
      <c r="A271" s="15"/>
      <c r="B271" s="40" t="s">
        <v>55</v>
      </c>
      <c r="C271" s="42"/>
      <c r="D271" s="42">
        <f t="shared" ref="D271:BF271" si="60">SUM(D265:D270)</f>
        <v>3.5</v>
      </c>
      <c r="E271" s="42">
        <f t="shared" si="60"/>
        <v>0</v>
      </c>
      <c r="F271" s="42">
        <f t="shared" si="60"/>
        <v>0</v>
      </c>
      <c r="G271" s="42">
        <f t="shared" si="60"/>
        <v>0</v>
      </c>
      <c r="H271" s="42">
        <f t="shared" si="60"/>
        <v>0</v>
      </c>
      <c r="I271" s="42">
        <f t="shared" si="60"/>
        <v>6</v>
      </c>
      <c r="J271" s="42">
        <f t="shared" si="60"/>
        <v>4</v>
      </c>
      <c r="K271" s="42">
        <f t="shared" si="60"/>
        <v>0</v>
      </c>
      <c r="L271" s="42">
        <f t="shared" si="60"/>
        <v>0</v>
      </c>
      <c r="M271" s="42">
        <f t="shared" si="60"/>
        <v>0</v>
      </c>
      <c r="N271" s="42">
        <f t="shared" si="60"/>
        <v>0</v>
      </c>
      <c r="O271" s="42">
        <f t="shared" si="60"/>
        <v>0</v>
      </c>
      <c r="P271" s="42">
        <f t="shared" si="60"/>
        <v>0</v>
      </c>
      <c r="Q271" s="42">
        <f t="shared" si="60"/>
        <v>0</v>
      </c>
      <c r="R271" s="42">
        <f t="shared" si="60"/>
        <v>0</v>
      </c>
      <c r="S271" s="42">
        <f t="shared" si="60"/>
        <v>0</v>
      </c>
      <c r="T271" s="42">
        <f t="shared" si="60"/>
        <v>0</v>
      </c>
      <c r="U271" s="42">
        <f t="shared" si="60"/>
        <v>16</v>
      </c>
      <c r="V271" s="42">
        <f t="shared" si="60"/>
        <v>0</v>
      </c>
      <c r="W271" s="42">
        <f t="shared" si="60"/>
        <v>0</v>
      </c>
      <c r="X271" s="42">
        <f t="shared" si="60"/>
        <v>0</v>
      </c>
      <c r="Y271" s="42">
        <f t="shared" si="60"/>
        <v>3</v>
      </c>
      <c r="Z271" s="42">
        <f t="shared" si="60"/>
        <v>0</v>
      </c>
      <c r="AA271" s="42">
        <f t="shared" si="60"/>
        <v>0</v>
      </c>
      <c r="AB271" s="42">
        <f t="shared" si="60"/>
        <v>0</v>
      </c>
      <c r="AC271" s="42">
        <f t="shared" si="60"/>
        <v>0</v>
      </c>
      <c r="AD271" s="42">
        <f t="shared" si="60"/>
        <v>0</v>
      </c>
      <c r="AE271" s="42">
        <f t="shared" si="60"/>
        <v>0</v>
      </c>
      <c r="AF271" s="42">
        <f t="shared" si="60"/>
        <v>0</v>
      </c>
      <c r="AG271" s="42">
        <f t="shared" si="60"/>
        <v>0</v>
      </c>
      <c r="AH271" s="42">
        <f t="shared" si="60"/>
        <v>0</v>
      </c>
      <c r="AI271" s="42">
        <f t="shared" si="60"/>
        <v>0</v>
      </c>
      <c r="AJ271" s="42">
        <f t="shared" si="60"/>
        <v>0</v>
      </c>
      <c r="AK271" s="42">
        <f t="shared" si="60"/>
        <v>14</v>
      </c>
      <c r="AL271" s="42">
        <f t="shared" si="60"/>
        <v>0</v>
      </c>
      <c r="AM271" s="42">
        <f t="shared" si="60"/>
        <v>11</v>
      </c>
      <c r="AN271" s="42">
        <f t="shared" si="60"/>
        <v>0</v>
      </c>
      <c r="AO271" s="42">
        <f t="shared" si="60"/>
        <v>0</v>
      </c>
      <c r="AP271" s="42">
        <f t="shared" si="60"/>
        <v>4</v>
      </c>
      <c r="AQ271" s="42">
        <f t="shared" si="60"/>
        <v>4</v>
      </c>
      <c r="AR271" s="42">
        <f t="shared" si="60"/>
        <v>0</v>
      </c>
      <c r="AS271" s="42">
        <f t="shared" si="60"/>
        <v>0</v>
      </c>
      <c r="AT271" s="42">
        <f t="shared" si="60"/>
        <v>0</v>
      </c>
      <c r="AU271" s="42">
        <f t="shared" si="60"/>
        <v>0</v>
      </c>
      <c r="AV271" s="42">
        <f t="shared" si="60"/>
        <v>0</v>
      </c>
      <c r="AW271" s="42">
        <f t="shared" si="60"/>
        <v>0</v>
      </c>
      <c r="AX271" s="42">
        <f t="shared" si="60"/>
        <v>0</v>
      </c>
      <c r="AY271" s="42">
        <f t="shared" si="60"/>
        <v>0</v>
      </c>
      <c r="AZ271" s="42">
        <f t="shared" si="60"/>
        <v>0</v>
      </c>
      <c r="BA271" s="42">
        <f t="shared" si="60"/>
        <v>0</v>
      </c>
      <c r="BB271" s="42">
        <f t="shared" si="60"/>
        <v>0</v>
      </c>
      <c r="BC271" s="42">
        <f t="shared" si="60"/>
        <v>0</v>
      </c>
      <c r="BD271" s="42">
        <f t="shared" si="60"/>
        <v>0</v>
      </c>
      <c r="BE271" s="42">
        <f t="shared" si="60"/>
        <v>0</v>
      </c>
      <c r="BF271" s="42">
        <f t="shared" si="60"/>
        <v>0</v>
      </c>
      <c r="BG271" s="23">
        <f t="shared" si="59"/>
        <v>65.5</v>
      </c>
    </row>
    <row r="272" ht="15.75" customHeight="1">
      <c r="A272" s="15"/>
      <c r="B272" s="40"/>
      <c r="C272" s="17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26"/>
    </row>
    <row r="273" ht="15.75" customHeight="1">
      <c r="A273" s="27"/>
      <c r="B273" s="43" t="s">
        <v>1</v>
      </c>
      <c r="C273" s="44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37">
        <f t="shared" ref="BG273:BG280" si="61">SUM(C273:BF273)</f>
        <v>0</v>
      </c>
    </row>
    <row r="274" ht="15.75" customHeight="1">
      <c r="A274" s="8">
        <v>31.0</v>
      </c>
      <c r="B274" s="38" t="s">
        <v>107</v>
      </c>
      <c r="C274" s="10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2"/>
      <c r="R274" s="11"/>
      <c r="S274" s="1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2"/>
      <c r="AE274" s="11"/>
      <c r="AF274" s="11"/>
      <c r="AG274" s="13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4">
        <f t="shared" si="61"/>
        <v>0</v>
      </c>
    </row>
    <row r="275" ht="15.75" customHeight="1">
      <c r="A275" s="15"/>
      <c r="B275" s="40" t="s">
        <v>108</v>
      </c>
      <c r="C275" s="17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20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9">
        <f t="shared" si="61"/>
        <v>0</v>
      </c>
    </row>
    <row r="276" ht="15.75" customHeight="1">
      <c r="A276" s="15"/>
      <c r="B276" s="40" t="s">
        <v>109</v>
      </c>
      <c r="C276" s="17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20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20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9">
        <f t="shared" si="61"/>
        <v>0</v>
      </c>
    </row>
    <row r="277" ht="15.75" customHeight="1">
      <c r="A277" s="15"/>
      <c r="B277" s="40" t="s">
        <v>110</v>
      </c>
      <c r="C277" s="17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20"/>
      <c r="R277" s="18"/>
      <c r="S277" s="20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20"/>
      <c r="AE277" s="18"/>
      <c r="AF277" s="18"/>
      <c r="AG277" s="21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9">
        <f t="shared" si="61"/>
        <v>0</v>
      </c>
    </row>
    <row r="278" ht="15.75" customHeight="1">
      <c r="A278" s="15"/>
      <c r="B278" s="40" t="s">
        <v>111</v>
      </c>
      <c r="C278" s="17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20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21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9">
        <f t="shared" si="61"/>
        <v>0</v>
      </c>
    </row>
    <row r="279" ht="15.75" customHeight="1">
      <c r="A279" s="15"/>
      <c r="B279" s="40" t="s">
        <v>112</v>
      </c>
      <c r="C279" s="17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20"/>
      <c r="R279" s="18"/>
      <c r="S279" s="20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0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9">
        <f t="shared" si="61"/>
        <v>0</v>
      </c>
    </row>
    <row r="280" ht="15.75" customHeight="1">
      <c r="A280" s="15"/>
      <c r="B280" s="40" t="s">
        <v>55</v>
      </c>
      <c r="C280" s="42"/>
      <c r="D280" s="42">
        <f t="shared" ref="D280:BF280" si="62">SUM(D274:D279)</f>
        <v>0</v>
      </c>
      <c r="E280" s="42">
        <f t="shared" si="62"/>
        <v>0</v>
      </c>
      <c r="F280" s="42">
        <f t="shared" si="62"/>
        <v>0</v>
      </c>
      <c r="G280" s="42">
        <f t="shared" si="62"/>
        <v>0</v>
      </c>
      <c r="H280" s="42">
        <f t="shared" si="62"/>
        <v>0</v>
      </c>
      <c r="I280" s="42">
        <f t="shared" si="62"/>
        <v>0</v>
      </c>
      <c r="J280" s="42">
        <f t="shared" si="62"/>
        <v>0</v>
      </c>
      <c r="K280" s="42">
        <f t="shared" si="62"/>
        <v>0</v>
      </c>
      <c r="L280" s="42">
        <f t="shared" si="62"/>
        <v>0</v>
      </c>
      <c r="M280" s="42">
        <f t="shared" si="62"/>
        <v>0</v>
      </c>
      <c r="N280" s="42">
        <f t="shared" si="62"/>
        <v>0</v>
      </c>
      <c r="O280" s="42">
        <f t="shared" si="62"/>
        <v>0</v>
      </c>
      <c r="P280" s="42">
        <f t="shared" si="62"/>
        <v>0</v>
      </c>
      <c r="Q280" s="42">
        <f t="shared" si="62"/>
        <v>0</v>
      </c>
      <c r="R280" s="42">
        <f t="shared" si="62"/>
        <v>0</v>
      </c>
      <c r="S280" s="42">
        <f t="shared" si="62"/>
        <v>0</v>
      </c>
      <c r="T280" s="42">
        <f t="shared" si="62"/>
        <v>0</v>
      </c>
      <c r="U280" s="42">
        <f t="shared" si="62"/>
        <v>0</v>
      </c>
      <c r="V280" s="42">
        <f t="shared" si="62"/>
        <v>0</v>
      </c>
      <c r="W280" s="42">
        <f t="shared" si="62"/>
        <v>0</v>
      </c>
      <c r="X280" s="42">
        <f t="shared" si="62"/>
        <v>0</v>
      </c>
      <c r="Y280" s="42">
        <f t="shared" si="62"/>
        <v>0</v>
      </c>
      <c r="Z280" s="42">
        <f t="shared" si="62"/>
        <v>0</v>
      </c>
      <c r="AA280" s="42">
        <f t="shared" si="62"/>
        <v>0</v>
      </c>
      <c r="AB280" s="42">
        <f t="shared" si="62"/>
        <v>0</v>
      </c>
      <c r="AC280" s="42">
        <f t="shared" si="62"/>
        <v>0</v>
      </c>
      <c r="AD280" s="42">
        <f t="shared" si="62"/>
        <v>0</v>
      </c>
      <c r="AE280" s="42">
        <f t="shared" si="62"/>
        <v>0</v>
      </c>
      <c r="AF280" s="42">
        <f t="shared" si="62"/>
        <v>0</v>
      </c>
      <c r="AG280" s="42">
        <f t="shared" si="62"/>
        <v>0</v>
      </c>
      <c r="AH280" s="42">
        <f t="shared" si="62"/>
        <v>0</v>
      </c>
      <c r="AI280" s="42">
        <f t="shared" si="62"/>
        <v>0</v>
      </c>
      <c r="AJ280" s="42">
        <f t="shared" si="62"/>
        <v>0</v>
      </c>
      <c r="AK280" s="42">
        <f t="shared" si="62"/>
        <v>0</v>
      </c>
      <c r="AL280" s="42">
        <f t="shared" si="62"/>
        <v>0</v>
      </c>
      <c r="AM280" s="42">
        <f t="shared" si="62"/>
        <v>0</v>
      </c>
      <c r="AN280" s="42">
        <f t="shared" si="62"/>
        <v>0</v>
      </c>
      <c r="AO280" s="42">
        <f t="shared" si="62"/>
        <v>0</v>
      </c>
      <c r="AP280" s="42">
        <f t="shared" si="62"/>
        <v>0</v>
      </c>
      <c r="AQ280" s="42">
        <f t="shared" si="62"/>
        <v>0</v>
      </c>
      <c r="AR280" s="42">
        <f t="shared" si="62"/>
        <v>0</v>
      </c>
      <c r="AS280" s="42">
        <f t="shared" si="62"/>
        <v>0</v>
      </c>
      <c r="AT280" s="42">
        <f t="shared" si="62"/>
        <v>0</v>
      </c>
      <c r="AU280" s="42">
        <f t="shared" si="62"/>
        <v>0</v>
      </c>
      <c r="AV280" s="42">
        <f t="shared" si="62"/>
        <v>0</v>
      </c>
      <c r="AW280" s="42">
        <f t="shared" si="62"/>
        <v>0</v>
      </c>
      <c r="AX280" s="42">
        <f t="shared" si="62"/>
        <v>0</v>
      </c>
      <c r="AY280" s="42">
        <f t="shared" si="62"/>
        <v>0</v>
      </c>
      <c r="AZ280" s="42">
        <f t="shared" si="62"/>
        <v>0</v>
      </c>
      <c r="BA280" s="42">
        <f t="shared" si="62"/>
        <v>0</v>
      </c>
      <c r="BB280" s="42">
        <f t="shared" si="62"/>
        <v>0</v>
      </c>
      <c r="BC280" s="42">
        <f t="shared" si="62"/>
        <v>0</v>
      </c>
      <c r="BD280" s="42">
        <f t="shared" si="62"/>
        <v>0</v>
      </c>
      <c r="BE280" s="42">
        <f t="shared" si="62"/>
        <v>0</v>
      </c>
      <c r="BF280" s="42">
        <f t="shared" si="62"/>
        <v>0</v>
      </c>
      <c r="BG280" s="23">
        <f t="shared" si="61"/>
        <v>0</v>
      </c>
    </row>
    <row r="281" ht="15.75" customHeight="1">
      <c r="A281" s="15"/>
      <c r="B281" s="40"/>
      <c r="C281" s="17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26"/>
    </row>
    <row r="282" ht="15.75" customHeight="1">
      <c r="A282" s="27"/>
      <c r="B282" s="43" t="s">
        <v>1</v>
      </c>
      <c r="C282" s="44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37">
        <f t="shared" ref="BG282:BG289" si="63">SUM(C282:BF282)</f>
        <v>0</v>
      </c>
    </row>
    <row r="283" ht="15.75" customHeight="1">
      <c r="A283" s="8"/>
      <c r="B283" s="38" t="s">
        <v>107</v>
      </c>
      <c r="C283" s="10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3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4">
        <f t="shared" si="63"/>
        <v>0</v>
      </c>
    </row>
    <row r="284" ht="15.75" customHeight="1">
      <c r="A284" s="15"/>
      <c r="B284" s="40" t="s">
        <v>108</v>
      </c>
      <c r="C284" s="17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9">
        <f t="shared" si="63"/>
        <v>0</v>
      </c>
    </row>
    <row r="285" ht="15.75" customHeight="1">
      <c r="A285" s="15"/>
      <c r="B285" s="40" t="s">
        <v>109</v>
      </c>
      <c r="C285" s="17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9">
        <f t="shared" si="63"/>
        <v>0</v>
      </c>
    </row>
    <row r="286" ht="15.75" customHeight="1">
      <c r="A286" s="15"/>
      <c r="B286" s="40" t="s">
        <v>110</v>
      </c>
      <c r="C286" s="17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21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9">
        <f t="shared" si="63"/>
        <v>0</v>
      </c>
    </row>
    <row r="287" ht="15.75" customHeight="1">
      <c r="A287" s="15"/>
      <c r="B287" s="40" t="s">
        <v>111</v>
      </c>
      <c r="C287" s="17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21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9">
        <f t="shared" si="63"/>
        <v>0</v>
      </c>
    </row>
    <row r="288" ht="15.75" customHeight="1">
      <c r="A288" s="15"/>
      <c r="B288" s="40" t="s">
        <v>112</v>
      </c>
      <c r="C288" s="17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9">
        <f t="shared" si="63"/>
        <v>0</v>
      </c>
    </row>
    <row r="289" ht="15.75" customHeight="1">
      <c r="A289" s="15"/>
      <c r="B289" s="40" t="s">
        <v>55</v>
      </c>
      <c r="C289" s="42"/>
      <c r="D289" s="42">
        <f t="shared" ref="D289:BF289" si="64">SUM(D283:D288)</f>
        <v>0</v>
      </c>
      <c r="E289" s="42">
        <f t="shared" si="64"/>
        <v>0</v>
      </c>
      <c r="F289" s="42">
        <f t="shared" si="64"/>
        <v>0</v>
      </c>
      <c r="G289" s="42">
        <f t="shared" si="64"/>
        <v>0</v>
      </c>
      <c r="H289" s="42">
        <f t="shared" si="64"/>
        <v>0</v>
      </c>
      <c r="I289" s="42">
        <f t="shared" si="64"/>
        <v>0</v>
      </c>
      <c r="J289" s="42">
        <f t="shared" si="64"/>
        <v>0</v>
      </c>
      <c r="K289" s="42">
        <f t="shared" si="64"/>
        <v>0</v>
      </c>
      <c r="L289" s="42">
        <f t="shared" si="64"/>
        <v>0</v>
      </c>
      <c r="M289" s="42">
        <f t="shared" si="64"/>
        <v>0</v>
      </c>
      <c r="N289" s="42">
        <f t="shared" si="64"/>
        <v>0</v>
      </c>
      <c r="O289" s="42">
        <f t="shared" si="64"/>
        <v>0</v>
      </c>
      <c r="P289" s="42">
        <f t="shared" si="64"/>
        <v>0</v>
      </c>
      <c r="Q289" s="42">
        <f t="shared" si="64"/>
        <v>0</v>
      </c>
      <c r="R289" s="42">
        <f t="shared" si="64"/>
        <v>0</v>
      </c>
      <c r="S289" s="42">
        <f t="shared" si="64"/>
        <v>0</v>
      </c>
      <c r="T289" s="42">
        <f t="shared" si="64"/>
        <v>0</v>
      </c>
      <c r="U289" s="42">
        <f t="shared" si="64"/>
        <v>0</v>
      </c>
      <c r="V289" s="42">
        <f t="shared" si="64"/>
        <v>0</v>
      </c>
      <c r="W289" s="42">
        <f t="shared" si="64"/>
        <v>0</v>
      </c>
      <c r="X289" s="42">
        <f t="shared" si="64"/>
        <v>0</v>
      </c>
      <c r="Y289" s="42">
        <f t="shared" si="64"/>
        <v>0</v>
      </c>
      <c r="Z289" s="42">
        <f t="shared" si="64"/>
        <v>0</v>
      </c>
      <c r="AA289" s="42">
        <f t="shared" si="64"/>
        <v>0</v>
      </c>
      <c r="AB289" s="42">
        <f t="shared" si="64"/>
        <v>0</v>
      </c>
      <c r="AC289" s="42">
        <f t="shared" si="64"/>
        <v>0</v>
      </c>
      <c r="AD289" s="42">
        <f t="shared" si="64"/>
        <v>0</v>
      </c>
      <c r="AE289" s="42">
        <f t="shared" si="64"/>
        <v>0</v>
      </c>
      <c r="AF289" s="42">
        <f t="shared" si="64"/>
        <v>0</v>
      </c>
      <c r="AG289" s="42">
        <f t="shared" si="64"/>
        <v>0</v>
      </c>
      <c r="AH289" s="42">
        <f t="shared" si="64"/>
        <v>0</v>
      </c>
      <c r="AI289" s="42">
        <f t="shared" si="64"/>
        <v>0</v>
      </c>
      <c r="AJ289" s="42">
        <f t="shared" si="64"/>
        <v>0</v>
      </c>
      <c r="AK289" s="42">
        <f t="shared" si="64"/>
        <v>0</v>
      </c>
      <c r="AL289" s="42">
        <f t="shared" si="64"/>
        <v>0</v>
      </c>
      <c r="AM289" s="42">
        <f t="shared" si="64"/>
        <v>0</v>
      </c>
      <c r="AN289" s="42">
        <f t="shared" si="64"/>
        <v>0</v>
      </c>
      <c r="AO289" s="42">
        <f t="shared" si="64"/>
        <v>0</v>
      </c>
      <c r="AP289" s="42">
        <f t="shared" si="64"/>
        <v>0</v>
      </c>
      <c r="AQ289" s="42">
        <f t="shared" si="64"/>
        <v>0</v>
      </c>
      <c r="AR289" s="42">
        <f t="shared" si="64"/>
        <v>0</v>
      </c>
      <c r="AS289" s="42">
        <f t="shared" si="64"/>
        <v>0</v>
      </c>
      <c r="AT289" s="42">
        <f t="shared" si="64"/>
        <v>0</v>
      </c>
      <c r="AU289" s="42">
        <f t="shared" si="64"/>
        <v>0</v>
      </c>
      <c r="AV289" s="42">
        <f t="shared" si="64"/>
        <v>0</v>
      </c>
      <c r="AW289" s="42">
        <f t="shared" si="64"/>
        <v>0</v>
      </c>
      <c r="AX289" s="42">
        <f t="shared" si="64"/>
        <v>0</v>
      </c>
      <c r="AY289" s="42">
        <f t="shared" si="64"/>
        <v>0</v>
      </c>
      <c r="AZ289" s="42">
        <f t="shared" si="64"/>
        <v>0</v>
      </c>
      <c r="BA289" s="42">
        <f t="shared" si="64"/>
        <v>0</v>
      </c>
      <c r="BB289" s="42">
        <f t="shared" si="64"/>
        <v>0</v>
      </c>
      <c r="BC289" s="42">
        <f t="shared" si="64"/>
        <v>0</v>
      </c>
      <c r="BD289" s="42">
        <f t="shared" si="64"/>
        <v>0</v>
      </c>
      <c r="BE289" s="42">
        <f t="shared" si="64"/>
        <v>0</v>
      </c>
      <c r="BF289" s="42">
        <f t="shared" si="64"/>
        <v>0</v>
      </c>
      <c r="BG289" s="23">
        <f t="shared" si="63"/>
        <v>0</v>
      </c>
    </row>
    <row r="290" ht="15.75" customHeight="1">
      <c r="A290" s="15"/>
      <c r="B290" s="40"/>
      <c r="C290" s="17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26"/>
    </row>
    <row r="291" ht="15.75" customHeight="1">
      <c r="A291" s="27"/>
      <c r="B291" s="43" t="s">
        <v>1</v>
      </c>
      <c r="C291" s="44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37">
        <f t="shared" ref="BG291:BG298" si="65">SUM(C291:BF291)</f>
        <v>0</v>
      </c>
    </row>
    <row r="292" ht="15.75" customHeight="1">
      <c r="A292" s="48" t="s">
        <v>55</v>
      </c>
      <c r="B292" s="38" t="s">
        <v>107</v>
      </c>
      <c r="C292" s="10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3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4">
        <f t="shared" si="65"/>
        <v>0</v>
      </c>
    </row>
    <row r="293" ht="15.75" customHeight="1">
      <c r="A293" s="15"/>
      <c r="B293" s="40" t="s">
        <v>108</v>
      </c>
      <c r="C293" s="17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9">
        <f t="shared" si="65"/>
        <v>0</v>
      </c>
    </row>
    <row r="294" ht="15.75" customHeight="1">
      <c r="A294" s="15"/>
      <c r="B294" s="40" t="s">
        <v>109</v>
      </c>
      <c r="C294" s="17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8"/>
      <c r="BG294" s="19">
        <f t="shared" si="65"/>
        <v>0</v>
      </c>
    </row>
    <row r="295" ht="15.75" customHeight="1">
      <c r="A295" s="15"/>
      <c r="B295" s="40" t="s">
        <v>110</v>
      </c>
      <c r="C295" s="17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21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9">
        <f t="shared" si="65"/>
        <v>0</v>
      </c>
    </row>
    <row r="296" ht="15.75" customHeight="1">
      <c r="A296" s="15"/>
      <c r="B296" s="40" t="s">
        <v>111</v>
      </c>
      <c r="C296" s="17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21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8"/>
      <c r="BG296" s="19">
        <f t="shared" si="65"/>
        <v>0</v>
      </c>
    </row>
    <row r="297" ht="15.75" customHeight="1">
      <c r="A297" s="15"/>
      <c r="B297" s="40" t="s">
        <v>112</v>
      </c>
      <c r="C297" s="17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9">
        <f t="shared" si="65"/>
        <v>0</v>
      </c>
    </row>
    <row r="298" ht="15.75" customHeight="1">
      <c r="A298" s="15"/>
      <c r="B298" s="40" t="s">
        <v>55</v>
      </c>
      <c r="C298" s="42"/>
      <c r="D298" s="42">
        <f t="shared" ref="D298:BF298" si="66">SUM(D292:D297)</f>
        <v>0</v>
      </c>
      <c r="E298" s="42">
        <f t="shared" si="66"/>
        <v>0</v>
      </c>
      <c r="F298" s="42">
        <f t="shared" si="66"/>
        <v>0</v>
      </c>
      <c r="G298" s="42">
        <f t="shared" si="66"/>
        <v>0</v>
      </c>
      <c r="H298" s="42">
        <f t="shared" si="66"/>
        <v>0</v>
      </c>
      <c r="I298" s="42">
        <f t="shared" si="66"/>
        <v>0</v>
      </c>
      <c r="J298" s="42">
        <f t="shared" si="66"/>
        <v>0</v>
      </c>
      <c r="K298" s="42">
        <f t="shared" si="66"/>
        <v>0</v>
      </c>
      <c r="L298" s="42">
        <f t="shared" si="66"/>
        <v>0</v>
      </c>
      <c r="M298" s="42">
        <f t="shared" si="66"/>
        <v>0</v>
      </c>
      <c r="N298" s="42">
        <f t="shared" si="66"/>
        <v>0</v>
      </c>
      <c r="O298" s="42">
        <f t="shared" si="66"/>
        <v>0</v>
      </c>
      <c r="P298" s="42">
        <f t="shared" si="66"/>
        <v>0</v>
      </c>
      <c r="Q298" s="42">
        <f t="shared" si="66"/>
        <v>0</v>
      </c>
      <c r="R298" s="42">
        <f t="shared" si="66"/>
        <v>0</v>
      </c>
      <c r="S298" s="42">
        <f t="shared" si="66"/>
        <v>0</v>
      </c>
      <c r="T298" s="42">
        <f t="shared" si="66"/>
        <v>0</v>
      </c>
      <c r="U298" s="42">
        <f t="shared" si="66"/>
        <v>0</v>
      </c>
      <c r="V298" s="42">
        <f t="shared" si="66"/>
        <v>0</v>
      </c>
      <c r="W298" s="42">
        <f t="shared" si="66"/>
        <v>0</v>
      </c>
      <c r="X298" s="42">
        <f t="shared" si="66"/>
        <v>0</v>
      </c>
      <c r="Y298" s="42">
        <f t="shared" si="66"/>
        <v>0</v>
      </c>
      <c r="Z298" s="42">
        <f t="shared" si="66"/>
        <v>0</v>
      </c>
      <c r="AA298" s="42">
        <f t="shared" si="66"/>
        <v>0</v>
      </c>
      <c r="AB298" s="42">
        <f t="shared" si="66"/>
        <v>0</v>
      </c>
      <c r="AC298" s="42">
        <f t="shared" si="66"/>
        <v>0</v>
      </c>
      <c r="AD298" s="42">
        <f t="shared" si="66"/>
        <v>0</v>
      </c>
      <c r="AE298" s="42">
        <f t="shared" si="66"/>
        <v>0</v>
      </c>
      <c r="AF298" s="42">
        <f t="shared" si="66"/>
        <v>0</v>
      </c>
      <c r="AG298" s="42">
        <f t="shared" si="66"/>
        <v>0</v>
      </c>
      <c r="AH298" s="42">
        <f t="shared" si="66"/>
        <v>0</v>
      </c>
      <c r="AI298" s="42">
        <f t="shared" si="66"/>
        <v>0</v>
      </c>
      <c r="AJ298" s="42">
        <f t="shared" si="66"/>
        <v>0</v>
      </c>
      <c r="AK298" s="42">
        <f t="shared" si="66"/>
        <v>0</v>
      </c>
      <c r="AL298" s="42">
        <f t="shared" si="66"/>
        <v>0</v>
      </c>
      <c r="AM298" s="42">
        <f t="shared" si="66"/>
        <v>0</v>
      </c>
      <c r="AN298" s="42">
        <f t="shared" si="66"/>
        <v>0</v>
      </c>
      <c r="AO298" s="42">
        <f t="shared" si="66"/>
        <v>0</v>
      </c>
      <c r="AP298" s="42">
        <f t="shared" si="66"/>
        <v>0</v>
      </c>
      <c r="AQ298" s="42">
        <f t="shared" si="66"/>
        <v>0</v>
      </c>
      <c r="AR298" s="42">
        <f t="shared" si="66"/>
        <v>0</v>
      </c>
      <c r="AS298" s="42">
        <f t="shared" si="66"/>
        <v>0</v>
      </c>
      <c r="AT298" s="42">
        <f t="shared" si="66"/>
        <v>0</v>
      </c>
      <c r="AU298" s="42">
        <f t="shared" si="66"/>
        <v>0</v>
      </c>
      <c r="AV298" s="42">
        <f t="shared" si="66"/>
        <v>0</v>
      </c>
      <c r="AW298" s="42">
        <f t="shared" si="66"/>
        <v>0</v>
      </c>
      <c r="AX298" s="42">
        <f t="shared" si="66"/>
        <v>0</v>
      </c>
      <c r="AY298" s="42">
        <f t="shared" si="66"/>
        <v>0</v>
      </c>
      <c r="AZ298" s="42">
        <f t="shared" si="66"/>
        <v>0</v>
      </c>
      <c r="BA298" s="42">
        <f t="shared" si="66"/>
        <v>0</v>
      </c>
      <c r="BB298" s="42">
        <f t="shared" si="66"/>
        <v>0</v>
      </c>
      <c r="BC298" s="42">
        <f t="shared" si="66"/>
        <v>0</v>
      </c>
      <c r="BD298" s="42">
        <f t="shared" si="66"/>
        <v>0</v>
      </c>
      <c r="BE298" s="42">
        <f t="shared" si="66"/>
        <v>0</v>
      </c>
      <c r="BF298" s="42">
        <f t="shared" si="66"/>
        <v>0</v>
      </c>
      <c r="BG298" s="23">
        <f t="shared" si="65"/>
        <v>0</v>
      </c>
    </row>
    <row r="299" ht="15.75" customHeight="1">
      <c r="A299" s="15"/>
      <c r="B299" s="40"/>
      <c r="C299" s="17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26"/>
    </row>
    <row r="300" ht="15.75" customHeight="1">
      <c r="A300" s="27"/>
      <c r="B300" s="43" t="s">
        <v>1</v>
      </c>
      <c r="C300" s="44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37">
        <f>SUM(C300:BF300)</f>
        <v>0</v>
      </c>
    </row>
    <row r="301" ht="15.75" customHeight="1">
      <c r="A301" s="55"/>
      <c r="B301" s="56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</row>
    <row r="302" ht="15.75" customHeight="1">
      <c r="A302" s="55"/>
      <c r="B302" s="56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62"/>
    </row>
    <row r="303" ht="15.75" customHeight="1">
      <c r="A303" s="55"/>
      <c r="B303" s="56"/>
      <c r="C303" s="57"/>
      <c r="D303" s="57"/>
      <c r="E303" s="60">
        <f t="shared" ref="E303:E309" si="67">SUM(E3,E12,E21,E30,E39,E48,E57,E66,E75,E84,E93,E102,E111,E120,E129,E138,E147,E156,E165,E174,E183,E192,E201,E210,E219,E228,E237,E246,E255,E264,E273,E282,E291)</f>
        <v>0</v>
      </c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62"/>
    </row>
    <row r="304" ht="15.75" customHeight="1">
      <c r="A304" s="55"/>
      <c r="B304" s="56"/>
      <c r="C304" s="57"/>
      <c r="D304" s="57"/>
      <c r="E304" s="60">
        <f t="shared" si="67"/>
        <v>16</v>
      </c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62"/>
    </row>
    <row r="305" ht="15.75" customHeight="1">
      <c r="A305" s="55"/>
      <c r="B305" s="56"/>
      <c r="C305" s="57"/>
      <c r="D305" s="57"/>
      <c r="E305" s="60">
        <f t="shared" si="67"/>
        <v>1</v>
      </c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62"/>
    </row>
    <row r="306" ht="15.75" customHeight="1">
      <c r="A306" s="55"/>
      <c r="B306" s="56"/>
      <c r="C306" s="57"/>
      <c r="D306" s="57"/>
      <c r="E306" s="60">
        <f t="shared" si="67"/>
        <v>1</v>
      </c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62"/>
    </row>
    <row r="307" ht="15.75" customHeight="1">
      <c r="A307" s="55"/>
      <c r="B307" s="56"/>
      <c r="C307" s="57"/>
      <c r="D307" s="57"/>
      <c r="E307" s="60">
        <f t="shared" si="67"/>
        <v>12.5</v>
      </c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62"/>
    </row>
    <row r="308" ht="15.75" customHeight="1">
      <c r="A308" s="55"/>
      <c r="B308" s="56"/>
      <c r="C308" s="57"/>
      <c r="D308" s="57"/>
      <c r="E308" s="60">
        <f t="shared" si="67"/>
        <v>5.5</v>
      </c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62"/>
    </row>
    <row r="309" ht="15.75" customHeight="1">
      <c r="A309" s="55"/>
      <c r="B309" s="56"/>
      <c r="C309" s="57"/>
      <c r="D309" s="57"/>
      <c r="E309" s="60">
        <f t="shared" si="67"/>
        <v>0</v>
      </c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62"/>
    </row>
    <row r="310" ht="15.75" customHeight="1">
      <c r="A310" s="58"/>
      <c r="B310" s="59" t="s">
        <v>55</v>
      </c>
      <c r="C310" s="60">
        <f t="shared" ref="C310:BG310" si="68">SUM(C10,C19,C28,C37,C46,C55,C64,C73,C82,C91,C100,C109,C118,C127,C136,C145,C154,C163,C172,C181,C190,C199,C208,C217,C226,C235,C244,C253,C262,C271,C280,C289,C298)</f>
        <v>0</v>
      </c>
      <c r="D310" s="60">
        <f t="shared" si="68"/>
        <v>33.5</v>
      </c>
      <c r="E310" s="60">
        <f t="shared" si="68"/>
        <v>36</v>
      </c>
      <c r="F310" s="60">
        <f t="shared" si="68"/>
        <v>44</v>
      </c>
      <c r="G310" s="60">
        <f t="shared" si="68"/>
        <v>0.5</v>
      </c>
      <c r="H310" s="60">
        <f t="shared" si="68"/>
        <v>0</v>
      </c>
      <c r="I310" s="60">
        <f t="shared" si="68"/>
        <v>39</v>
      </c>
      <c r="J310" s="60">
        <f t="shared" si="68"/>
        <v>22</v>
      </c>
      <c r="K310" s="60">
        <f t="shared" si="68"/>
        <v>12</v>
      </c>
      <c r="L310" s="60">
        <f t="shared" si="68"/>
        <v>0</v>
      </c>
      <c r="M310" s="60">
        <f t="shared" si="68"/>
        <v>3</v>
      </c>
      <c r="N310" s="60">
        <f t="shared" si="68"/>
        <v>9</v>
      </c>
      <c r="O310" s="60">
        <f t="shared" si="68"/>
        <v>60</v>
      </c>
      <c r="P310" s="60">
        <f t="shared" si="68"/>
        <v>0</v>
      </c>
      <c r="Q310" s="60">
        <f t="shared" si="68"/>
        <v>27.5</v>
      </c>
      <c r="R310" s="60">
        <f t="shared" si="68"/>
        <v>35</v>
      </c>
      <c r="S310" s="60">
        <f t="shared" si="68"/>
        <v>27</v>
      </c>
      <c r="T310" s="60">
        <f t="shared" si="68"/>
        <v>0</v>
      </c>
      <c r="U310" s="60">
        <f t="shared" si="68"/>
        <v>38</v>
      </c>
      <c r="V310" s="60">
        <f t="shared" si="68"/>
        <v>0</v>
      </c>
      <c r="W310" s="60">
        <f t="shared" si="68"/>
        <v>0</v>
      </c>
      <c r="X310" s="60">
        <f t="shared" si="68"/>
        <v>47.5</v>
      </c>
      <c r="Y310" s="60">
        <f t="shared" si="68"/>
        <v>19</v>
      </c>
      <c r="Z310" s="60">
        <f t="shared" si="68"/>
        <v>17</v>
      </c>
      <c r="AA310" s="60">
        <f t="shared" si="68"/>
        <v>9</v>
      </c>
      <c r="AB310" s="60">
        <f t="shared" si="68"/>
        <v>17</v>
      </c>
      <c r="AC310" s="60">
        <f t="shared" si="68"/>
        <v>4</v>
      </c>
      <c r="AD310" s="60">
        <f t="shared" si="68"/>
        <v>31</v>
      </c>
      <c r="AE310" s="60">
        <f t="shared" si="68"/>
        <v>15</v>
      </c>
      <c r="AF310" s="60">
        <f t="shared" si="68"/>
        <v>21</v>
      </c>
      <c r="AG310" s="60">
        <f t="shared" si="68"/>
        <v>8.5</v>
      </c>
      <c r="AH310" s="60">
        <f t="shared" si="68"/>
        <v>1.5</v>
      </c>
      <c r="AI310" s="60">
        <f t="shared" si="68"/>
        <v>160.75</v>
      </c>
      <c r="AJ310" s="60">
        <f t="shared" si="68"/>
        <v>9</v>
      </c>
      <c r="AK310" s="60">
        <f t="shared" si="68"/>
        <v>195</v>
      </c>
      <c r="AL310" s="60">
        <f t="shared" si="68"/>
        <v>0</v>
      </c>
      <c r="AM310" s="60">
        <f t="shared" si="68"/>
        <v>76.5</v>
      </c>
      <c r="AN310" s="60">
        <f t="shared" si="68"/>
        <v>1</v>
      </c>
      <c r="AO310" s="60">
        <f t="shared" si="68"/>
        <v>4</v>
      </c>
      <c r="AP310" s="60">
        <f t="shared" si="68"/>
        <v>20.5</v>
      </c>
      <c r="AQ310" s="60">
        <f t="shared" si="68"/>
        <v>21</v>
      </c>
      <c r="AR310" s="60">
        <f t="shared" si="68"/>
        <v>52</v>
      </c>
      <c r="AS310" s="60">
        <f t="shared" si="68"/>
        <v>0</v>
      </c>
      <c r="AT310" s="60">
        <f t="shared" si="68"/>
        <v>0</v>
      </c>
      <c r="AU310" s="60">
        <f t="shared" si="68"/>
        <v>0</v>
      </c>
      <c r="AV310" s="60">
        <f t="shared" si="68"/>
        <v>2.5</v>
      </c>
      <c r="AW310" s="60">
        <f t="shared" si="68"/>
        <v>0</v>
      </c>
      <c r="AX310" s="60">
        <f t="shared" si="68"/>
        <v>6</v>
      </c>
      <c r="AY310" s="60">
        <f t="shared" si="68"/>
        <v>2</v>
      </c>
      <c r="AZ310" s="60">
        <f t="shared" si="68"/>
        <v>0</v>
      </c>
      <c r="BA310" s="60">
        <f t="shared" si="68"/>
        <v>0</v>
      </c>
      <c r="BB310" s="60">
        <f t="shared" si="68"/>
        <v>0</v>
      </c>
      <c r="BC310" s="60">
        <f t="shared" si="68"/>
        <v>0</v>
      </c>
      <c r="BD310" s="60">
        <f t="shared" si="68"/>
        <v>0</v>
      </c>
      <c r="BE310" s="60">
        <f t="shared" si="68"/>
        <v>0</v>
      </c>
      <c r="BF310" s="60">
        <f t="shared" si="68"/>
        <v>0</v>
      </c>
      <c r="BG310" s="61">
        <f t="shared" si="68"/>
        <v>1127.25</v>
      </c>
    </row>
    <row r="311" ht="15.75" customHeight="1">
      <c r="A311" s="55"/>
      <c r="B311" s="57"/>
      <c r="C311" s="57"/>
      <c r="D311" s="57"/>
      <c r="E311" s="57">
        <f>COUNT(E4,E13,E22,E31,E40,E49,E58,E67,E76,E85,E94,E103,E112,E121,E130,E139,E148,E157,E166,E175,E184,E193,E202,E211,E220,E229,E238,E247,E256,E265,E274,E283,E292)</f>
        <v>4</v>
      </c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62"/>
    </row>
    <row r="312" ht="15.75" customHeight="1">
      <c r="A312" s="55"/>
      <c r="B312" s="57"/>
      <c r="C312" s="57"/>
      <c r="D312" s="57"/>
      <c r="E312" s="57">
        <f>COunt(E7,E16,E25,E34,E43,E52,E61,E70,E79,E88,E97,E106,E115,E124,E133,E142,E151,E160,E169,E178,E187,E196,E205,E214,E223,E232,E241,E250,E259,E268,E277,E286,E295)</f>
        <v>4</v>
      </c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</row>
    <row r="313" ht="15.75" customHeight="1">
      <c r="A313" s="55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</row>
    <row r="314" ht="15.75" customHeight="1">
      <c r="A314" s="55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</row>
    <row r="315" ht="15.75" customHeight="1">
      <c r="A315" s="55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</row>
    <row r="316" ht="15.75" customHeight="1">
      <c r="A316" s="55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</row>
    <row r="317" ht="15.75" customHeight="1">
      <c r="A317" s="55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</row>
    <row r="318" ht="15.75" customHeight="1">
      <c r="A318" s="55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</row>
    <row r="319" ht="15.75" customHeight="1">
      <c r="A319" s="55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</row>
    <row r="320" ht="15.75" customHeight="1">
      <c r="A320" s="55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</row>
    <row r="321" ht="15.75" customHeight="1">
      <c r="A321" s="55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</row>
    <row r="322" ht="15.75" customHeight="1">
      <c r="A322" s="55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</row>
    <row r="323" ht="15.75" customHeight="1">
      <c r="A323" s="55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</row>
    <row r="324" ht="15.75" customHeight="1">
      <c r="A324" s="55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</row>
    <row r="325" ht="15.75" customHeight="1">
      <c r="A325" s="55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</row>
    <row r="326" ht="15.75" customHeight="1">
      <c r="A326" s="55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</row>
    <row r="327" ht="15.75" customHeight="1">
      <c r="A327" s="55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</row>
    <row r="328" ht="15.75" customHeight="1">
      <c r="A328" s="55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</row>
    <row r="329" ht="15.75" customHeight="1">
      <c r="A329" s="55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</row>
    <row r="330" ht="15.75" customHeight="1">
      <c r="A330" s="55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</row>
    <row r="331" ht="15.75" customHeight="1">
      <c r="A331" s="55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</row>
    <row r="332" ht="15.75" customHeight="1">
      <c r="A332" s="55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</row>
    <row r="333" ht="15.75" customHeight="1">
      <c r="A333" s="55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</row>
    <row r="334" ht="15.75" customHeight="1">
      <c r="A334" s="55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</row>
    <row r="335" ht="15.75" customHeight="1">
      <c r="A335" s="55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</row>
    <row r="336" ht="15.75" customHeight="1">
      <c r="A336" s="55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</row>
    <row r="337" ht="15.75" customHeight="1">
      <c r="A337" s="55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</row>
    <row r="338" ht="15.75" customHeight="1">
      <c r="A338" s="63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</row>
    <row r="339" ht="15.75" customHeight="1">
      <c r="A339" s="63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</row>
    <row r="340" ht="15.75" customHeight="1">
      <c r="A340" s="63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</row>
    <row r="341" ht="15.75" customHeight="1">
      <c r="A341" s="63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</row>
    <row r="342" ht="15.75" customHeight="1">
      <c r="A342" s="63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</row>
    <row r="343" ht="15.75" customHeight="1">
      <c r="A343" s="63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</row>
    <row r="344" ht="15.75" customHeight="1">
      <c r="A344" s="63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</row>
    <row r="345" ht="15.75" customHeight="1">
      <c r="A345" s="63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</row>
    <row r="346" ht="15.75" customHeight="1">
      <c r="A346" s="63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</row>
    <row r="347" ht="15.75" customHeight="1">
      <c r="A347" s="63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</row>
    <row r="348" ht="15.75" customHeight="1">
      <c r="A348" s="63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</row>
    <row r="349" ht="15.75" customHeight="1">
      <c r="A349" s="63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</row>
    <row r="350" ht="15.75" customHeight="1">
      <c r="A350" s="63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</row>
    <row r="351" ht="15.75" customHeight="1">
      <c r="A351" s="63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</row>
    <row r="352" ht="15.75" customHeight="1">
      <c r="A352" s="63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</row>
    <row r="353" ht="15.75" customHeight="1">
      <c r="A353" s="63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</row>
    <row r="354" ht="15.75" customHeight="1">
      <c r="A354" s="63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</row>
    <row r="355" ht="15.75" customHeight="1">
      <c r="A355" s="63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</row>
    <row r="356" ht="15.75" customHeight="1">
      <c r="A356" s="63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</row>
    <row r="357" ht="15.75" customHeight="1">
      <c r="A357" s="63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</row>
    <row r="358" ht="15.75" customHeight="1">
      <c r="A358" s="63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</row>
    <row r="359" ht="15.75" customHeight="1">
      <c r="A359" s="63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</row>
    <row r="360" ht="15.75" customHeight="1">
      <c r="A360" s="63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</row>
    <row r="361" ht="15.75" customHeight="1">
      <c r="A361" s="63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</row>
    <row r="362" ht="15.75" customHeight="1">
      <c r="A362" s="63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</row>
    <row r="363" ht="15.75" customHeight="1">
      <c r="A363" s="63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</row>
    <row r="364" ht="15.75" customHeight="1">
      <c r="A364" s="63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</row>
    <row r="365" ht="15.75" customHeight="1">
      <c r="A365" s="63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</row>
    <row r="366" ht="15.75" customHeight="1">
      <c r="A366" s="63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</row>
    <row r="367" ht="15.75" customHeight="1">
      <c r="A367" s="63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</row>
    <row r="368" ht="15.75" customHeight="1">
      <c r="A368" s="63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</row>
    <row r="369" ht="15.75" customHeight="1">
      <c r="A369" s="63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</row>
    <row r="370" ht="15.75" customHeight="1">
      <c r="A370" s="63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</row>
    <row r="371" ht="15.75" customHeight="1">
      <c r="A371" s="63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</row>
    <row r="372" ht="15.75" customHeight="1">
      <c r="A372" s="63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</row>
    <row r="373" ht="15.75" customHeight="1">
      <c r="A373" s="63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</row>
    <row r="374" ht="15.75" customHeight="1">
      <c r="A374" s="63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</row>
    <row r="375" ht="15.75" customHeight="1">
      <c r="A375" s="63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</row>
    <row r="376" ht="15.75" customHeight="1">
      <c r="A376" s="63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</row>
    <row r="377" ht="15.75" customHeight="1">
      <c r="A377" s="63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</row>
    <row r="378" ht="15.75" customHeight="1">
      <c r="A378" s="63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</row>
    <row r="379" ht="15.75" customHeight="1">
      <c r="A379" s="63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</row>
    <row r="380" ht="15.75" customHeight="1">
      <c r="A380" s="63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</row>
    <row r="381" ht="15.75" customHeight="1">
      <c r="A381" s="63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</row>
    <row r="382" ht="15.75" customHeight="1">
      <c r="A382" s="63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</row>
    <row r="383" ht="15.75" customHeight="1">
      <c r="A383" s="63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</row>
    <row r="384" ht="15.75" customHeight="1">
      <c r="A384" s="63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</row>
    <row r="385" ht="15.75" customHeight="1">
      <c r="A385" s="63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</row>
    <row r="386" ht="15.75" customHeight="1">
      <c r="A386" s="63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</row>
    <row r="387" ht="15.75" customHeight="1">
      <c r="A387" s="63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</row>
    <row r="388" ht="15.75" customHeight="1">
      <c r="A388" s="63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</row>
    <row r="389" ht="15.75" customHeight="1">
      <c r="A389" s="63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</row>
    <row r="390" ht="15.75" customHeight="1">
      <c r="A390" s="63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</row>
    <row r="391" ht="15.75" customHeight="1">
      <c r="A391" s="63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</row>
    <row r="392" ht="15.75" customHeight="1">
      <c r="A392" s="63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</row>
    <row r="393" ht="15.75" customHeight="1">
      <c r="A393" s="63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</row>
    <row r="394" ht="15.75" customHeight="1">
      <c r="A394" s="63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</row>
    <row r="395" ht="15.75" customHeight="1">
      <c r="A395" s="63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</row>
    <row r="396" ht="15.75" customHeight="1">
      <c r="A396" s="63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</row>
    <row r="397" ht="15.75" customHeight="1">
      <c r="A397" s="63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</row>
    <row r="398" ht="15.75" customHeight="1">
      <c r="A398" s="63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</row>
    <row r="399" ht="15.75" customHeight="1">
      <c r="A399" s="63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</row>
    <row r="400" ht="15.75" customHeight="1">
      <c r="A400" s="63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</row>
    <row r="401" ht="15.75" customHeight="1">
      <c r="A401" s="63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</row>
    <row r="402" ht="15.75" customHeight="1">
      <c r="A402" s="63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</row>
    <row r="403" ht="15.75" customHeight="1">
      <c r="A403" s="63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</row>
    <row r="404" ht="15.75" customHeight="1">
      <c r="A404" s="63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</row>
    <row r="405" ht="15.75" customHeight="1">
      <c r="A405" s="63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</row>
    <row r="406" ht="15.75" customHeight="1">
      <c r="A406" s="63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</row>
    <row r="407" ht="15.75" customHeight="1">
      <c r="A407" s="63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</row>
    <row r="408" ht="15.75" customHeight="1">
      <c r="A408" s="63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</row>
    <row r="409" ht="15.75" customHeight="1">
      <c r="A409" s="63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</row>
    <row r="410" ht="15.75" customHeight="1">
      <c r="A410" s="63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</row>
    <row r="411" ht="15.75" customHeight="1">
      <c r="A411" s="63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</row>
    <row r="412" ht="15.75" customHeight="1">
      <c r="A412" s="63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</row>
    <row r="413" ht="15.75" customHeight="1">
      <c r="A413" s="63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</row>
    <row r="414" ht="15.75" customHeight="1">
      <c r="A414" s="63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</row>
    <row r="415" ht="15.75" customHeight="1">
      <c r="A415" s="63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</row>
    <row r="416" ht="15.75" customHeight="1">
      <c r="A416" s="63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</row>
    <row r="417" ht="15.75" customHeight="1">
      <c r="A417" s="63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</row>
    <row r="418" ht="15.75" customHeight="1">
      <c r="A418" s="63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</row>
    <row r="419" ht="15.75" customHeight="1">
      <c r="A419" s="63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</row>
    <row r="420" ht="15.75" customHeight="1">
      <c r="A420" s="63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</row>
    <row r="421" ht="15.75" customHeight="1">
      <c r="A421" s="63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</row>
    <row r="422" ht="15.75" customHeight="1">
      <c r="A422" s="63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</row>
    <row r="423" ht="15.75" customHeight="1">
      <c r="A423" s="63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</row>
    <row r="424" ht="15.75" customHeight="1">
      <c r="A424" s="63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</row>
    <row r="425" ht="15.75" customHeight="1">
      <c r="A425" s="63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</row>
    <row r="426" ht="15.75" customHeight="1">
      <c r="A426" s="63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</row>
    <row r="427" ht="15.75" customHeight="1">
      <c r="A427" s="63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</row>
    <row r="428" ht="15.75" customHeight="1">
      <c r="A428" s="63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</row>
    <row r="429" ht="15.75" customHeight="1">
      <c r="A429" s="63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</row>
    <row r="430" ht="15.75" customHeight="1">
      <c r="A430" s="63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</row>
    <row r="431" ht="15.75" customHeight="1">
      <c r="A431" s="63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</row>
    <row r="432" ht="15.75" customHeight="1">
      <c r="A432" s="63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</row>
    <row r="433" ht="15.75" customHeight="1">
      <c r="A433" s="63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</row>
    <row r="434" ht="15.75" customHeight="1">
      <c r="A434" s="63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</row>
    <row r="435" ht="15.75" customHeight="1">
      <c r="A435" s="63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</row>
    <row r="436" ht="15.75" customHeight="1">
      <c r="A436" s="63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</row>
    <row r="437" ht="15.75" customHeight="1">
      <c r="A437" s="63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</row>
    <row r="438" ht="15.75" customHeight="1">
      <c r="A438" s="63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</row>
    <row r="439" ht="15.75" customHeight="1">
      <c r="A439" s="63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</row>
    <row r="440" ht="15.75" customHeight="1">
      <c r="A440" s="63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</row>
    <row r="441" ht="15.75" customHeight="1">
      <c r="A441" s="63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</row>
    <row r="442" ht="15.75" customHeight="1">
      <c r="A442" s="63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</row>
    <row r="443" ht="15.75" customHeight="1">
      <c r="A443" s="63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</row>
    <row r="444" ht="15.75" customHeight="1">
      <c r="A444" s="63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</row>
    <row r="445" ht="15.75" customHeight="1">
      <c r="A445" s="63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</row>
    <row r="446" ht="15.75" customHeight="1">
      <c r="A446" s="63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</row>
    <row r="447" ht="15.75" customHeight="1">
      <c r="A447" s="63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</row>
    <row r="448" ht="15.75" customHeight="1">
      <c r="A448" s="63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</row>
    <row r="449" ht="15.75" customHeight="1">
      <c r="A449" s="63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</row>
    <row r="450" ht="15.75" customHeight="1">
      <c r="A450" s="63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</row>
    <row r="451" ht="15.75" customHeight="1">
      <c r="A451" s="63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</row>
    <row r="452" ht="15.75" customHeight="1">
      <c r="A452" s="63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</row>
    <row r="453" ht="15.75" customHeight="1">
      <c r="A453" s="63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</row>
    <row r="454" ht="15.75" customHeight="1">
      <c r="A454" s="63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</row>
    <row r="455" ht="15.75" customHeight="1">
      <c r="A455" s="63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</row>
    <row r="456" ht="15.75" customHeight="1">
      <c r="A456" s="63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</row>
    <row r="457" ht="15.75" customHeight="1">
      <c r="A457" s="63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</row>
    <row r="458" ht="15.75" customHeight="1">
      <c r="A458" s="63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</row>
    <row r="459" ht="15.75" customHeight="1">
      <c r="A459" s="63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</row>
    <row r="460" ht="15.75" customHeight="1">
      <c r="A460" s="63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</row>
    <row r="461" ht="15.75" customHeight="1">
      <c r="A461" s="63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</row>
    <row r="462" ht="15.75" customHeight="1">
      <c r="A462" s="63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</row>
    <row r="463" ht="15.75" customHeight="1">
      <c r="A463" s="63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</row>
    <row r="464" ht="15.75" customHeight="1">
      <c r="A464" s="63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</row>
    <row r="465" ht="15.75" customHeight="1">
      <c r="A465" s="63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</row>
    <row r="466" ht="15.75" customHeight="1">
      <c r="A466" s="63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</row>
    <row r="467" ht="15.75" customHeight="1">
      <c r="A467" s="63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</row>
    <row r="468" ht="15.75" customHeight="1">
      <c r="A468" s="63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</row>
    <row r="469" ht="15.75" customHeight="1">
      <c r="A469" s="63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</row>
    <row r="470" ht="15.75" customHeight="1">
      <c r="A470" s="63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</row>
    <row r="471" ht="15.75" customHeight="1">
      <c r="A471" s="63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</row>
    <row r="472" ht="15.75" customHeight="1">
      <c r="A472" s="63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</row>
    <row r="473" ht="15.75" customHeight="1">
      <c r="A473" s="63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</row>
    <row r="474" ht="15.75" customHeight="1">
      <c r="A474" s="63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</row>
    <row r="475" ht="15.75" customHeight="1">
      <c r="A475" s="63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</row>
    <row r="476" ht="15.75" customHeight="1">
      <c r="A476" s="63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</row>
    <row r="477" ht="15.75" customHeight="1">
      <c r="A477" s="63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</row>
    <row r="478" ht="15.75" customHeight="1">
      <c r="A478" s="63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</row>
    <row r="479" ht="15.75" customHeight="1">
      <c r="A479" s="63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</row>
    <row r="480" ht="15.75" customHeight="1">
      <c r="A480" s="63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</row>
    <row r="481" ht="15.75" customHeight="1">
      <c r="A481" s="63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</row>
    <row r="482" ht="15.75" customHeight="1">
      <c r="A482" s="63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</row>
    <row r="483" ht="15.75" customHeight="1">
      <c r="A483" s="63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</row>
    <row r="484" ht="15.75" customHeight="1">
      <c r="A484" s="63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</row>
    <row r="485" ht="15.75" customHeight="1">
      <c r="A485" s="63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</row>
    <row r="486" ht="15.75" customHeight="1">
      <c r="A486" s="63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</row>
    <row r="487" ht="15.75" customHeight="1">
      <c r="A487" s="63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</row>
    <row r="488" ht="15.75" customHeight="1">
      <c r="A488" s="63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</row>
    <row r="489" ht="15.75" customHeight="1">
      <c r="A489" s="63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</row>
    <row r="490" ht="15.75" customHeight="1">
      <c r="A490" s="63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</row>
    <row r="491" ht="15.75" customHeight="1">
      <c r="A491" s="63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</row>
    <row r="492" ht="15.75" customHeight="1">
      <c r="A492" s="63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</row>
    <row r="493" ht="15.75" customHeight="1">
      <c r="A493" s="63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</row>
    <row r="494" ht="15.75" customHeight="1">
      <c r="A494" s="63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</row>
    <row r="495" ht="15.75" customHeight="1">
      <c r="A495" s="63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</row>
    <row r="496" ht="15.75" customHeight="1">
      <c r="A496" s="63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</row>
    <row r="497" ht="15.75" customHeight="1">
      <c r="A497" s="63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</row>
    <row r="498" ht="15.75" customHeight="1">
      <c r="A498" s="63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</row>
    <row r="499" ht="15.75" customHeight="1">
      <c r="A499" s="63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</row>
    <row r="500" ht="15.75" customHeight="1">
      <c r="A500" s="63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</row>
    <row r="501" ht="15.75" customHeight="1">
      <c r="A501" s="63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</row>
    <row r="502" ht="15.75" customHeight="1">
      <c r="A502" s="63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</row>
    <row r="503" ht="15.75" customHeight="1">
      <c r="A503" s="63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</row>
    <row r="504" ht="15.75" customHeight="1">
      <c r="A504" s="63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</row>
    <row r="505" ht="15.75" customHeight="1">
      <c r="A505" s="63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</row>
    <row r="506" ht="15.75" customHeight="1">
      <c r="A506" s="63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</row>
    <row r="507" ht="15.75" customHeight="1">
      <c r="A507" s="63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</row>
    <row r="508" ht="15.75" customHeight="1">
      <c r="A508" s="63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</row>
    <row r="509" ht="15.75" customHeight="1">
      <c r="A509" s="63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</row>
    <row r="510" ht="15.75" customHeight="1">
      <c r="A510" s="63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</row>
    <row r="511" ht="15.75" customHeight="1">
      <c r="A511" s="63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</row>
    <row r="512" ht="15.75" customHeight="1">
      <c r="A512" s="63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</row>
    <row r="513" ht="15.75" customHeight="1">
      <c r="A513" s="63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</row>
    <row r="514" ht="15.75" customHeight="1">
      <c r="A514" s="63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</row>
    <row r="515" ht="15.75" customHeight="1">
      <c r="A515" s="63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</row>
    <row r="516" ht="15.75" customHeight="1">
      <c r="A516" s="63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</row>
    <row r="517" ht="15.75" customHeight="1">
      <c r="A517" s="63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</row>
    <row r="518" ht="15.75" customHeight="1">
      <c r="A518" s="63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</row>
    <row r="519" ht="15.75" customHeight="1">
      <c r="A519" s="63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</row>
    <row r="520" ht="15.75" customHeight="1">
      <c r="A520" s="63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</row>
    <row r="521" ht="15.75" customHeight="1">
      <c r="A521" s="63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</row>
    <row r="522" ht="15.75" customHeight="1">
      <c r="A522" s="63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</row>
    <row r="523" ht="15.75" customHeight="1">
      <c r="A523" s="63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</row>
    <row r="524" ht="15.75" customHeight="1">
      <c r="A524" s="63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</row>
    <row r="525" ht="15.75" customHeight="1">
      <c r="A525" s="63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</row>
    <row r="526" ht="15.75" customHeight="1">
      <c r="A526" s="63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</row>
    <row r="527" ht="15.75" customHeight="1">
      <c r="A527" s="63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</row>
    <row r="528" ht="15.75" customHeight="1">
      <c r="A528" s="63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</row>
    <row r="529" ht="15.75" customHeight="1">
      <c r="A529" s="63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</row>
    <row r="530" ht="15.75" customHeight="1">
      <c r="A530" s="63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</row>
    <row r="531" ht="15.75" customHeight="1">
      <c r="A531" s="63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</row>
    <row r="532" ht="15.75" customHeight="1">
      <c r="A532" s="63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</row>
    <row r="533" ht="15.75" customHeight="1">
      <c r="A533" s="63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</row>
    <row r="534" ht="15.75" customHeight="1">
      <c r="A534" s="63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</row>
    <row r="535" ht="15.75" customHeight="1">
      <c r="A535" s="63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</row>
    <row r="536" ht="15.75" customHeight="1">
      <c r="A536" s="63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</row>
    <row r="537" ht="15.75" customHeight="1">
      <c r="A537" s="63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</row>
    <row r="538" ht="15.75" customHeight="1">
      <c r="A538" s="63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</row>
    <row r="539" ht="15.75" customHeight="1">
      <c r="A539" s="63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</row>
    <row r="540" ht="15.75" customHeight="1">
      <c r="A540" s="63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</row>
    <row r="541" ht="15.75" customHeight="1">
      <c r="A541" s="63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</row>
    <row r="542" ht="15.75" customHeight="1">
      <c r="A542" s="63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</row>
    <row r="543" ht="15.75" customHeight="1">
      <c r="A543" s="63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</row>
    <row r="544" ht="15.75" customHeight="1">
      <c r="A544" s="63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</row>
    <row r="545" ht="15.75" customHeight="1">
      <c r="A545" s="63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</row>
    <row r="546" ht="15.75" customHeight="1">
      <c r="A546" s="63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</row>
    <row r="547" ht="15.75" customHeight="1">
      <c r="A547" s="63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</row>
    <row r="548" ht="15.75" customHeight="1">
      <c r="A548" s="63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</row>
    <row r="549" ht="15.75" customHeight="1">
      <c r="A549" s="63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</row>
    <row r="550" ht="15.75" customHeight="1">
      <c r="A550" s="63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</row>
    <row r="551" ht="15.75" customHeight="1">
      <c r="A551" s="63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</row>
    <row r="552" ht="15.75" customHeight="1">
      <c r="A552" s="63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</row>
    <row r="553" ht="15.75" customHeight="1">
      <c r="A553" s="63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</row>
    <row r="554" ht="15.75" customHeight="1">
      <c r="A554" s="63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</row>
    <row r="555" ht="15.75" customHeight="1">
      <c r="A555" s="63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</row>
    <row r="556" ht="15.75" customHeight="1">
      <c r="A556" s="63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</row>
    <row r="557" ht="15.75" customHeight="1">
      <c r="A557" s="63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</row>
    <row r="558" ht="15.75" customHeight="1">
      <c r="A558" s="63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</row>
    <row r="559" ht="15.75" customHeight="1">
      <c r="A559" s="63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</row>
    <row r="560" ht="15.75" customHeight="1">
      <c r="A560" s="63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</row>
    <row r="561" ht="15.75" customHeight="1">
      <c r="A561" s="63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</row>
    <row r="562" ht="15.75" customHeight="1">
      <c r="A562" s="63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</row>
    <row r="563" ht="15.75" customHeight="1">
      <c r="A563" s="63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</row>
    <row r="564" ht="15.75" customHeight="1">
      <c r="A564" s="63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</row>
    <row r="565" ht="15.75" customHeight="1">
      <c r="A565" s="63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</row>
    <row r="566" ht="15.75" customHeight="1">
      <c r="A566" s="63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</row>
    <row r="567" ht="15.75" customHeight="1">
      <c r="A567" s="63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</row>
    <row r="568" ht="15.75" customHeight="1">
      <c r="A568" s="63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</row>
    <row r="569" ht="15.75" customHeight="1">
      <c r="A569" s="63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</row>
    <row r="570" ht="15.75" customHeight="1">
      <c r="A570" s="63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</row>
    <row r="571" ht="15.75" customHeight="1">
      <c r="A571" s="63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</row>
    <row r="572" ht="15.75" customHeight="1">
      <c r="A572" s="63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</row>
    <row r="573" ht="15.75" customHeight="1">
      <c r="A573" s="63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</row>
    <row r="574" ht="15.75" customHeight="1">
      <c r="A574" s="63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</row>
    <row r="575" ht="15.75" customHeight="1">
      <c r="A575" s="63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</row>
    <row r="576" ht="15.75" customHeight="1">
      <c r="A576" s="63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</row>
    <row r="577" ht="15.75" customHeight="1">
      <c r="A577" s="63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</row>
    <row r="578" ht="15.75" customHeight="1">
      <c r="A578" s="63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</row>
    <row r="579" ht="15.75" customHeight="1">
      <c r="A579" s="63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</row>
    <row r="580" ht="15.75" customHeight="1">
      <c r="A580" s="63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</row>
    <row r="581" ht="15.75" customHeight="1">
      <c r="A581" s="63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</row>
    <row r="582" ht="15.75" customHeight="1">
      <c r="A582" s="63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</row>
    <row r="583" ht="15.75" customHeight="1">
      <c r="A583" s="63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</row>
    <row r="584" ht="15.75" customHeight="1">
      <c r="A584" s="63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</row>
    <row r="585" ht="15.75" customHeight="1">
      <c r="A585" s="63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</row>
    <row r="586" ht="15.75" customHeight="1">
      <c r="A586" s="63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</row>
    <row r="587" ht="15.75" customHeight="1">
      <c r="A587" s="63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</row>
    <row r="588" ht="15.75" customHeight="1">
      <c r="A588" s="63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</row>
    <row r="589" ht="15.75" customHeight="1">
      <c r="A589" s="63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</row>
    <row r="590" ht="15.75" customHeight="1">
      <c r="A590" s="63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</row>
    <row r="591" ht="15.75" customHeight="1">
      <c r="A591" s="63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</row>
    <row r="592" ht="15.75" customHeight="1">
      <c r="A592" s="63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</row>
    <row r="593" ht="15.75" customHeight="1">
      <c r="A593" s="63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</row>
    <row r="594" ht="15.75" customHeight="1">
      <c r="A594" s="63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</row>
    <row r="595" ht="15.75" customHeight="1">
      <c r="A595" s="63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</row>
    <row r="596" ht="15.75" customHeight="1">
      <c r="A596" s="63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</row>
    <row r="597" ht="15.75" customHeight="1">
      <c r="A597" s="63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</row>
    <row r="598" ht="15.75" customHeight="1">
      <c r="A598" s="63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</row>
    <row r="599" ht="15.75" customHeight="1">
      <c r="A599" s="63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</row>
    <row r="600" ht="15.75" customHeight="1">
      <c r="A600" s="63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</row>
    <row r="601" ht="15.75" customHeight="1">
      <c r="A601" s="63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</row>
    <row r="602" ht="15.75" customHeight="1">
      <c r="A602" s="63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</row>
    <row r="603" ht="15.75" customHeight="1">
      <c r="A603" s="63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</row>
    <row r="604" ht="15.75" customHeight="1">
      <c r="A604" s="63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</row>
    <row r="605" ht="15.75" customHeight="1">
      <c r="A605" s="63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</row>
    <row r="606" ht="15.75" customHeight="1">
      <c r="A606" s="63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</row>
    <row r="607" ht="15.75" customHeight="1">
      <c r="A607" s="63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</row>
    <row r="608" ht="15.75" customHeight="1">
      <c r="A608" s="63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</row>
    <row r="609" ht="15.75" customHeight="1">
      <c r="A609" s="63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</row>
    <row r="610" ht="15.75" customHeight="1">
      <c r="A610" s="63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</row>
    <row r="611" ht="15.75" customHeight="1">
      <c r="A611" s="63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</row>
    <row r="612" ht="15.75" customHeight="1">
      <c r="A612" s="63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</row>
    <row r="613" ht="15.75" customHeight="1">
      <c r="A613" s="63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</row>
    <row r="614" ht="15.75" customHeight="1">
      <c r="A614" s="63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</row>
    <row r="615" ht="15.75" customHeight="1">
      <c r="A615" s="63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</row>
    <row r="616" ht="15.75" customHeight="1">
      <c r="A616" s="63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</row>
    <row r="617" ht="15.75" customHeight="1">
      <c r="A617" s="63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</row>
    <row r="618" ht="15.75" customHeight="1">
      <c r="A618" s="63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</row>
    <row r="619" ht="15.75" customHeight="1">
      <c r="A619" s="63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</row>
    <row r="620" ht="15.75" customHeight="1">
      <c r="A620" s="63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</row>
    <row r="621" ht="15.75" customHeight="1">
      <c r="A621" s="63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</row>
    <row r="622" ht="15.75" customHeight="1">
      <c r="A622" s="63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</row>
    <row r="623" ht="15.75" customHeight="1">
      <c r="A623" s="63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</row>
    <row r="624" ht="15.75" customHeight="1">
      <c r="A624" s="63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</row>
    <row r="625" ht="15.75" customHeight="1">
      <c r="A625" s="63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</row>
    <row r="626" ht="15.75" customHeight="1">
      <c r="A626" s="63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</row>
    <row r="627" ht="15.75" customHeight="1">
      <c r="A627" s="63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</row>
    <row r="628" ht="15.75" customHeight="1">
      <c r="A628" s="63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</row>
    <row r="629" ht="15.75" customHeight="1">
      <c r="A629" s="63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</row>
    <row r="630" ht="15.75" customHeight="1">
      <c r="A630" s="63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</row>
    <row r="631" ht="15.75" customHeight="1">
      <c r="A631" s="63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</row>
    <row r="632" ht="15.75" customHeight="1">
      <c r="A632" s="63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</row>
    <row r="633" ht="15.75" customHeight="1">
      <c r="A633" s="63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</row>
    <row r="634" ht="15.75" customHeight="1">
      <c r="A634" s="63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</row>
    <row r="635" ht="15.75" customHeight="1">
      <c r="A635" s="63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</row>
    <row r="636" ht="15.75" customHeight="1">
      <c r="A636" s="63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</row>
    <row r="637" ht="15.75" customHeight="1">
      <c r="A637" s="63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</row>
    <row r="638" ht="15.75" customHeight="1">
      <c r="A638" s="63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</row>
    <row r="639" ht="15.75" customHeight="1">
      <c r="A639" s="63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</row>
    <row r="640" ht="15.75" customHeight="1">
      <c r="A640" s="63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</row>
    <row r="641" ht="15.75" customHeight="1">
      <c r="A641" s="63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</row>
    <row r="642" ht="15.75" customHeight="1">
      <c r="A642" s="63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</row>
    <row r="643" ht="15.75" customHeight="1">
      <c r="A643" s="63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</row>
    <row r="644" ht="15.75" customHeight="1">
      <c r="A644" s="63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</row>
    <row r="645" ht="15.75" customHeight="1">
      <c r="A645" s="63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</row>
    <row r="646" ht="15.75" customHeight="1">
      <c r="A646" s="63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</row>
    <row r="647" ht="15.75" customHeight="1">
      <c r="A647" s="63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</row>
    <row r="648" ht="15.75" customHeight="1">
      <c r="A648" s="63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</row>
    <row r="649" ht="15.75" customHeight="1">
      <c r="A649" s="63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</row>
    <row r="650" ht="15.75" customHeight="1">
      <c r="A650" s="63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</row>
    <row r="651" ht="15.75" customHeight="1">
      <c r="A651" s="63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</row>
    <row r="652" ht="15.75" customHeight="1">
      <c r="A652" s="63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</row>
    <row r="653" ht="15.75" customHeight="1">
      <c r="A653" s="63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</row>
    <row r="654" ht="15.75" customHeight="1">
      <c r="A654" s="63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</row>
    <row r="655" ht="15.75" customHeight="1">
      <c r="A655" s="63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</row>
    <row r="656" ht="15.75" customHeight="1">
      <c r="A656" s="63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</row>
    <row r="657" ht="15.75" customHeight="1">
      <c r="A657" s="63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</row>
    <row r="658" ht="15.75" customHeight="1">
      <c r="A658" s="63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</row>
    <row r="659" ht="15.75" customHeight="1">
      <c r="A659" s="63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</row>
    <row r="660" ht="15.75" customHeight="1">
      <c r="A660" s="63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</row>
    <row r="661" ht="15.75" customHeight="1">
      <c r="A661" s="63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</row>
    <row r="662" ht="15.75" customHeight="1">
      <c r="A662" s="63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</row>
    <row r="663" ht="15.75" customHeight="1">
      <c r="A663" s="63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</row>
    <row r="664" ht="15.75" customHeight="1">
      <c r="A664" s="63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</row>
    <row r="665" ht="15.75" customHeight="1">
      <c r="A665" s="63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</row>
    <row r="666" ht="15.75" customHeight="1">
      <c r="A666" s="63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</row>
    <row r="667" ht="15.75" customHeight="1">
      <c r="A667" s="63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</row>
    <row r="668" ht="15.75" customHeight="1">
      <c r="A668" s="63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</row>
    <row r="669" ht="15.75" customHeight="1">
      <c r="A669" s="63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</row>
    <row r="670" ht="15.75" customHeight="1">
      <c r="A670" s="63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</row>
    <row r="671" ht="15.75" customHeight="1">
      <c r="A671" s="63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</row>
    <row r="672" ht="15.75" customHeight="1">
      <c r="A672" s="63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</row>
    <row r="673" ht="15.75" customHeight="1">
      <c r="A673" s="63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</row>
    <row r="674" ht="15.75" customHeight="1">
      <c r="A674" s="63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</row>
    <row r="675" ht="15.75" customHeight="1">
      <c r="A675" s="63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</row>
    <row r="676" ht="15.75" customHeight="1">
      <c r="A676" s="63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</row>
    <row r="677" ht="15.75" customHeight="1">
      <c r="A677" s="63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</row>
    <row r="678" ht="15.75" customHeight="1">
      <c r="A678" s="63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</row>
    <row r="679" ht="15.75" customHeight="1">
      <c r="A679" s="63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</row>
    <row r="680" ht="15.75" customHeight="1">
      <c r="A680" s="63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</row>
    <row r="681" ht="15.75" customHeight="1">
      <c r="A681" s="63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</row>
    <row r="682" ht="15.75" customHeight="1">
      <c r="A682" s="63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</row>
    <row r="683" ht="15.75" customHeight="1">
      <c r="A683" s="63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</row>
    <row r="684" ht="15.75" customHeight="1">
      <c r="A684" s="63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</row>
    <row r="685" ht="15.75" customHeight="1">
      <c r="A685" s="63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</row>
    <row r="686" ht="15.75" customHeight="1">
      <c r="A686" s="63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</row>
    <row r="687" ht="15.75" customHeight="1">
      <c r="A687" s="63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</row>
    <row r="688" ht="15.75" customHeight="1">
      <c r="A688" s="63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</row>
    <row r="689" ht="15.75" customHeight="1">
      <c r="A689" s="63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</row>
    <row r="690" ht="15.75" customHeight="1">
      <c r="A690" s="63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</row>
    <row r="691" ht="15.75" customHeight="1">
      <c r="A691" s="63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</row>
    <row r="692" ht="15.75" customHeight="1">
      <c r="A692" s="63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</row>
    <row r="693" ht="15.75" customHeight="1">
      <c r="A693" s="63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</row>
    <row r="694" ht="15.75" customHeight="1">
      <c r="A694" s="63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</row>
    <row r="695" ht="15.75" customHeight="1">
      <c r="A695" s="63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</row>
    <row r="696" ht="15.75" customHeight="1">
      <c r="A696" s="63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</row>
    <row r="697" ht="15.75" customHeight="1">
      <c r="A697" s="63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</row>
    <row r="698" ht="15.75" customHeight="1">
      <c r="A698" s="63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</row>
    <row r="699" ht="15.75" customHeight="1">
      <c r="A699" s="63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</row>
    <row r="700" ht="15.75" customHeight="1">
      <c r="A700" s="63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</row>
    <row r="701" ht="15.75" customHeight="1">
      <c r="A701" s="63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</row>
    <row r="702" ht="15.75" customHeight="1">
      <c r="A702" s="63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</row>
    <row r="703" ht="15.75" customHeight="1">
      <c r="A703" s="63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</row>
    <row r="704" ht="15.75" customHeight="1">
      <c r="A704" s="63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</row>
    <row r="705" ht="15.75" customHeight="1">
      <c r="A705" s="63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</row>
    <row r="706" ht="15.75" customHeight="1">
      <c r="A706" s="63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</row>
    <row r="707" ht="15.75" customHeight="1">
      <c r="A707" s="63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</row>
    <row r="708" ht="15.75" customHeight="1">
      <c r="A708" s="63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</row>
    <row r="709" ht="15.75" customHeight="1">
      <c r="A709" s="63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</row>
    <row r="710" ht="15.75" customHeight="1">
      <c r="A710" s="63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</row>
    <row r="711" ht="15.75" customHeight="1">
      <c r="A711" s="63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</row>
    <row r="712" ht="15.75" customHeight="1">
      <c r="A712" s="63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</row>
    <row r="713" ht="15.75" customHeight="1">
      <c r="A713" s="63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</row>
    <row r="714" ht="15.75" customHeight="1">
      <c r="A714" s="63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</row>
    <row r="715" ht="15.75" customHeight="1">
      <c r="A715" s="63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</row>
    <row r="716" ht="15.75" customHeight="1">
      <c r="A716" s="63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</row>
    <row r="717" ht="15.75" customHeight="1">
      <c r="A717" s="63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</row>
    <row r="718" ht="15.75" customHeight="1">
      <c r="A718" s="63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</row>
    <row r="719" ht="15.75" customHeight="1">
      <c r="A719" s="63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</row>
    <row r="720" ht="15.75" customHeight="1">
      <c r="A720" s="63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</row>
    <row r="721" ht="15.75" customHeight="1">
      <c r="A721" s="63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</row>
    <row r="722" ht="15.75" customHeight="1">
      <c r="A722" s="63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</row>
    <row r="723" ht="15.75" customHeight="1">
      <c r="A723" s="63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</row>
    <row r="724" ht="15.75" customHeight="1">
      <c r="A724" s="63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</row>
    <row r="725" ht="15.75" customHeight="1">
      <c r="A725" s="63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</row>
    <row r="726" ht="15.75" customHeight="1">
      <c r="A726" s="63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</row>
    <row r="727" ht="15.75" customHeight="1">
      <c r="A727" s="63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</row>
    <row r="728" ht="15.75" customHeight="1">
      <c r="A728" s="63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</row>
    <row r="729" ht="15.75" customHeight="1">
      <c r="A729" s="63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</row>
    <row r="730" ht="15.75" customHeight="1">
      <c r="A730" s="63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</row>
    <row r="731" ht="15.75" customHeight="1">
      <c r="A731" s="63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</row>
    <row r="732" ht="15.75" customHeight="1">
      <c r="A732" s="63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</row>
    <row r="733" ht="15.75" customHeight="1">
      <c r="A733" s="63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</row>
    <row r="734" ht="15.75" customHeight="1">
      <c r="A734" s="63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</row>
    <row r="735" ht="15.75" customHeight="1">
      <c r="A735" s="63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</row>
    <row r="736" ht="15.75" customHeight="1">
      <c r="A736" s="63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</row>
    <row r="737" ht="15.75" customHeight="1">
      <c r="A737" s="63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</row>
    <row r="738" ht="15.75" customHeight="1">
      <c r="A738" s="63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</row>
    <row r="739" ht="15.75" customHeight="1">
      <c r="A739" s="63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</row>
    <row r="740" ht="15.75" customHeight="1">
      <c r="A740" s="63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</row>
    <row r="741" ht="15.75" customHeight="1">
      <c r="A741" s="63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</row>
    <row r="742" ht="15.75" customHeight="1">
      <c r="A742" s="63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</row>
    <row r="743" ht="15.75" customHeight="1">
      <c r="A743" s="63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</row>
    <row r="744" ht="15.75" customHeight="1">
      <c r="A744" s="63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</row>
    <row r="745" ht="15.75" customHeight="1">
      <c r="A745" s="63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</row>
    <row r="746" ht="15.75" customHeight="1">
      <c r="A746" s="63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</row>
    <row r="747" ht="15.75" customHeight="1">
      <c r="A747" s="63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</row>
    <row r="748" ht="15.75" customHeight="1">
      <c r="A748" s="63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</row>
    <row r="749" ht="15.75" customHeight="1">
      <c r="A749" s="63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</row>
    <row r="750" ht="15.75" customHeight="1">
      <c r="A750" s="63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</row>
    <row r="751" ht="15.75" customHeight="1">
      <c r="A751" s="63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</row>
    <row r="752" ht="15.75" customHeight="1">
      <c r="A752" s="63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</row>
    <row r="753" ht="15.75" customHeight="1">
      <c r="A753" s="63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</row>
    <row r="754" ht="15.75" customHeight="1">
      <c r="A754" s="63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</row>
    <row r="755" ht="15.75" customHeight="1">
      <c r="A755" s="63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</row>
    <row r="756" ht="15.75" customHeight="1">
      <c r="A756" s="63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</row>
    <row r="757" ht="15.75" customHeight="1">
      <c r="A757" s="63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</row>
    <row r="758" ht="15.75" customHeight="1">
      <c r="A758" s="63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</row>
    <row r="759" ht="15.75" customHeight="1">
      <c r="A759" s="63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</row>
    <row r="760" ht="15.75" customHeight="1">
      <c r="A760" s="63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</row>
    <row r="761" ht="15.75" customHeight="1">
      <c r="A761" s="63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</row>
    <row r="762" ht="15.75" customHeight="1">
      <c r="A762" s="63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</row>
    <row r="763" ht="15.75" customHeight="1">
      <c r="A763" s="63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</row>
    <row r="764" ht="15.75" customHeight="1">
      <c r="A764" s="63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</row>
    <row r="765" ht="15.75" customHeight="1">
      <c r="A765" s="63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</row>
    <row r="766" ht="15.75" customHeight="1">
      <c r="A766" s="63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</row>
    <row r="767" ht="15.75" customHeight="1">
      <c r="A767" s="63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</row>
    <row r="768" ht="15.75" customHeight="1">
      <c r="A768" s="63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</row>
    <row r="769" ht="15.75" customHeight="1">
      <c r="A769" s="63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</row>
    <row r="770" ht="15.75" customHeight="1">
      <c r="A770" s="63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</row>
    <row r="771" ht="15.75" customHeight="1">
      <c r="A771" s="63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</row>
    <row r="772" ht="15.75" customHeight="1">
      <c r="A772" s="63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</row>
    <row r="773" ht="15.75" customHeight="1">
      <c r="A773" s="63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</row>
    <row r="774" ht="15.75" customHeight="1">
      <c r="A774" s="63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</row>
    <row r="775" ht="15.75" customHeight="1">
      <c r="A775" s="63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</row>
    <row r="776" ht="15.75" customHeight="1">
      <c r="A776" s="63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</row>
    <row r="777" ht="15.75" customHeight="1">
      <c r="A777" s="63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</row>
    <row r="778" ht="15.75" customHeight="1">
      <c r="A778" s="63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</row>
    <row r="779" ht="15.75" customHeight="1">
      <c r="A779" s="63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</row>
    <row r="780" ht="15.75" customHeight="1">
      <c r="A780" s="63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</row>
    <row r="781" ht="15.75" customHeight="1">
      <c r="A781" s="63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</row>
    <row r="782" ht="15.75" customHeight="1">
      <c r="A782" s="63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</row>
    <row r="783" ht="15.75" customHeight="1">
      <c r="A783" s="63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</row>
    <row r="784" ht="15.75" customHeight="1">
      <c r="A784" s="63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</row>
    <row r="785" ht="15.75" customHeight="1">
      <c r="A785" s="63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</row>
    <row r="786" ht="15.75" customHeight="1">
      <c r="A786" s="63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</row>
    <row r="787" ht="15.75" customHeight="1">
      <c r="A787" s="63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</row>
    <row r="788" ht="15.75" customHeight="1">
      <c r="A788" s="63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</row>
    <row r="789" ht="15.75" customHeight="1">
      <c r="A789" s="63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</row>
    <row r="790" ht="15.75" customHeight="1">
      <c r="A790" s="63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</row>
    <row r="791" ht="15.75" customHeight="1">
      <c r="A791" s="63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</row>
    <row r="792" ht="15.75" customHeight="1">
      <c r="A792" s="63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</row>
    <row r="793" ht="15.75" customHeight="1">
      <c r="A793" s="63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</row>
    <row r="794" ht="15.75" customHeight="1">
      <c r="A794" s="63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</row>
    <row r="795" ht="15.75" customHeight="1">
      <c r="A795" s="63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</row>
    <row r="796" ht="15.75" customHeight="1">
      <c r="A796" s="63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</row>
    <row r="797" ht="15.75" customHeight="1">
      <c r="A797" s="63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</row>
    <row r="798" ht="15.75" customHeight="1">
      <c r="A798" s="63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</row>
    <row r="799" ht="15.75" customHeight="1">
      <c r="A799" s="63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</row>
    <row r="800" ht="15.75" customHeight="1">
      <c r="A800" s="63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</row>
    <row r="801" ht="15.75" customHeight="1">
      <c r="A801" s="63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</row>
    <row r="802" ht="15.75" customHeight="1">
      <c r="A802" s="63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</row>
    <row r="803" ht="15.75" customHeight="1">
      <c r="A803" s="63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</row>
    <row r="804" ht="15.75" customHeight="1">
      <c r="A804" s="63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</row>
    <row r="805" ht="15.75" customHeight="1">
      <c r="A805" s="63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</row>
    <row r="806" ht="15.75" customHeight="1">
      <c r="A806" s="63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</row>
    <row r="807" ht="15.75" customHeight="1">
      <c r="A807" s="63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</row>
    <row r="808" ht="15.75" customHeight="1">
      <c r="A808" s="63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</row>
    <row r="809" ht="15.75" customHeight="1">
      <c r="A809" s="63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</row>
    <row r="810" ht="15.75" customHeight="1">
      <c r="A810" s="63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</row>
    <row r="811" ht="15.75" customHeight="1">
      <c r="A811" s="63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</row>
    <row r="812" ht="15.75" customHeight="1">
      <c r="A812" s="63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</row>
    <row r="813" ht="15.75" customHeight="1">
      <c r="A813" s="63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</row>
    <row r="814" ht="15.75" customHeight="1">
      <c r="A814" s="63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</row>
    <row r="815" ht="15.75" customHeight="1">
      <c r="A815" s="63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</row>
    <row r="816" ht="15.75" customHeight="1">
      <c r="A816" s="63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</row>
    <row r="817" ht="15.75" customHeight="1">
      <c r="A817" s="63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</row>
    <row r="818" ht="15.75" customHeight="1">
      <c r="A818" s="63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</row>
    <row r="819" ht="15.75" customHeight="1">
      <c r="A819" s="63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</row>
    <row r="820" ht="15.75" customHeight="1">
      <c r="A820" s="63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</row>
    <row r="821" ht="15.75" customHeight="1">
      <c r="A821" s="63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</row>
    <row r="822" ht="15.75" customHeight="1">
      <c r="A822" s="63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</row>
    <row r="823" ht="15.75" customHeight="1">
      <c r="A823" s="63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</row>
    <row r="824" ht="15.75" customHeight="1">
      <c r="A824" s="63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</row>
    <row r="825" ht="15.75" customHeight="1">
      <c r="A825" s="63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</row>
    <row r="826" ht="15.75" customHeight="1">
      <c r="A826" s="63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</row>
    <row r="827" ht="15.75" customHeight="1">
      <c r="A827" s="63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</row>
    <row r="828" ht="15.75" customHeight="1">
      <c r="A828" s="63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</row>
    <row r="829" ht="15.75" customHeight="1">
      <c r="A829" s="63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</row>
    <row r="830" ht="15.75" customHeight="1">
      <c r="A830" s="63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</row>
    <row r="831" ht="15.75" customHeight="1">
      <c r="A831" s="63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</row>
    <row r="832" ht="15.75" customHeight="1">
      <c r="A832" s="63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</row>
    <row r="833" ht="15.75" customHeight="1">
      <c r="A833" s="63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</row>
    <row r="834" ht="15.75" customHeight="1">
      <c r="A834" s="63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</row>
    <row r="835" ht="15.75" customHeight="1">
      <c r="A835" s="63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</row>
    <row r="836" ht="15.75" customHeight="1">
      <c r="A836" s="63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</row>
    <row r="837" ht="15.75" customHeight="1">
      <c r="A837" s="63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</row>
    <row r="838" ht="15.75" customHeight="1">
      <c r="A838" s="63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</row>
    <row r="839" ht="15.75" customHeight="1">
      <c r="A839" s="63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</row>
    <row r="840" ht="15.75" customHeight="1">
      <c r="A840" s="63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</row>
    <row r="841" ht="15.75" customHeight="1">
      <c r="A841" s="63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</row>
    <row r="842" ht="15.75" customHeight="1">
      <c r="A842" s="63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</row>
    <row r="843" ht="15.75" customHeight="1">
      <c r="A843" s="63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</row>
    <row r="844" ht="15.75" customHeight="1">
      <c r="A844" s="63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</row>
    <row r="845" ht="15.75" customHeight="1">
      <c r="A845" s="63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</row>
    <row r="846" ht="15.75" customHeight="1">
      <c r="A846" s="63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</row>
    <row r="847" ht="15.75" customHeight="1">
      <c r="A847" s="63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</row>
    <row r="848" ht="15.75" customHeight="1">
      <c r="A848" s="63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</row>
    <row r="849" ht="15.75" customHeight="1">
      <c r="A849" s="63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</row>
    <row r="850" ht="15.75" customHeight="1">
      <c r="A850" s="63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</row>
    <row r="851" ht="15.75" customHeight="1">
      <c r="A851" s="63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</row>
    <row r="852" ht="15.75" customHeight="1">
      <c r="A852" s="63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</row>
    <row r="853" ht="15.75" customHeight="1">
      <c r="A853" s="63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</row>
    <row r="854" ht="15.75" customHeight="1">
      <c r="A854" s="63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</row>
    <row r="855" ht="15.75" customHeight="1">
      <c r="A855" s="63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</row>
    <row r="856" ht="15.75" customHeight="1">
      <c r="A856" s="63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</row>
    <row r="857" ht="15.75" customHeight="1">
      <c r="A857" s="63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</row>
    <row r="858" ht="15.75" customHeight="1">
      <c r="A858" s="63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</row>
    <row r="859" ht="15.75" customHeight="1">
      <c r="A859" s="63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</row>
    <row r="860" ht="15.75" customHeight="1">
      <c r="A860" s="63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</row>
    <row r="861" ht="15.75" customHeight="1">
      <c r="A861" s="63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</row>
    <row r="862" ht="15.75" customHeight="1">
      <c r="A862" s="63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</row>
    <row r="863" ht="15.75" customHeight="1">
      <c r="A863" s="63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</row>
    <row r="864" ht="15.75" customHeight="1">
      <c r="A864" s="63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</row>
    <row r="865" ht="15.75" customHeight="1">
      <c r="A865" s="63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</row>
    <row r="866" ht="15.75" customHeight="1">
      <c r="A866" s="63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</row>
    <row r="867" ht="15.75" customHeight="1">
      <c r="A867" s="63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</row>
    <row r="868" ht="15.75" customHeight="1">
      <c r="A868" s="63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</row>
    <row r="869" ht="15.75" customHeight="1">
      <c r="A869" s="63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</row>
    <row r="870" ht="15.75" customHeight="1">
      <c r="A870" s="63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</row>
    <row r="871" ht="15.75" customHeight="1">
      <c r="A871" s="63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</row>
    <row r="872" ht="15.75" customHeight="1">
      <c r="A872" s="63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</row>
    <row r="873" ht="15.75" customHeight="1">
      <c r="A873" s="63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</row>
    <row r="874" ht="15.75" customHeight="1">
      <c r="A874" s="63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</row>
    <row r="875" ht="15.75" customHeight="1">
      <c r="A875" s="63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</row>
    <row r="876" ht="15.75" customHeight="1">
      <c r="A876" s="63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</row>
    <row r="877" ht="15.75" customHeight="1">
      <c r="A877" s="63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</row>
    <row r="878" ht="15.75" customHeight="1">
      <c r="A878" s="63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</row>
    <row r="879" ht="15.75" customHeight="1">
      <c r="A879" s="63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</row>
    <row r="880" ht="15.75" customHeight="1">
      <c r="A880" s="63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</row>
    <row r="881" ht="15.75" customHeight="1">
      <c r="A881" s="63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</row>
    <row r="882" ht="15.75" customHeight="1">
      <c r="A882" s="63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</row>
    <row r="883" ht="15.75" customHeight="1">
      <c r="A883" s="63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</row>
    <row r="884" ht="15.75" customHeight="1">
      <c r="A884" s="63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</row>
    <row r="885" ht="15.75" customHeight="1">
      <c r="A885" s="63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</row>
    <row r="886" ht="15.75" customHeight="1">
      <c r="A886" s="63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</row>
    <row r="887" ht="15.75" customHeight="1">
      <c r="A887" s="63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</row>
    <row r="888" ht="15.75" customHeight="1">
      <c r="A888" s="63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</row>
    <row r="889" ht="15.75" customHeight="1">
      <c r="A889" s="63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</row>
    <row r="890" ht="15.75" customHeight="1">
      <c r="A890" s="63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</row>
    <row r="891" ht="15.75" customHeight="1">
      <c r="A891" s="63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</row>
    <row r="892" ht="15.75" customHeight="1">
      <c r="A892" s="63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</row>
    <row r="893" ht="15.75" customHeight="1">
      <c r="A893" s="63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</row>
    <row r="894" ht="15.75" customHeight="1">
      <c r="A894" s="63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</row>
    <row r="895" ht="15.75" customHeight="1">
      <c r="A895" s="63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</row>
    <row r="896" ht="15.75" customHeight="1">
      <c r="A896" s="63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</row>
    <row r="897" ht="15.75" customHeight="1">
      <c r="A897" s="63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</row>
    <row r="898" ht="15.75" customHeight="1">
      <c r="A898" s="63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</row>
    <row r="899" ht="15.75" customHeight="1">
      <c r="A899" s="63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</row>
    <row r="900" ht="15.75" customHeight="1">
      <c r="A900" s="63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</row>
    <row r="901" ht="15.75" customHeight="1">
      <c r="A901" s="63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</row>
    <row r="902" ht="15.75" customHeight="1">
      <c r="A902" s="63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</row>
    <row r="903" ht="15.75" customHeight="1">
      <c r="A903" s="63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</row>
    <row r="904" ht="15.75" customHeight="1">
      <c r="A904" s="63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</row>
    <row r="905" ht="15.75" customHeight="1">
      <c r="A905" s="63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</row>
    <row r="906" ht="15.75" customHeight="1">
      <c r="A906" s="63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</row>
    <row r="907" ht="15.75" customHeight="1">
      <c r="A907" s="63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</row>
    <row r="908" ht="15.75" customHeight="1">
      <c r="A908" s="63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</row>
    <row r="909" ht="15.75" customHeight="1">
      <c r="A909" s="63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</row>
    <row r="910" ht="15.75" customHeight="1">
      <c r="A910" s="63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</row>
    <row r="911" ht="15.75" customHeight="1">
      <c r="A911" s="63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</row>
    <row r="912" ht="15.75" customHeight="1">
      <c r="A912" s="63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</row>
    <row r="913" ht="15.75" customHeight="1">
      <c r="A913" s="63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</row>
    <row r="914" ht="15.75" customHeight="1">
      <c r="A914" s="63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</row>
    <row r="915" ht="15.75" customHeight="1">
      <c r="A915" s="63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</row>
    <row r="916" ht="15.75" customHeight="1">
      <c r="A916" s="63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</row>
    <row r="917" ht="15.75" customHeight="1">
      <c r="A917" s="63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</row>
    <row r="918" ht="15.75" customHeight="1">
      <c r="A918" s="63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</row>
    <row r="919" ht="15.75" customHeight="1">
      <c r="A919" s="63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</row>
    <row r="920" ht="15.75" customHeight="1">
      <c r="A920" s="63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</row>
    <row r="921" ht="15.75" customHeight="1">
      <c r="A921" s="63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</row>
    <row r="922" ht="15.75" customHeight="1">
      <c r="A922" s="63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</row>
    <row r="923" ht="15.75" customHeight="1">
      <c r="A923" s="63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</row>
    <row r="924" ht="15.75" customHeight="1">
      <c r="A924" s="63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</row>
    <row r="925" ht="15.75" customHeight="1">
      <c r="A925" s="63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</row>
    <row r="926" ht="15.75" customHeight="1">
      <c r="A926" s="63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</row>
    <row r="927" ht="15.75" customHeight="1">
      <c r="A927" s="63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</row>
    <row r="928" ht="15.75" customHeight="1">
      <c r="A928" s="63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</row>
    <row r="929" ht="15.75" customHeight="1">
      <c r="A929" s="63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</row>
    <row r="930" ht="15.75" customHeight="1">
      <c r="A930" s="63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</row>
    <row r="931" ht="15.75" customHeight="1">
      <c r="A931" s="63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</row>
    <row r="932" ht="15.75" customHeight="1">
      <c r="A932" s="63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</row>
    <row r="933" ht="15.75" customHeight="1">
      <c r="A933" s="63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</row>
    <row r="934" ht="15.75" customHeight="1">
      <c r="A934" s="63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</row>
    <row r="935" ht="15.75" customHeight="1">
      <c r="A935" s="63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</row>
    <row r="936" ht="15.75" customHeight="1">
      <c r="A936" s="63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</row>
    <row r="937" ht="15.75" customHeight="1">
      <c r="A937" s="63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</row>
    <row r="938" ht="15.75" customHeight="1">
      <c r="A938" s="63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</row>
    <row r="939" ht="15.75" customHeight="1">
      <c r="A939" s="63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</row>
    <row r="940" ht="15.75" customHeight="1">
      <c r="A940" s="63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</row>
    <row r="941" ht="15.75" customHeight="1">
      <c r="A941" s="63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</row>
    <row r="942" ht="15.75" customHeight="1">
      <c r="A942" s="63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</row>
    <row r="943" ht="15.75" customHeight="1">
      <c r="A943" s="63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</row>
    <row r="944" ht="15.75" customHeight="1">
      <c r="A944" s="63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</row>
    <row r="945" ht="15.75" customHeight="1">
      <c r="A945" s="63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</row>
    <row r="946" ht="15.75" customHeight="1">
      <c r="A946" s="63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</row>
    <row r="947" ht="15.75" customHeight="1">
      <c r="A947" s="63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</row>
    <row r="948" ht="15.75" customHeight="1">
      <c r="A948" s="63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</row>
    <row r="949" ht="15.75" customHeight="1">
      <c r="A949" s="63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</row>
    <row r="950" ht="15.75" customHeight="1">
      <c r="A950" s="63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</row>
    <row r="951" ht="15.75" customHeight="1">
      <c r="A951" s="63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</row>
    <row r="952" ht="15.75" customHeight="1">
      <c r="A952" s="63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</row>
    <row r="953" ht="15.75" customHeight="1">
      <c r="A953" s="63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</row>
    <row r="954" ht="15.75" customHeight="1">
      <c r="A954" s="63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</row>
    <row r="955" ht="15.75" customHeight="1">
      <c r="A955" s="63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</row>
    <row r="956" ht="15.75" customHeight="1">
      <c r="A956" s="63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</row>
    <row r="957" ht="15.75" customHeight="1">
      <c r="A957" s="63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</row>
    <row r="958" ht="15.75" customHeight="1">
      <c r="A958" s="63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</row>
    <row r="959" ht="15.75" customHeight="1">
      <c r="A959" s="63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</row>
    <row r="960" ht="15.75" customHeight="1">
      <c r="A960" s="63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</row>
    <row r="961" ht="15.75" customHeight="1">
      <c r="A961" s="63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</row>
    <row r="962" ht="15.75" customHeight="1">
      <c r="A962" s="63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</row>
    <row r="963" ht="15.75" customHeight="1">
      <c r="A963" s="63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</row>
    <row r="964" ht="15.75" customHeight="1">
      <c r="A964" s="63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</row>
    <row r="965" ht="15.75" customHeight="1">
      <c r="A965" s="63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</row>
    <row r="966" ht="15.75" customHeight="1">
      <c r="A966" s="63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</row>
    <row r="967" ht="15.75" customHeight="1">
      <c r="A967" s="63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</row>
    <row r="968" ht="15.75" customHeight="1">
      <c r="A968" s="63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</row>
    <row r="969" ht="15.75" customHeight="1">
      <c r="A969" s="63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</row>
    <row r="970" ht="15.75" customHeight="1">
      <c r="A970" s="63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</row>
    <row r="971" ht="15.75" customHeight="1">
      <c r="A971" s="63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</row>
    <row r="972" ht="15.75" customHeight="1">
      <c r="A972" s="63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</row>
    <row r="973" ht="15.75" customHeight="1">
      <c r="A973" s="63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</row>
    <row r="974" ht="15.75" customHeight="1">
      <c r="A974" s="63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</row>
    <row r="975" ht="15.75" customHeight="1">
      <c r="A975" s="63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</row>
    <row r="976" ht="15.75" customHeight="1">
      <c r="A976" s="63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</row>
    <row r="977" ht="15.75" customHeight="1">
      <c r="A977" s="63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</row>
    <row r="978" ht="15.75" customHeight="1">
      <c r="A978" s="63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</row>
    <row r="979" ht="15.75" customHeight="1">
      <c r="A979" s="63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</row>
    <row r="980" ht="15.75" customHeight="1">
      <c r="A980" s="63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</row>
    <row r="981" ht="15.75" customHeight="1">
      <c r="A981" s="63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</row>
    <row r="982" ht="15.75" customHeight="1">
      <c r="A982" s="63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</row>
    <row r="983" ht="15.75" customHeight="1">
      <c r="A983" s="63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</row>
    <row r="984" ht="15.75" customHeight="1">
      <c r="A984" s="63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4.86"/>
    <col customWidth="1" min="2" max="2" width="19.0"/>
    <col customWidth="1" min="3" max="3" width="6.29"/>
    <col customWidth="1" min="4" max="6" width="14.43"/>
  </cols>
  <sheetData>
    <row r="1">
      <c r="A1" s="91" t="s">
        <v>145</v>
      </c>
      <c r="C1" s="2"/>
      <c r="D1" s="3"/>
      <c r="E1" s="3"/>
      <c r="F1" s="3"/>
      <c r="G1" s="3"/>
      <c r="H1" s="3"/>
      <c r="I1" s="3"/>
      <c r="J1" s="3"/>
      <c r="K1" s="3"/>
      <c r="L1" s="2"/>
      <c r="M1" s="3"/>
      <c r="N1" s="4"/>
      <c r="O1" s="3"/>
      <c r="P1" s="3"/>
      <c r="Q1" s="3"/>
      <c r="R1" s="3"/>
      <c r="S1" s="4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4"/>
      <c r="AM1" s="3"/>
      <c r="AN1" s="3"/>
      <c r="AO1" s="3"/>
      <c r="AP1" s="3"/>
      <c r="AQ1" s="3"/>
      <c r="AR1" s="3"/>
      <c r="AS1" s="4"/>
      <c r="AT1" s="3"/>
      <c r="AU1" s="3"/>
      <c r="AV1" s="5"/>
      <c r="AW1" s="5"/>
      <c r="AX1" s="5"/>
      <c r="AY1" s="5"/>
      <c r="AZ1" s="5"/>
      <c r="BA1" s="5"/>
      <c r="BB1" s="5"/>
      <c r="BC1" s="5"/>
      <c r="BD1" s="5"/>
      <c r="BE1" s="6"/>
      <c r="BF1" s="7"/>
    </row>
    <row r="2">
      <c r="A2" s="3" t="s">
        <v>0</v>
      </c>
      <c r="C2" s="2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2" t="s">
        <v>10</v>
      </c>
      <c r="M2" s="3" t="s">
        <v>11</v>
      </c>
      <c r="N2" s="4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4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4" t="s">
        <v>36</v>
      </c>
      <c r="AM2" s="3" t="s">
        <v>37</v>
      </c>
      <c r="AN2" s="3" t="s">
        <v>38</v>
      </c>
      <c r="AO2" s="3" t="s">
        <v>40</v>
      </c>
      <c r="AP2" s="3" t="s">
        <v>115</v>
      </c>
      <c r="AQ2" s="3" t="s">
        <v>42</v>
      </c>
      <c r="AR2" s="3" t="s">
        <v>43</v>
      </c>
      <c r="AS2" s="4" t="s">
        <v>44</v>
      </c>
      <c r="AT2" s="3" t="s">
        <v>45</v>
      </c>
      <c r="AU2" s="3" t="s">
        <v>46</v>
      </c>
      <c r="AV2" s="4" t="s">
        <v>39</v>
      </c>
      <c r="AW2" s="4" t="s">
        <v>47</v>
      </c>
      <c r="AX2" s="5" t="s">
        <v>53</v>
      </c>
      <c r="AY2" s="5" t="s">
        <v>53</v>
      </c>
      <c r="AZ2" s="5" t="s">
        <v>53</v>
      </c>
      <c r="BA2" s="5" t="s">
        <v>53</v>
      </c>
      <c r="BB2" s="5" t="s">
        <v>53</v>
      </c>
      <c r="BC2" s="5" t="s">
        <v>54</v>
      </c>
      <c r="BD2" s="5" t="s">
        <v>53</v>
      </c>
      <c r="BE2" s="6" t="s">
        <v>54</v>
      </c>
      <c r="BF2" s="7" t="s">
        <v>55</v>
      </c>
    </row>
    <row r="3">
      <c r="A3" s="3" t="s">
        <v>56</v>
      </c>
      <c r="C3" s="3"/>
      <c r="D3" s="3" t="s">
        <v>57</v>
      </c>
      <c r="E3" s="2" t="s">
        <v>58</v>
      </c>
      <c r="F3" s="3" t="s">
        <v>59</v>
      </c>
      <c r="G3" s="3" t="s">
        <v>60</v>
      </c>
      <c r="H3" s="3" t="s">
        <v>61</v>
      </c>
      <c r="I3" s="3" t="s">
        <v>62</v>
      </c>
      <c r="J3" s="3" t="s">
        <v>63</v>
      </c>
      <c r="K3" s="2" t="s">
        <v>64</v>
      </c>
      <c r="L3" s="2" t="s">
        <v>65</v>
      </c>
      <c r="M3" s="2" t="s">
        <v>66</v>
      </c>
      <c r="N3" s="4" t="s">
        <v>67</v>
      </c>
      <c r="O3" s="3" t="s">
        <v>68</v>
      </c>
      <c r="P3" s="3" t="s">
        <v>69</v>
      </c>
      <c r="Q3" s="3" t="s">
        <v>70</v>
      </c>
      <c r="R3" s="3" t="s">
        <v>71</v>
      </c>
      <c r="S3" s="4" t="s">
        <v>72</v>
      </c>
      <c r="T3" s="3" t="s">
        <v>73</v>
      </c>
      <c r="U3" s="3" t="s">
        <v>74</v>
      </c>
      <c r="V3" s="3" t="s">
        <v>75</v>
      </c>
      <c r="W3" s="3" t="s">
        <v>76</v>
      </c>
      <c r="X3" s="2" t="s">
        <v>146</v>
      </c>
      <c r="Y3" s="3" t="s">
        <v>78</v>
      </c>
      <c r="Z3" s="3" t="s">
        <v>79</v>
      </c>
      <c r="AA3" s="3" t="s">
        <v>80</v>
      </c>
      <c r="AB3" s="3" t="s">
        <v>81</v>
      </c>
      <c r="AC3" s="3" t="s">
        <v>82</v>
      </c>
      <c r="AD3" s="3" t="s">
        <v>83</v>
      </c>
      <c r="AE3" s="3" t="s">
        <v>84</v>
      </c>
      <c r="AF3" s="3" t="s">
        <v>85</v>
      </c>
      <c r="AG3" s="3" t="s">
        <v>86</v>
      </c>
      <c r="AH3" s="3" t="s">
        <v>87</v>
      </c>
      <c r="AI3" s="3" t="s">
        <v>88</v>
      </c>
      <c r="AJ3" s="3" t="s">
        <v>89</v>
      </c>
      <c r="AK3" s="3" t="s">
        <v>90</v>
      </c>
      <c r="AL3" s="4" t="s">
        <v>36</v>
      </c>
      <c r="AM3" s="3" t="s">
        <v>91</v>
      </c>
      <c r="AN3" s="3" t="s">
        <v>92</v>
      </c>
      <c r="AO3" s="3" t="s">
        <v>94</v>
      </c>
      <c r="AP3" s="3" t="s">
        <v>95</v>
      </c>
      <c r="AQ3" s="3" t="s">
        <v>96</v>
      </c>
      <c r="AR3" s="3" t="s">
        <v>97</v>
      </c>
      <c r="AS3" s="4" t="s">
        <v>98</v>
      </c>
      <c r="AT3" s="3" t="s">
        <v>99</v>
      </c>
      <c r="AU3" s="3" t="s">
        <v>100</v>
      </c>
      <c r="AV3" s="4" t="s">
        <v>93</v>
      </c>
      <c r="AW3" s="4" t="s">
        <v>101</v>
      </c>
      <c r="AX3" s="4" t="s">
        <v>147</v>
      </c>
      <c r="AY3" s="4" t="s">
        <v>102</v>
      </c>
      <c r="AZ3" s="5"/>
      <c r="BA3" s="5"/>
      <c r="BB3" s="5"/>
      <c r="BC3" s="6"/>
      <c r="BD3" s="6"/>
      <c r="BE3" s="6"/>
      <c r="BF3" s="6"/>
    </row>
    <row r="4" ht="15.75" customHeight="1">
      <c r="A4" s="8">
        <v>1.0</v>
      </c>
      <c r="B4" s="9" t="s">
        <v>107</v>
      </c>
      <c r="C4" s="92"/>
      <c r="D4" s="93"/>
      <c r="E4" s="93"/>
      <c r="F4" s="94">
        <v>1.0</v>
      </c>
      <c r="G4" s="93"/>
      <c r="H4" s="93"/>
      <c r="I4" s="93"/>
      <c r="J4" s="94">
        <v>6.0</v>
      </c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4">
        <v>3.0</v>
      </c>
      <c r="X4" s="93"/>
      <c r="Y4" s="93"/>
      <c r="Z4" s="93"/>
      <c r="AA4" s="93"/>
      <c r="AB4" s="93"/>
      <c r="AC4" s="93"/>
      <c r="AD4" s="93"/>
      <c r="AE4" s="93"/>
      <c r="AF4" s="93"/>
      <c r="AG4" s="94"/>
      <c r="AH4" s="93"/>
      <c r="AI4" s="94">
        <v>14.0</v>
      </c>
      <c r="AJ4" s="93"/>
      <c r="AK4" s="93"/>
      <c r="AL4" s="93"/>
      <c r="AM4" s="94">
        <v>6.0</v>
      </c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5"/>
      <c r="BB4" s="95"/>
      <c r="BC4" s="95"/>
      <c r="BD4" s="95"/>
      <c r="BE4" s="95"/>
      <c r="BF4" s="96">
        <f t="shared" ref="BF4:BF10" si="1">SUM(C4:BE4)</f>
        <v>30</v>
      </c>
    </row>
    <row r="5" ht="15.75" customHeight="1">
      <c r="A5" s="15"/>
      <c r="B5" s="16" t="s">
        <v>108</v>
      </c>
      <c r="C5" s="24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97"/>
      <c r="BB5" s="97"/>
      <c r="BC5" s="97"/>
      <c r="BD5" s="97"/>
      <c r="BE5" s="97"/>
      <c r="BF5" s="26">
        <f t="shared" si="1"/>
        <v>0</v>
      </c>
    </row>
    <row r="6" ht="15.75" customHeight="1">
      <c r="A6" s="15"/>
      <c r="B6" s="16" t="s">
        <v>109</v>
      </c>
      <c r="C6" s="24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98"/>
      <c r="AH6" s="25"/>
      <c r="AI6" s="25"/>
      <c r="AJ6" s="25"/>
      <c r="AK6" s="25"/>
      <c r="AL6" s="25"/>
      <c r="AM6" s="25"/>
      <c r="AN6" s="25"/>
      <c r="AO6" s="25"/>
      <c r="AP6" s="98">
        <v>1.0</v>
      </c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97"/>
      <c r="BB6" s="97"/>
      <c r="BC6" s="97"/>
      <c r="BD6" s="97"/>
      <c r="BE6" s="97"/>
      <c r="BF6" s="26">
        <f t="shared" si="1"/>
        <v>1</v>
      </c>
    </row>
    <row r="7" ht="15.75" customHeight="1">
      <c r="A7" s="15"/>
      <c r="B7" s="16" t="s">
        <v>110</v>
      </c>
      <c r="C7" s="24"/>
      <c r="D7" s="98">
        <v>11.0</v>
      </c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98">
        <v>1.0</v>
      </c>
      <c r="W7" s="25"/>
      <c r="X7" s="25"/>
      <c r="Y7" s="98">
        <v>1.0</v>
      </c>
      <c r="Z7" s="25"/>
      <c r="AA7" s="25"/>
      <c r="AB7" s="25"/>
      <c r="AC7" s="25"/>
      <c r="AD7" s="25"/>
      <c r="AE7" s="25"/>
      <c r="AF7" s="25"/>
      <c r="AG7" s="98"/>
      <c r="AH7" s="25"/>
      <c r="AI7" s="98">
        <v>21.0</v>
      </c>
      <c r="AJ7" s="25"/>
      <c r="AK7" s="98"/>
      <c r="AL7" s="25"/>
      <c r="AM7" s="98">
        <v>4.0</v>
      </c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97"/>
      <c r="BB7" s="97"/>
      <c r="BC7" s="97"/>
      <c r="BD7" s="97"/>
      <c r="BE7" s="97"/>
      <c r="BF7" s="26">
        <f t="shared" si="1"/>
        <v>38</v>
      </c>
    </row>
    <row r="8" ht="15.75" customHeight="1">
      <c r="A8" s="15"/>
      <c r="B8" s="16" t="s">
        <v>111</v>
      </c>
      <c r="C8" s="24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98"/>
      <c r="AH8" s="25"/>
      <c r="AI8" s="98">
        <v>2.0</v>
      </c>
      <c r="AJ8" s="25"/>
      <c r="AK8" s="25"/>
      <c r="AL8" s="25"/>
      <c r="AM8" s="98">
        <v>0.5</v>
      </c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97"/>
      <c r="BB8" s="97"/>
      <c r="BC8" s="97"/>
      <c r="BD8" s="97"/>
      <c r="BE8" s="97"/>
      <c r="BF8" s="26">
        <f t="shared" si="1"/>
        <v>2.5</v>
      </c>
    </row>
    <row r="9" ht="15.75" customHeight="1">
      <c r="A9" s="15"/>
      <c r="B9" s="16" t="s">
        <v>112</v>
      </c>
      <c r="C9" s="24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97"/>
      <c r="BB9" s="97"/>
      <c r="BC9" s="97"/>
      <c r="BD9" s="97"/>
      <c r="BE9" s="97"/>
      <c r="BF9" s="26">
        <f t="shared" si="1"/>
        <v>0</v>
      </c>
    </row>
    <row r="10" ht="15.75" customHeight="1">
      <c r="A10" s="15"/>
      <c r="B10" s="16" t="s">
        <v>55</v>
      </c>
      <c r="C10" s="22"/>
      <c r="D10" s="22">
        <f t="shared" ref="D10:BE10" si="2">SUM(D4:D9)</f>
        <v>11</v>
      </c>
      <c r="E10" s="22">
        <f t="shared" si="2"/>
        <v>0</v>
      </c>
      <c r="F10" s="22">
        <f t="shared" si="2"/>
        <v>1</v>
      </c>
      <c r="G10" s="22">
        <f t="shared" si="2"/>
        <v>0</v>
      </c>
      <c r="H10" s="22">
        <f t="shared" si="2"/>
        <v>0</v>
      </c>
      <c r="I10" s="22">
        <f t="shared" si="2"/>
        <v>0</v>
      </c>
      <c r="J10" s="22">
        <f t="shared" si="2"/>
        <v>6</v>
      </c>
      <c r="K10" s="22">
        <f t="shared" si="2"/>
        <v>0</v>
      </c>
      <c r="L10" s="22">
        <f t="shared" si="2"/>
        <v>0</v>
      </c>
      <c r="M10" s="22">
        <f t="shared" si="2"/>
        <v>0</v>
      </c>
      <c r="N10" s="22">
        <f t="shared" si="2"/>
        <v>0</v>
      </c>
      <c r="O10" s="22">
        <f t="shared" si="2"/>
        <v>0</v>
      </c>
      <c r="P10" s="22">
        <f t="shared" si="2"/>
        <v>0</v>
      </c>
      <c r="Q10" s="22">
        <f t="shared" si="2"/>
        <v>0</v>
      </c>
      <c r="R10" s="22">
        <f t="shared" si="2"/>
        <v>0</v>
      </c>
      <c r="S10" s="22">
        <f t="shared" si="2"/>
        <v>0</v>
      </c>
      <c r="T10" s="22">
        <f t="shared" si="2"/>
        <v>0</v>
      </c>
      <c r="U10" s="22">
        <f t="shared" si="2"/>
        <v>0</v>
      </c>
      <c r="V10" s="22">
        <f t="shared" si="2"/>
        <v>1</v>
      </c>
      <c r="W10" s="22">
        <f t="shared" si="2"/>
        <v>3</v>
      </c>
      <c r="X10" s="22">
        <f t="shared" si="2"/>
        <v>0</v>
      </c>
      <c r="Y10" s="22">
        <f t="shared" si="2"/>
        <v>1</v>
      </c>
      <c r="Z10" s="22">
        <f t="shared" si="2"/>
        <v>0</v>
      </c>
      <c r="AA10" s="22">
        <f t="shared" si="2"/>
        <v>0</v>
      </c>
      <c r="AB10" s="22">
        <f t="shared" si="2"/>
        <v>0</v>
      </c>
      <c r="AC10" s="22">
        <f t="shared" si="2"/>
        <v>0</v>
      </c>
      <c r="AD10" s="22">
        <f t="shared" si="2"/>
        <v>0</v>
      </c>
      <c r="AE10" s="22">
        <f t="shared" si="2"/>
        <v>0</v>
      </c>
      <c r="AF10" s="22">
        <f t="shared" si="2"/>
        <v>0</v>
      </c>
      <c r="AG10" s="22">
        <f t="shared" si="2"/>
        <v>0</v>
      </c>
      <c r="AH10" s="22">
        <f t="shared" si="2"/>
        <v>0</v>
      </c>
      <c r="AI10" s="22">
        <f t="shared" si="2"/>
        <v>37</v>
      </c>
      <c r="AJ10" s="22">
        <f t="shared" si="2"/>
        <v>0</v>
      </c>
      <c r="AK10" s="22">
        <f t="shared" si="2"/>
        <v>0</v>
      </c>
      <c r="AL10" s="22">
        <f t="shared" si="2"/>
        <v>0</v>
      </c>
      <c r="AM10" s="22">
        <f t="shared" si="2"/>
        <v>10.5</v>
      </c>
      <c r="AN10" s="22">
        <f t="shared" si="2"/>
        <v>0</v>
      </c>
      <c r="AO10" s="22">
        <f t="shared" si="2"/>
        <v>0</v>
      </c>
      <c r="AP10" s="22">
        <f t="shared" si="2"/>
        <v>1</v>
      </c>
      <c r="AQ10" s="22">
        <f t="shared" si="2"/>
        <v>0</v>
      </c>
      <c r="AR10" s="22">
        <f t="shared" si="2"/>
        <v>0</v>
      </c>
      <c r="AS10" s="22">
        <f t="shared" si="2"/>
        <v>0</v>
      </c>
      <c r="AT10" s="22">
        <f t="shared" si="2"/>
        <v>0</v>
      </c>
      <c r="AU10" s="22">
        <f t="shared" si="2"/>
        <v>0</v>
      </c>
      <c r="AV10" s="22">
        <f t="shared" si="2"/>
        <v>0</v>
      </c>
      <c r="AW10" s="22">
        <f t="shared" si="2"/>
        <v>0</v>
      </c>
      <c r="AX10" s="22">
        <f t="shared" si="2"/>
        <v>0</v>
      </c>
      <c r="AY10" s="22">
        <f t="shared" si="2"/>
        <v>0</v>
      </c>
      <c r="AZ10" s="22">
        <f t="shared" si="2"/>
        <v>0</v>
      </c>
      <c r="BA10" s="22">
        <f t="shared" si="2"/>
        <v>0</v>
      </c>
      <c r="BB10" s="22">
        <f t="shared" si="2"/>
        <v>0</v>
      </c>
      <c r="BC10" s="22">
        <f t="shared" si="2"/>
        <v>0</v>
      </c>
      <c r="BD10" s="22">
        <f t="shared" si="2"/>
        <v>0</v>
      </c>
      <c r="BE10" s="22">
        <f t="shared" si="2"/>
        <v>0</v>
      </c>
      <c r="BF10" s="23">
        <f t="shared" si="1"/>
        <v>71.5</v>
      </c>
    </row>
    <row r="11" ht="15.75" customHeight="1">
      <c r="A11" s="15"/>
      <c r="B11" s="16"/>
      <c r="C11" s="24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6"/>
    </row>
    <row r="12" ht="15.75" customHeight="1">
      <c r="A12" s="27"/>
      <c r="B12" s="28" t="s">
        <v>1</v>
      </c>
      <c r="C12" s="29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1"/>
      <c r="BB12" s="31"/>
      <c r="BC12" s="31"/>
      <c r="BD12" s="31"/>
      <c r="BE12" s="31"/>
      <c r="BF12" s="32">
        <f t="shared" ref="BF12:BF19" si="3">SUM(C12:BE12)</f>
        <v>0</v>
      </c>
    </row>
    <row r="13" ht="15.75" customHeight="1">
      <c r="A13" s="8">
        <v>2.0</v>
      </c>
      <c r="B13" s="9" t="s">
        <v>107</v>
      </c>
      <c r="C13" s="92"/>
      <c r="D13" s="93"/>
      <c r="E13" s="93"/>
      <c r="F13" s="93"/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4"/>
      <c r="AH13" s="93"/>
      <c r="AI13" s="93"/>
      <c r="AJ13" s="93"/>
      <c r="AK13" s="94">
        <v>3.0</v>
      </c>
      <c r="AL13" s="93"/>
      <c r="AM13" s="94">
        <v>6.0</v>
      </c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5"/>
      <c r="BB13" s="95"/>
      <c r="BC13" s="95"/>
      <c r="BD13" s="95"/>
      <c r="BE13" s="95"/>
      <c r="BF13" s="96">
        <f t="shared" si="3"/>
        <v>9</v>
      </c>
    </row>
    <row r="14" ht="15.75" customHeight="1">
      <c r="A14" s="15"/>
      <c r="B14" s="16" t="s">
        <v>108</v>
      </c>
      <c r="C14" s="24"/>
      <c r="D14" s="98">
        <v>1.0</v>
      </c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97"/>
      <c r="BB14" s="97"/>
      <c r="BC14" s="97"/>
      <c r="BD14" s="97"/>
      <c r="BE14" s="97"/>
      <c r="BF14" s="26">
        <f t="shared" si="3"/>
        <v>1</v>
      </c>
    </row>
    <row r="15" ht="15.75" customHeight="1">
      <c r="A15" s="15"/>
      <c r="B15" s="16" t="s">
        <v>109</v>
      </c>
      <c r="C15" s="24"/>
      <c r="D15" s="98">
        <v>0.5</v>
      </c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98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97"/>
      <c r="BB15" s="97"/>
      <c r="BC15" s="97"/>
      <c r="BD15" s="97"/>
      <c r="BE15" s="97"/>
      <c r="BF15" s="26">
        <f t="shared" si="3"/>
        <v>0.5</v>
      </c>
    </row>
    <row r="16" ht="15.75" customHeight="1">
      <c r="A16" s="15"/>
      <c r="B16" s="16" t="s">
        <v>110</v>
      </c>
      <c r="C16" s="24"/>
      <c r="D16" s="98">
        <v>3.0</v>
      </c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98"/>
      <c r="AH16" s="25"/>
      <c r="AI16" s="25"/>
      <c r="AJ16" s="25"/>
      <c r="AK16" s="98">
        <v>3.0</v>
      </c>
      <c r="AL16" s="25"/>
      <c r="AM16" s="98">
        <v>4.0</v>
      </c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97"/>
      <c r="BB16" s="97"/>
      <c r="BC16" s="97"/>
      <c r="BD16" s="97"/>
      <c r="BE16" s="97"/>
      <c r="BF16" s="26">
        <f t="shared" si="3"/>
        <v>10</v>
      </c>
    </row>
    <row r="17" ht="15.75" customHeight="1">
      <c r="A17" s="15"/>
      <c r="B17" s="16" t="s">
        <v>111</v>
      </c>
      <c r="C17" s="24"/>
      <c r="D17" s="98">
        <v>0.5</v>
      </c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98"/>
      <c r="AH17" s="25"/>
      <c r="AI17" s="25"/>
      <c r="AJ17" s="25"/>
      <c r="AK17" s="25"/>
      <c r="AL17" s="25"/>
      <c r="AM17" s="98">
        <v>0.5</v>
      </c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97"/>
      <c r="BB17" s="97"/>
      <c r="BC17" s="97"/>
      <c r="BD17" s="97"/>
      <c r="BE17" s="97"/>
      <c r="BF17" s="26">
        <f t="shared" si="3"/>
        <v>1</v>
      </c>
    </row>
    <row r="18" ht="15.75" customHeight="1">
      <c r="A18" s="15"/>
      <c r="B18" s="16" t="s">
        <v>112</v>
      </c>
      <c r="C18" s="24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97"/>
      <c r="BB18" s="97"/>
      <c r="BC18" s="97"/>
      <c r="BD18" s="97"/>
      <c r="BE18" s="97"/>
      <c r="BF18" s="26">
        <f t="shared" si="3"/>
        <v>0</v>
      </c>
    </row>
    <row r="19" ht="15.75" customHeight="1">
      <c r="A19" s="15"/>
      <c r="B19" s="16" t="s">
        <v>55</v>
      </c>
      <c r="C19" s="22"/>
      <c r="D19" s="22">
        <f t="shared" ref="D19:BE19" si="4">SUM(D13:D18)</f>
        <v>5</v>
      </c>
      <c r="E19" s="22">
        <f t="shared" si="4"/>
        <v>0</v>
      </c>
      <c r="F19" s="22">
        <f t="shared" si="4"/>
        <v>0</v>
      </c>
      <c r="G19" s="22">
        <f t="shared" si="4"/>
        <v>0</v>
      </c>
      <c r="H19" s="22">
        <f t="shared" si="4"/>
        <v>0</v>
      </c>
      <c r="I19" s="22">
        <f t="shared" si="4"/>
        <v>0</v>
      </c>
      <c r="J19" s="22">
        <f t="shared" si="4"/>
        <v>0</v>
      </c>
      <c r="K19" s="22">
        <f t="shared" si="4"/>
        <v>0</v>
      </c>
      <c r="L19" s="22">
        <f t="shared" si="4"/>
        <v>0</v>
      </c>
      <c r="M19" s="22">
        <f t="shared" si="4"/>
        <v>0</v>
      </c>
      <c r="N19" s="22">
        <f t="shared" si="4"/>
        <v>0</v>
      </c>
      <c r="O19" s="22">
        <f t="shared" si="4"/>
        <v>0</v>
      </c>
      <c r="P19" s="22">
        <f t="shared" si="4"/>
        <v>0</v>
      </c>
      <c r="Q19" s="22">
        <f t="shared" si="4"/>
        <v>0</v>
      </c>
      <c r="R19" s="22">
        <f t="shared" si="4"/>
        <v>0</v>
      </c>
      <c r="S19" s="22">
        <f t="shared" si="4"/>
        <v>0</v>
      </c>
      <c r="T19" s="22">
        <f t="shared" si="4"/>
        <v>0</v>
      </c>
      <c r="U19" s="22">
        <f t="shared" si="4"/>
        <v>0</v>
      </c>
      <c r="V19" s="22">
        <f t="shared" si="4"/>
        <v>0</v>
      </c>
      <c r="W19" s="22">
        <f t="shared" si="4"/>
        <v>0</v>
      </c>
      <c r="X19" s="22">
        <f t="shared" si="4"/>
        <v>0</v>
      </c>
      <c r="Y19" s="22">
        <f t="shared" si="4"/>
        <v>0</v>
      </c>
      <c r="Z19" s="22">
        <f t="shared" si="4"/>
        <v>0</v>
      </c>
      <c r="AA19" s="22">
        <f t="shared" si="4"/>
        <v>0</v>
      </c>
      <c r="AB19" s="22">
        <f t="shared" si="4"/>
        <v>0</v>
      </c>
      <c r="AC19" s="22">
        <f t="shared" si="4"/>
        <v>0</v>
      </c>
      <c r="AD19" s="22">
        <f t="shared" si="4"/>
        <v>0</v>
      </c>
      <c r="AE19" s="22">
        <f t="shared" si="4"/>
        <v>0</v>
      </c>
      <c r="AF19" s="22">
        <f t="shared" si="4"/>
        <v>0</v>
      </c>
      <c r="AG19" s="22">
        <f t="shared" si="4"/>
        <v>0</v>
      </c>
      <c r="AH19" s="22">
        <f t="shared" si="4"/>
        <v>0</v>
      </c>
      <c r="AI19" s="22">
        <f t="shared" si="4"/>
        <v>0</v>
      </c>
      <c r="AJ19" s="22">
        <f t="shared" si="4"/>
        <v>0</v>
      </c>
      <c r="AK19" s="22">
        <f t="shared" si="4"/>
        <v>6</v>
      </c>
      <c r="AL19" s="22">
        <f t="shared" si="4"/>
        <v>0</v>
      </c>
      <c r="AM19" s="22">
        <f t="shared" si="4"/>
        <v>10.5</v>
      </c>
      <c r="AN19" s="22">
        <f t="shared" si="4"/>
        <v>0</v>
      </c>
      <c r="AO19" s="22">
        <f t="shared" si="4"/>
        <v>0</v>
      </c>
      <c r="AP19" s="22">
        <f t="shared" si="4"/>
        <v>0</v>
      </c>
      <c r="AQ19" s="22">
        <f t="shared" si="4"/>
        <v>0</v>
      </c>
      <c r="AR19" s="22">
        <f t="shared" si="4"/>
        <v>0</v>
      </c>
      <c r="AS19" s="22">
        <f t="shared" si="4"/>
        <v>0</v>
      </c>
      <c r="AT19" s="22">
        <f t="shared" si="4"/>
        <v>0</v>
      </c>
      <c r="AU19" s="22">
        <f t="shared" si="4"/>
        <v>0</v>
      </c>
      <c r="AV19" s="22">
        <f t="shared" si="4"/>
        <v>0</v>
      </c>
      <c r="AW19" s="22">
        <f t="shared" si="4"/>
        <v>0</v>
      </c>
      <c r="AX19" s="22">
        <f t="shared" si="4"/>
        <v>0</v>
      </c>
      <c r="AY19" s="22">
        <f t="shared" si="4"/>
        <v>0</v>
      </c>
      <c r="AZ19" s="22">
        <f t="shared" si="4"/>
        <v>0</v>
      </c>
      <c r="BA19" s="22">
        <f t="shared" si="4"/>
        <v>0</v>
      </c>
      <c r="BB19" s="22">
        <f t="shared" si="4"/>
        <v>0</v>
      </c>
      <c r="BC19" s="22">
        <f t="shared" si="4"/>
        <v>0</v>
      </c>
      <c r="BD19" s="22">
        <f t="shared" si="4"/>
        <v>0</v>
      </c>
      <c r="BE19" s="22">
        <f t="shared" si="4"/>
        <v>0</v>
      </c>
      <c r="BF19" s="23">
        <f t="shared" si="3"/>
        <v>21.5</v>
      </c>
    </row>
    <row r="20" ht="15.75" customHeight="1">
      <c r="A20" s="15"/>
      <c r="B20" s="16"/>
      <c r="C20" s="24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6"/>
    </row>
    <row r="21" ht="15.75" customHeight="1">
      <c r="A21" s="27"/>
      <c r="B21" s="33" t="s">
        <v>1</v>
      </c>
      <c r="C21" s="34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6"/>
      <c r="BB21" s="36"/>
      <c r="BC21" s="36"/>
      <c r="BD21" s="36"/>
      <c r="BE21" s="36"/>
      <c r="BF21" s="37">
        <f t="shared" ref="BF21:BF28" si="5">SUM(C21:BE21)</f>
        <v>0</v>
      </c>
    </row>
    <row r="22" ht="15.75" customHeight="1">
      <c r="A22" s="8">
        <v>3.0</v>
      </c>
      <c r="B22" s="38" t="s">
        <v>107</v>
      </c>
      <c r="C22" s="10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39">
        <v>1.0</v>
      </c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96">
        <f t="shared" si="5"/>
        <v>1</v>
      </c>
    </row>
    <row r="23" ht="15.75" customHeight="1">
      <c r="A23" s="15"/>
      <c r="B23" s="40" t="s">
        <v>108</v>
      </c>
      <c r="C23" s="17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26">
        <f t="shared" si="5"/>
        <v>0</v>
      </c>
    </row>
    <row r="24" ht="15.75" customHeight="1">
      <c r="A24" s="15"/>
      <c r="B24" s="40" t="s">
        <v>109</v>
      </c>
      <c r="C24" s="17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20">
        <v>1.5</v>
      </c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26">
        <f t="shared" si="5"/>
        <v>1.5</v>
      </c>
    </row>
    <row r="25" ht="15.75" customHeight="1">
      <c r="A25" s="15"/>
      <c r="B25" s="40" t="s">
        <v>110</v>
      </c>
      <c r="C25" s="17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20">
        <v>3.0</v>
      </c>
      <c r="AB25" s="18"/>
      <c r="AC25" s="18"/>
      <c r="AD25" s="18"/>
      <c r="AE25" s="18"/>
      <c r="AF25" s="18"/>
      <c r="AG25" s="41">
        <v>2.0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26">
        <f t="shared" si="5"/>
        <v>5</v>
      </c>
    </row>
    <row r="26" ht="15.75" customHeight="1">
      <c r="A26" s="15"/>
      <c r="B26" s="40" t="s">
        <v>111</v>
      </c>
      <c r="C26" s="17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21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26">
        <f t="shared" si="5"/>
        <v>0</v>
      </c>
    </row>
    <row r="27" ht="15.75" customHeight="1">
      <c r="A27" s="15"/>
      <c r="B27" s="40" t="s">
        <v>112</v>
      </c>
      <c r="C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20">
        <v>2.0</v>
      </c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26">
        <f t="shared" si="5"/>
        <v>2</v>
      </c>
    </row>
    <row r="28" ht="15.75" customHeight="1">
      <c r="A28" s="15"/>
      <c r="B28" s="40" t="s">
        <v>55</v>
      </c>
      <c r="C28" s="42"/>
      <c r="D28" s="42">
        <f t="shared" ref="D28:BE28" si="6">SUM(D22:D27)</f>
        <v>0</v>
      </c>
      <c r="E28" s="42">
        <f t="shared" si="6"/>
        <v>0</v>
      </c>
      <c r="F28" s="42">
        <f t="shared" si="6"/>
        <v>0</v>
      </c>
      <c r="G28" s="42">
        <f t="shared" si="6"/>
        <v>0</v>
      </c>
      <c r="H28" s="42">
        <f t="shared" si="6"/>
        <v>0</v>
      </c>
      <c r="I28" s="42">
        <f t="shared" si="6"/>
        <v>0</v>
      </c>
      <c r="J28" s="42">
        <f t="shared" si="6"/>
        <v>0</v>
      </c>
      <c r="K28" s="42">
        <f t="shared" si="6"/>
        <v>0</v>
      </c>
      <c r="L28" s="42">
        <f t="shared" si="6"/>
        <v>0</v>
      </c>
      <c r="M28" s="42">
        <f t="shared" si="6"/>
        <v>0</v>
      </c>
      <c r="N28" s="42">
        <f t="shared" si="6"/>
        <v>0</v>
      </c>
      <c r="O28" s="42">
        <f t="shared" si="6"/>
        <v>0</v>
      </c>
      <c r="P28" s="42">
        <f t="shared" si="6"/>
        <v>0</v>
      </c>
      <c r="Q28" s="42">
        <f t="shared" si="6"/>
        <v>0</v>
      </c>
      <c r="R28" s="42">
        <f t="shared" si="6"/>
        <v>0</v>
      </c>
      <c r="S28" s="42">
        <f t="shared" si="6"/>
        <v>0</v>
      </c>
      <c r="T28" s="42">
        <f t="shared" si="6"/>
        <v>0</v>
      </c>
      <c r="U28" s="42">
        <f t="shared" si="6"/>
        <v>0</v>
      </c>
      <c r="V28" s="42">
        <f t="shared" si="6"/>
        <v>0</v>
      </c>
      <c r="W28" s="42">
        <f t="shared" si="6"/>
        <v>0</v>
      </c>
      <c r="X28" s="42">
        <f t="shared" si="6"/>
        <v>0</v>
      </c>
      <c r="Y28" s="42">
        <f t="shared" si="6"/>
        <v>0</v>
      </c>
      <c r="Z28" s="42">
        <f t="shared" si="6"/>
        <v>0</v>
      </c>
      <c r="AA28" s="42">
        <f t="shared" si="6"/>
        <v>5</v>
      </c>
      <c r="AB28" s="42">
        <f t="shared" si="6"/>
        <v>0</v>
      </c>
      <c r="AC28" s="42">
        <f t="shared" si="6"/>
        <v>0</v>
      </c>
      <c r="AD28" s="42">
        <f t="shared" si="6"/>
        <v>0</v>
      </c>
      <c r="AE28" s="42">
        <f t="shared" si="6"/>
        <v>0</v>
      </c>
      <c r="AF28" s="42">
        <f t="shared" si="6"/>
        <v>0</v>
      </c>
      <c r="AG28" s="42">
        <f t="shared" si="6"/>
        <v>4.5</v>
      </c>
      <c r="AH28" s="42">
        <f t="shared" si="6"/>
        <v>0</v>
      </c>
      <c r="AI28" s="42">
        <f t="shared" si="6"/>
        <v>0</v>
      </c>
      <c r="AJ28" s="42">
        <f t="shared" si="6"/>
        <v>0</v>
      </c>
      <c r="AK28" s="42">
        <f t="shared" si="6"/>
        <v>0</v>
      </c>
      <c r="AL28" s="42">
        <f t="shared" si="6"/>
        <v>0</v>
      </c>
      <c r="AM28" s="42">
        <f t="shared" si="6"/>
        <v>0</v>
      </c>
      <c r="AN28" s="42">
        <f t="shared" si="6"/>
        <v>0</v>
      </c>
      <c r="AO28" s="42">
        <f t="shared" si="6"/>
        <v>0</v>
      </c>
      <c r="AP28" s="42">
        <f t="shared" si="6"/>
        <v>0</v>
      </c>
      <c r="AQ28" s="42">
        <f t="shared" si="6"/>
        <v>0</v>
      </c>
      <c r="AR28" s="42">
        <f t="shared" si="6"/>
        <v>0</v>
      </c>
      <c r="AS28" s="42">
        <f t="shared" si="6"/>
        <v>0</v>
      </c>
      <c r="AT28" s="42">
        <f t="shared" si="6"/>
        <v>0</v>
      </c>
      <c r="AU28" s="42">
        <f t="shared" si="6"/>
        <v>0</v>
      </c>
      <c r="AV28" s="42">
        <f t="shared" si="6"/>
        <v>0</v>
      </c>
      <c r="AW28" s="42">
        <f t="shared" si="6"/>
        <v>0</v>
      </c>
      <c r="AX28" s="42">
        <f t="shared" si="6"/>
        <v>0</v>
      </c>
      <c r="AY28" s="42">
        <f t="shared" si="6"/>
        <v>0</v>
      </c>
      <c r="AZ28" s="42">
        <f t="shared" si="6"/>
        <v>0</v>
      </c>
      <c r="BA28" s="42">
        <f t="shared" si="6"/>
        <v>0</v>
      </c>
      <c r="BB28" s="42">
        <f t="shared" si="6"/>
        <v>0</v>
      </c>
      <c r="BC28" s="42">
        <f t="shared" si="6"/>
        <v>0</v>
      </c>
      <c r="BD28" s="42">
        <f t="shared" si="6"/>
        <v>0</v>
      </c>
      <c r="BE28" s="42">
        <f t="shared" si="6"/>
        <v>0</v>
      </c>
      <c r="BF28" s="23">
        <f t="shared" si="5"/>
        <v>9.5</v>
      </c>
    </row>
    <row r="29" ht="15.75" customHeight="1">
      <c r="A29" s="15"/>
      <c r="B29" s="40"/>
      <c r="C29" s="17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26"/>
    </row>
    <row r="30" ht="15.75" customHeight="1">
      <c r="A30" s="27"/>
      <c r="B30" s="43" t="s">
        <v>1</v>
      </c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37">
        <f t="shared" ref="BF30:BF37" si="7">SUM(C30:BE30)</f>
        <v>0</v>
      </c>
    </row>
    <row r="31" ht="15.75" customHeight="1">
      <c r="A31" s="8">
        <v>4.0</v>
      </c>
      <c r="B31" s="38" t="s">
        <v>107</v>
      </c>
      <c r="C31" s="10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3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4">
        <f t="shared" si="7"/>
        <v>0</v>
      </c>
    </row>
    <row r="32" ht="15.75" customHeight="1">
      <c r="A32" s="15"/>
      <c r="B32" s="40" t="s">
        <v>108</v>
      </c>
      <c r="C32" s="17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9">
        <f t="shared" si="7"/>
        <v>0</v>
      </c>
    </row>
    <row r="33" ht="15.75" customHeight="1">
      <c r="A33" s="15"/>
      <c r="B33" s="40" t="s">
        <v>109</v>
      </c>
      <c r="C33" s="17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9">
        <f t="shared" si="7"/>
        <v>0</v>
      </c>
    </row>
    <row r="34" ht="15.75" customHeight="1">
      <c r="A34" s="15"/>
      <c r="B34" s="40" t="s">
        <v>110</v>
      </c>
      <c r="C34" s="17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21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9">
        <f t="shared" si="7"/>
        <v>0</v>
      </c>
    </row>
    <row r="35" ht="15.75" customHeight="1">
      <c r="A35" s="15"/>
      <c r="B35" s="40" t="s">
        <v>111</v>
      </c>
      <c r="C35" s="17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21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9">
        <f t="shared" si="7"/>
        <v>0</v>
      </c>
    </row>
    <row r="36" ht="15.75" customHeight="1">
      <c r="A36" s="15"/>
      <c r="B36" s="40" t="s">
        <v>112</v>
      </c>
      <c r="C36" s="17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9">
        <f t="shared" si="7"/>
        <v>0</v>
      </c>
    </row>
    <row r="37" ht="15.75" customHeight="1">
      <c r="A37" s="15"/>
      <c r="B37" s="40" t="s">
        <v>55</v>
      </c>
      <c r="C37" s="42"/>
      <c r="D37" s="42">
        <f t="shared" ref="D37:BE37" si="8">SUM(D31:D36)</f>
        <v>0</v>
      </c>
      <c r="E37" s="42">
        <f t="shared" si="8"/>
        <v>0</v>
      </c>
      <c r="F37" s="42">
        <f t="shared" si="8"/>
        <v>0</v>
      </c>
      <c r="G37" s="42">
        <f t="shared" si="8"/>
        <v>0</v>
      </c>
      <c r="H37" s="42">
        <f t="shared" si="8"/>
        <v>0</v>
      </c>
      <c r="I37" s="42">
        <f t="shared" si="8"/>
        <v>0</v>
      </c>
      <c r="J37" s="42">
        <f t="shared" si="8"/>
        <v>0</v>
      </c>
      <c r="K37" s="42">
        <f t="shared" si="8"/>
        <v>0</v>
      </c>
      <c r="L37" s="42">
        <f t="shared" si="8"/>
        <v>0</v>
      </c>
      <c r="M37" s="42">
        <f t="shared" si="8"/>
        <v>0</v>
      </c>
      <c r="N37" s="42">
        <f t="shared" si="8"/>
        <v>0</v>
      </c>
      <c r="O37" s="42">
        <f t="shared" si="8"/>
        <v>0</v>
      </c>
      <c r="P37" s="42">
        <f t="shared" si="8"/>
        <v>0</v>
      </c>
      <c r="Q37" s="42">
        <f t="shared" si="8"/>
        <v>0</v>
      </c>
      <c r="R37" s="42">
        <f t="shared" si="8"/>
        <v>0</v>
      </c>
      <c r="S37" s="42">
        <f t="shared" si="8"/>
        <v>0</v>
      </c>
      <c r="T37" s="42">
        <f t="shared" si="8"/>
        <v>0</v>
      </c>
      <c r="U37" s="42">
        <f t="shared" si="8"/>
        <v>0</v>
      </c>
      <c r="V37" s="42">
        <f t="shared" si="8"/>
        <v>0</v>
      </c>
      <c r="W37" s="42">
        <f t="shared" si="8"/>
        <v>0</v>
      </c>
      <c r="X37" s="42">
        <f t="shared" si="8"/>
        <v>0</v>
      </c>
      <c r="Y37" s="42">
        <f t="shared" si="8"/>
        <v>0</v>
      </c>
      <c r="Z37" s="42">
        <f t="shared" si="8"/>
        <v>0</v>
      </c>
      <c r="AA37" s="42">
        <f t="shared" si="8"/>
        <v>0</v>
      </c>
      <c r="AB37" s="42">
        <f t="shared" si="8"/>
        <v>0</v>
      </c>
      <c r="AC37" s="42">
        <f t="shared" si="8"/>
        <v>0</v>
      </c>
      <c r="AD37" s="42">
        <f t="shared" si="8"/>
        <v>0</v>
      </c>
      <c r="AE37" s="42">
        <f t="shared" si="8"/>
        <v>0</v>
      </c>
      <c r="AF37" s="42">
        <f t="shared" si="8"/>
        <v>0</v>
      </c>
      <c r="AG37" s="42">
        <f t="shared" si="8"/>
        <v>0</v>
      </c>
      <c r="AH37" s="42">
        <f t="shared" si="8"/>
        <v>0</v>
      </c>
      <c r="AI37" s="42">
        <f t="shared" si="8"/>
        <v>0</v>
      </c>
      <c r="AJ37" s="42">
        <f t="shared" si="8"/>
        <v>0</v>
      </c>
      <c r="AK37" s="42">
        <f t="shared" si="8"/>
        <v>0</v>
      </c>
      <c r="AL37" s="42">
        <f t="shared" si="8"/>
        <v>0</v>
      </c>
      <c r="AM37" s="42">
        <f t="shared" si="8"/>
        <v>0</v>
      </c>
      <c r="AN37" s="42">
        <f t="shared" si="8"/>
        <v>0</v>
      </c>
      <c r="AO37" s="42">
        <f t="shared" si="8"/>
        <v>0</v>
      </c>
      <c r="AP37" s="42">
        <f t="shared" si="8"/>
        <v>0</v>
      </c>
      <c r="AQ37" s="42">
        <f t="shared" si="8"/>
        <v>0</v>
      </c>
      <c r="AR37" s="42">
        <f t="shared" si="8"/>
        <v>0</v>
      </c>
      <c r="AS37" s="42">
        <f t="shared" si="8"/>
        <v>0</v>
      </c>
      <c r="AT37" s="42">
        <f t="shared" si="8"/>
        <v>0</v>
      </c>
      <c r="AU37" s="42">
        <f t="shared" si="8"/>
        <v>0</v>
      </c>
      <c r="AV37" s="42">
        <f t="shared" si="8"/>
        <v>0</v>
      </c>
      <c r="AW37" s="42">
        <f t="shared" si="8"/>
        <v>0</v>
      </c>
      <c r="AX37" s="42">
        <f t="shared" si="8"/>
        <v>0</v>
      </c>
      <c r="AY37" s="42">
        <f t="shared" si="8"/>
        <v>0</v>
      </c>
      <c r="AZ37" s="42">
        <f t="shared" si="8"/>
        <v>0</v>
      </c>
      <c r="BA37" s="42">
        <f t="shared" si="8"/>
        <v>0</v>
      </c>
      <c r="BB37" s="42">
        <f t="shared" si="8"/>
        <v>0</v>
      </c>
      <c r="BC37" s="42">
        <f t="shared" si="8"/>
        <v>0</v>
      </c>
      <c r="BD37" s="42">
        <f t="shared" si="8"/>
        <v>0</v>
      </c>
      <c r="BE37" s="42">
        <f t="shared" si="8"/>
        <v>0</v>
      </c>
      <c r="BF37" s="23">
        <f t="shared" si="7"/>
        <v>0</v>
      </c>
    </row>
    <row r="38" ht="15.75" customHeight="1">
      <c r="A38" s="15"/>
      <c r="B38" s="40"/>
      <c r="C38" s="17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26"/>
    </row>
    <row r="39" ht="15.75" customHeight="1">
      <c r="A39" s="27"/>
      <c r="B39" s="43" t="s">
        <v>1</v>
      </c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37">
        <f t="shared" ref="BF39:BF46" si="9">SUM(C39:BE39)</f>
        <v>0</v>
      </c>
    </row>
    <row r="40" ht="15.75" customHeight="1">
      <c r="A40" s="8">
        <v>5.0</v>
      </c>
      <c r="B40" s="38" t="s">
        <v>107</v>
      </c>
      <c r="C40" s="10"/>
      <c r="D40" s="12">
        <v>0.5</v>
      </c>
      <c r="E40" s="11"/>
      <c r="F40" s="11"/>
      <c r="G40" s="11"/>
      <c r="H40" s="11"/>
      <c r="I40" s="12">
        <v>7.0</v>
      </c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2">
        <v>0.5</v>
      </c>
      <c r="Z40" s="11"/>
      <c r="AA40" s="11"/>
      <c r="AB40" s="11"/>
      <c r="AC40" s="11"/>
      <c r="AD40" s="11"/>
      <c r="AE40" s="11"/>
      <c r="AF40" s="11"/>
      <c r="AG40" s="13"/>
      <c r="AH40" s="11"/>
      <c r="AI40" s="11"/>
      <c r="AJ40" s="11"/>
      <c r="AK40" s="12">
        <v>1.0</v>
      </c>
      <c r="AL40" s="11"/>
      <c r="AM40" s="12">
        <v>10.0</v>
      </c>
      <c r="AN40" s="11"/>
      <c r="AO40" s="12">
        <v>1.0</v>
      </c>
      <c r="AP40" s="12">
        <v>1.0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4">
        <f t="shared" si="9"/>
        <v>21</v>
      </c>
    </row>
    <row r="41" ht="15.75" customHeight="1">
      <c r="A41" s="15"/>
      <c r="B41" s="40" t="s">
        <v>108</v>
      </c>
      <c r="C41" s="17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20">
        <v>0.5</v>
      </c>
      <c r="AP41" s="20">
        <v>0.5</v>
      </c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9">
        <f t="shared" si="9"/>
        <v>1</v>
      </c>
    </row>
    <row r="42" ht="15.75" customHeight="1">
      <c r="A42" s="15"/>
      <c r="B42" s="40" t="s">
        <v>109</v>
      </c>
      <c r="C42" s="17"/>
      <c r="D42" s="20">
        <v>0.5</v>
      </c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20">
        <v>0.5</v>
      </c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20">
        <v>1.0</v>
      </c>
      <c r="AL42" s="18"/>
      <c r="AM42" s="18"/>
      <c r="AN42" s="18"/>
      <c r="AO42" s="18"/>
      <c r="AP42" s="20">
        <v>0.5</v>
      </c>
      <c r="AQ42" s="18"/>
      <c r="AR42" s="18"/>
      <c r="AS42" s="18"/>
      <c r="AT42" s="18"/>
      <c r="AU42" s="20">
        <v>1.0</v>
      </c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9">
        <f t="shared" si="9"/>
        <v>3.5</v>
      </c>
    </row>
    <row r="43" ht="15.75" customHeight="1">
      <c r="A43" s="15"/>
      <c r="B43" s="40" t="s">
        <v>110</v>
      </c>
      <c r="C43" s="17"/>
      <c r="D43" s="20">
        <v>0.5</v>
      </c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20">
        <v>1.0</v>
      </c>
      <c r="W43" s="18"/>
      <c r="X43" s="18"/>
      <c r="Y43" s="20">
        <v>0.5</v>
      </c>
      <c r="Z43" s="18"/>
      <c r="AA43" s="18"/>
      <c r="AB43" s="18"/>
      <c r="AC43" s="18"/>
      <c r="AD43" s="18"/>
      <c r="AE43" s="18"/>
      <c r="AF43" s="18"/>
      <c r="AG43" s="21"/>
      <c r="AH43" s="18"/>
      <c r="AI43" s="18"/>
      <c r="AJ43" s="18"/>
      <c r="AK43" s="20">
        <v>6.5</v>
      </c>
      <c r="AL43" s="18"/>
      <c r="AM43" s="20">
        <v>4.0</v>
      </c>
      <c r="AN43" s="18"/>
      <c r="AO43" s="20">
        <v>2.0</v>
      </c>
      <c r="AP43" s="20">
        <v>1.0</v>
      </c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9">
        <f t="shared" si="9"/>
        <v>15.5</v>
      </c>
    </row>
    <row r="44" ht="15.75" customHeight="1">
      <c r="A44" s="15"/>
      <c r="B44" s="40" t="s">
        <v>111</v>
      </c>
      <c r="C44" s="17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21"/>
      <c r="AH44" s="18"/>
      <c r="AI44" s="18"/>
      <c r="AJ44" s="18"/>
      <c r="AK44" s="20">
        <v>1.0</v>
      </c>
      <c r="AL44" s="18"/>
      <c r="AM44" s="20">
        <v>1.0</v>
      </c>
      <c r="AN44" s="18"/>
      <c r="AO44" s="20">
        <v>0.5</v>
      </c>
      <c r="AP44" s="18"/>
      <c r="AQ44" s="18"/>
      <c r="AR44" s="18"/>
      <c r="AS44" s="18"/>
      <c r="AT44" s="18"/>
      <c r="AU44" s="20">
        <v>0.5</v>
      </c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9">
        <f t="shared" si="9"/>
        <v>3</v>
      </c>
    </row>
    <row r="45" ht="15.75" customHeight="1">
      <c r="A45" s="15"/>
      <c r="B45" s="40" t="s">
        <v>112</v>
      </c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9">
        <f t="shared" si="9"/>
        <v>0</v>
      </c>
    </row>
    <row r="46" ht="15.75" customHeight="1">
      <c r="A46" s="15"/>
      <c r="B46" s="40" t="s">
        <v>55</v>
      </c>
      <c r="C46" s="42"/>
      <c r="D46" s="42">
        <f t="shared" ref="D46:BE46" si="10">SUM(D40:D45)</f>
        <v>1.5</v>
      </c>
      <c r="E46" s="42">
        <f t="shared" si="10"/>
        <v>0</v>
      </c>
      <c r="F46" s="42">
        <f t="shared" si="10"/>
        <v>0</v>
      </c>
      <c r="G46" s="42">
        <f t="shared" si="10"/>
        <v>0</v>
      </c>
      <c r="H46" s="42">
        <f t="shared" si="10"/>
        <v>0</v>
      </c>
      <c r="I46" s="42">
        <f t="shared" si="10"/>
        <v>7</v>
      </c>
      <c r="J46" s="42">
        <f t="shared" si="10"/>
        <v>0</v>
      </c>
      <c r="K46" s="42">
        <f t="shared" si="10"/>
        <v>0</v>
      </c>
      <c r="L46" s="42">
        <f t="shared" si="10"/>
        <v>0</v>
      </c>
      <c r="M46" s="42">
        <f t="shared" si="10"/>
        <v>0</v>
      </c>
      <c r="N46" s="42">
        <f t="shared" si="10"/>
        <v>0</v>
      </c>
      <c r="O46" s="42">
        <f t="shared" si="10"/>
        <v>0</v>
      </c>
      <c r="P46" s="42">
        <f t="shared" si="10"/>
        <v>0</v>
      </c>
      <c r="Q46" s="42">
        <f t="shared" si="10"/>
        <v>0</v>
      </c>
      <c r="R46" s="42">
        <f t="shared" si="10"/>
        <v>0</v>
      </c>
      <c r="S46" s="42">
        <f t="shared" si="10"/>
        <v>0</v>
      </c>
      <c r="T46" s="42">
        <f t="shared" si="10"/>
        <v>0</v>
      </c>
      <c r="U46" s="42">
        <f t="shared" si="10"/>
        <v>0</v>
      </c>
      <c r="V46" s="42">
        <f t="shared" si="10"/>
        <v>1</v>
      </c>
      <c r="W46" s="42">
        <f t="shared" si="10"/>
        <v>0</v>
      </c>
      <c r="X46" s="42">
        <f t="shared" si="10"/>
        <v>0</v>
      </c>
      <c r="Y46" s="42">
        <f t="shared" si="10"/>
        <v>1.5</v>
      </c>
      <c r="Z46" s="42">
        <f t="shared" si="10"/>
        <v>0</v>
      </c>
      <c r="AA46" s="42">
        <f t="shared" si="10"/>
        <v>0</v>
      </c>
      <c r="AB46" s="42">
        <f t="shared" si="10"/>
        <v>0</v>
      </c>
      <c r="AC46" s="42">
        <f t="shared" si="10"/>
        <v>0</v>
      </c>
      <c r="AD46" s="42">
        <f t="shared" si="10"/>
        <v>0</v>
      </c>
      <c r="AE46" s="42">
        <f t="shared" si="10"/>
        <v>0</v>
      </c>
      <c r="AF46" s="42">
        <f t="shared" si="10"/>
        <v>0</v>
      </c>
      <c r="AG46" s="42">
        <f t="shared" si="10"/>
        <v>0</v>
      </c>
      <c r="AH46" s="42">
        <f t="shared" si="10"/>
        <v>0</v>
      </c>
      <c r="AI46" s="42">
        <f t="shared" si="10"/>
        <v>0</v>
      </c>
      <c r="AJ46" s="42">
        <f t="shared" si="10"/>
        <v>0</v>
      </c>
      <c r="AK46" s="42">
        <f t="shared" si="10"/>
        <v>9.5</v>
      </c>
      <c r="AL46" s="42">
        <f t="shared" si="10"/>
        <v>0</v>
      </c>
      <c r="AM46" s="42">
        <f t="shared" si="10"/>
        <v>15</v>
      </c>
      <c r="AN46" s="42">
        <f t="shared" si="10"/>
        <v>0</v>
      </c>
      <c r="AO46" s="42">
        <f t="shared" si="10"/>
        <v>4</v>
      </c>
      <c r="AP46" s="42">
        <f t="shared" si="10"/>
        <v>3</v>
      </c>
      <c r="AQ46" s="42">
        <f t="shared" si="10"/>
        <v>0</v>
      </c>
      <c r="AR46" s="42">
        <f t="shared" si="10"/>
        <v>0</v>
      </c>
      <c r="AS46" s="42">
        <f t="shared" si="10"/>
        <v>0</v>
      </c>
      <c r="AT46" s="42">
        <f t="shared" si="10"/>
        <v>0</v>
      </c>
      <c r="AU46" s="42">
        <f t="shared" si="10"/>
        <v>1.5</v>
      </c>
      <c r="AV46" s="42">
        <f t="shared" si="10"/>
        <v>0</v>
      </c>
      <c r="AW46" s="42">
        <f t="shared" si="10"/>
        <v>0</v>
      </c>
      <c r="AX46" s="42">
        <f t="shared" si="10"/>
        <v>0</v>
      </c>
      <c r="AY46" s="42">
        <f t="shared" si="10"/>
        <v>0</v>
      </c>
      <c r="AZ46" s="42">
        <f t="shared" si="10"/>
        <v>0</v>
      </c>
      <c r="BA46" s="42">
        <f t="shared" si="10"/>
        <v>0</v>
      </c>
      <c r="BB46" s="42">
        <f t="shared" si="10"/>
        <v>0</v>
      </c>
      <c r="BC46" s="42">
        <f t="shared" si="10"/>
        <v>0</v>
      </c>
      <c r="BD46" s="42">
        <f t="shared" si="10"/>
        <v>0</v>
      </c>
      <c r="BE46" s="42">
        <f t="shared" si="10"/>
        <v>0</v>
      </c>
      <c r="BF46" s="23">
        <f t="shared" si="9"/>
        <v>44</v>
      </c>
    </row>
    <row r="47" ht="15.75" customHeight="1">
      <c r="A47" s="15"/>
      <c r="B47" s="40"/>
      <c r="C47" s="17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26"/>
    </row>
    <row r="48" ht="15.75" customHeight="1">
      <c r="A48" s="27"/>
      <c r="B48" s="43" t="s">
        <v>1</v>
      </c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37">
        <f t="shared" ref="BF48:BF55" si="11">SUM(C48:BE48)</f>
        <v>0</v>
      </c>
    </row>
    <row r="49" ht="15.75" customHeight="1">
      <c r="A49" s="8">
        <v>6.0</v>
      </c>
      <c r="B49" s="38" t="s">
        <v>107</v>
      </c>
      <c r="C49" s="10"/>
      <c r="D49" s="11"/>
      <c r="E49" s="12">
        <v>1.0</v>
      </c>
      <c r="F49" s="11"/>
      <c r="G49" s="11"/>
      <c r="H49" s="11"/>
      <c r="I49" s="11"/>
      <c r="J49" s="11"/>
      <c r="K49" s="11"/>
      <c r="L49" s="11"/>
      <c r="M49" s="11"/>
      <c r="N49" s="11"/>
      <c r="O49" s="12">
        <v>1.0</v>
      </c>
      <c r="P49" s="11"/>
      <c r="Q49" s="11"/>
      <c r="R49" s="12">
        <v>1.0</v>
      </c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3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4">
        <f t="shared" si="11"/>
        <v>3</v>
      </c>
    </row>
    <row r="50" ht="15.75" customHeight="1">
      <c r="A50" s="15"/>
      <c r="B50" s="40" t="s">
        <v>108</v>
      </c>
      <c r="C50" s="17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9">
        <f t="shared" si="11"/>
        <v>0</v>
      </c>
    </row>
    <row r="51" ht="15.75" customHeight="1">
      <c r="A51" s="15"/>
      <c r="B51" s="40" t="s">
        <v>109</v>
      </c>
      <c r="C51" s="17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20">
        <v>11.0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20">
        <v>5.0</v>
      </c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9">
        <f t="shared" si="11"/>
        <v>16</v>
      </c>
    </row>
    <row r="52" ht="15.75" customHeight="1">
      <c r="A52" s="15"/>
      <c r="B52" s="40" t="s">
        <v>110</v>
      </c>
      <c r="C52" s="17"/>
      <c r="D52" s="18"/>
      <c r="E52" s="20">
        <v>2.0</v>
      </c>
      <c r="F52" s="18"/>
      <c r="G52" s="18"/>
      <c r="H52" s="18"/>
      <c r="I52" s="18"/>
      <c r="J52" s="18"/>
      <c r="K52" s="18"/>
      <c r="L52" s="18"/>
      <c r="M52" s="18"/>
      <c r="N52" s="18"/>
      <c r="O52" s="20">
        <v>5.0</v>
      </c>
      <c r="P52" s="18"/>
      <c r="Q52" s="18"/>
      <c r="R52" s="20">
        <v>4.0</v>
      </c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21"/>
      <c r="AH52" s="18"/>
      <c r="AI52" s="18"/>
      <c r="AJ52" s="18"/>
      <c r="AK52" s="20">
        <v>1.0</v>
      </c>
      <c r="AL52" s="18"/>
      <c r="AM52" s="20">
        <v>3.0</v>
      </c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9">
        <f t="shared" si="11"/>
        <v>15</v>
      </c>
    </row>
    <row r="53" ht="15.75" customHeight="1">
      <c r="A53" s="15"/>
      <c r="B53" s="40" t="s">
        <v>111</v>
      </c>
      <c r="C53" s="17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20">
        <v>0.5</v>
      </c>
      <c r="P53" s="18"/>
      <c r="Q53" s="18"/>
      <c r="R53" s="20">
        <v>0.5</v>
      </c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21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9">
        <f t="shared" si="11"/>
        <v>1</v>
      </c>
    </row>
    <row r="54" ht="15.75" customHeight="1">
      <c r="A54" s="15"/>
      <c r="B54" s="40" t="s">
        <v>112</v>
      </c>
      <c r="C54" s="17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20">
        <v>1.0</v>
      </c>
      <c r="P54" s="18"/>
      <c r="Q54" s="18"/>
      <c r="R54" s="20">
        <v>1.0</v>
      </c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9">
        <f t="shared" si="11"/>
        <v>2</v>
      </c>
    </row>
    <row r="55" ht="15.75" customHeight="1">
      <c r="A55" s="15"/>
      <c r="B55" s="40" t="s">
        <v>55</v>
      </c>
      <c r="C55" s="42"/>
      <c r="D55" s="42">
        <f t="shared" ref="D55:BE55" si="12">SUM(D49:D54)</f>
        <v>0</v>
      </c>
      <c r="E55" s="42">
        <f t="shared" si="12"/>
        <v>3</v>
      </c>
      <c r="F55" s="42">
        <f t="shared" si="12"/>
        <v>0</v>
      </c>
      <c r="G55" s="42">
        <f t="shared" si="12"/>
        <v>0</v>
      </c>
      <c r="H55" s="42">
        <f t="shared" si="12"/>
        <v>0</v>
      </c>
      <c r="I55" s="42">
        <f t="shared" si="12"/>
        <v>0</v>
      </c>
      <c r="J55" s="42">
        <f t="shared" si="12"/>
        <v>0</v>
      </c>
      <c r="K55" s="42">
        <f t="shared" si="12"/>
        <v>0</v>
      </c>
      <c r="L55" s="42">
        <f t="shared" si="12"/>
        <v>0</v>
      </c>
      <c r="M55" s="42">
        <f t="shared" si="12"/>
        <v>0</v>
      </c>
      <c r="N55" s="42">
        <f t="shared" si="12"/>
        <v>0</v>
      </c>
      <c r="O55" s="42">
        <f t="shared" si="12"/>
        <v>18.5</v>
      </c>
      <c r="P55" s="42">
        <f t="shared" si="12"/>
        <v>0</v>
      </c>
      <c r="Q55" s="42">
        <f t="shared" si="12"/>
        <v>0</v>
      </c>
      <c r="R55" s="42">
        <f t="shared" si="12"/>
        <v>6.5</v>
      </c>
      <c r="S55" s="42">
        <f t="shared" si="12"/>
        <v>0</v>
      </c>
      <c r="T55" s="42">
        <f t="shared" si="12"/>
        <v>0</v>
      </c>
      <c r="U55" s="42">
        <f t="shared" si="12"/>
        <v>0</v>
      </c>
      <c r="V55" s="42">
        <f t="shared" si="12"/>
        <v>0</v>
      </c>
      <c r="W55" s="42">
        <f t="shared" si="12"/>
        <v>0</v>
      </c>
      <c r="X55" s="42">
        <f t="shared" si="12"/>
        <v>0</v>
      </c>
      <c r="Y55" s="42">
        <f t="shared" si="12"/>
        <v>0</v>
      </c>
      <c r="Z55" s="42">
        <f t="shared" si="12"/>
        <v>0</v>
      </c>
      <c r="AA55" s="42">
        <f t="shared" si="12"/>
        <v>0</v>
      </c>
      <c r="AB55" s="42">
        <f t="shared" si="12"/>
        <v>0</v>
      </c>
      <c r="AC55" s="42">
        <f t="shared" si="12"/>
        <v>0</v>
      </c>
      <c r="AD55" s="42">
        <f t="shared" si="12"/>
        <v>0</v>
      </c>
      <c r="AE55" s="42">
        <f t="shared" si="12"/>
        <v>0</v>
      </c>
      <c r="AF55" s="42">
        <f t="shared" si="12"/>
        <v>0</v>
      </c>
      <c r="AG55" s="42">
        <f t="shared" si="12"/>
        <v>0</v>
      </c>
      <c r="AH55" s="42">
        <f t="shared" si="12"/>
        <v>0</v>
      </c>
      <c r="AI55" s="42">
        <f t="shared" si="12"/>
        <v>0</v>
      </c>
      <c r="AJ55" s="42">
        <f t="shared" si="12"/>
        <v>0</v>
      </c>
      <c r="AK55" s="42">
        <f t="shared" si="12"/>
        <v>6</v>
      </c>
      <c r="AL55" s="42">
        <f t="shared" si="12"/>
        <v>0</v>
      </c>
      <c r="AM55" s="42">
        <f t="shared" si="12"/>
        <v>3</v>
      </c>
      <c r="AN55" s="42">
        <f t="shared" si="12"/>
        <v>0</v>
      </c>
      <c r="AO55" s="42">
        <f t="shared" si="12"/>
        <v>0</v>
      </c>
      <c r="AP55" s="42">
        <f t="shared" si="12"/>
        <v>0</v>
      </c>
      <c r="AQ55" s="42">
        <f t="shared" si="12"/>
        <v>0</v>
      </c>
      <c r="AR55" s="42">
        <f t="shared" si="12"/>
        <v>0</v>
      </c>
      <c r="AS55" s="42">
        <f t="shared" si="12"/>
        <v>0</v>
      </c>
      <c r="AT55" s="42">
        <f t="shared" si="12"/>
        <v>0</v>
      </c>
      <c r="AU55" s="42">
        <f t="shared" si="12"/>
        <v>0</v>
      </c>
      <c r="AV55" s="42">
        <f t="shared" si="12"/>
        <v>0</v>
      </c>
      <c r="AW55" s="42">
        <f t="shared" si="12"/>
        <v>0</v>
      </c>
      <c r="AX55" s="42">
        <f t="shared" si="12"/>
        <v>0</v>
      </c>
      <c r="AY55" s="42">
        <f t="shared" si="12"/>
        <v>0</v>
      </c>
      <c r="AZ55" s="42">
        <f t="shared" si="12"/>
        <v>0</v>
      </c>
      <c r="BA55" s="42">
        <f t="shared" si="12"/>
        <v>0</v>
      </c>
      <c r="BB55" s="42">
        <f t="shared" si="12"/>
        <v>0</v>
      </c>
      <c r="BC55" s="42">
        <f t="shared" si="12"/>
        <v>0</v>
      </c>
      <c r="BD55" s="42">
        <f t="shared" si="12"/>
        <v>0</v>
      </c>
      <c r="BE55" s="42">
        <f t="shared" si="12"/>
        <v>0</v>
      </c>
      <c r="BF55" s="23">
        <f t="shared" si="11"/>
        <v>37</v>
      </c>
    </row>
    <row r="56" ht="15.75" customHeight="1">
      <c r="A56" s="15"/>
      <c r="B56" s="40"/>
      <c r="C56" s="17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26"/>
    </row>
    <row r="57" ht="15.75" customHeight="1">
      <c r="A57" s="27"/>
      <c r="B57" s="43" t="s">
        <v>1</v>
      </c>
      <c r="C57" s="44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37">
        <f t="shared" ref="BF57:BF64" si="13">SUM(C57:BE57)</f>
        <v>0</v>
      </c>
    </row>
    <row r="58" ht="15.75" customHeight="1">
      <c r="A58" s="8">
        <v>7.0</v>
      </c>
      <c r="B58" s="38" t="s">
        <v>107</v>
      </c>
      <c r="C58" s="10"/>
      <c r="D58" s="12">
        <v>1.0</v>
      </c>
      <c r="E58" s="11"/>
      <c r="F58" s="12">
        <v>8.0</v>
      </c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2">
        <v>0.5</v>
      </c>
      <c r="Z58" s="11"/>
      <c r="AA58" s="11"/>
      <c r="AB58" s="11"/>
      <c r="AC58" s="11"/>
      <c r="AD58" s="11"/>
      <c r="AE58" s="11"/>
      <c r="AF58" s="11"/>
      <c r="AG58" s="13"/>
      <c r="AH58" s="11"/>
      <c r="AI58" s="11"/>
      <c r="AJ58" s="11"/>
      <c r="AK58" s="12">
        <v>1.0</v>
      </c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4">
        <f t="shared" si="13"/>
        <v>10.5</v>
      </c>
    </row>
    <row r="59" ht="15.75" customHeight="1">
      <c r="A59" s="15"/>
      <c r="B59" s="40" t="s">
        <v>108</v>
      </c>
      <c r="C59" s="17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9">
        <f t="shared" si="13"/>
        <v>0</v>
      </c>
    </row>
    <row r="60" ht="15.75" customHeight="1">
      <c r="A60" s="15"/>
      <c r="B60" s="40" t="s">
        <v>109</v>
      </c>
      <c r="C60" s="17"/>
      <c r="D60" s="20">
        <v>0.5</v>
      </c>
      <c r="E60" s="18"/>
      <c r="F60" s="20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20">
        <v>0.5</v>
      </c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20">
        <v>0.5</v>
      </c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9">
        <f t="shared" si="13"/>
        <v>1.5</v>
      </c>
    </row>
    <row r="61" ht="15.75" customHeight="1">
      <c r="A61" s="15"/>
      <c r="B61" s="40" t="s">
        <v>110</v>
      </c>
      <c r="C61" s="17"/>
      <c r="D61" s="20">
        <v>2.0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20">
        <v>2.0</v>
      </c>
      <c r="Z61" s="18"/>
      <c r="AA61" s="18"/>
      <c r="AB61" s="18"/>
      <c r="AC61" s="18"/>
      <c r="AD61" s="18"/>
      <c r="AE61" s="18"/>
      <c r="AF61" s="18"/>
      <c r="AG61" s="21"/>
      <c r="AH61" s="18"/>
      <c r="AI61" s="18"/>
      <c r="AJ61" s="18"/>
      <c r="AK61" s="20">
        <v>1.0</v>
      </c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9">
        <f t="shared" si="13"/>
        <v>5</v>
      </c>
    </row>
    <row r="62" ht="15.75" customHeight="1">
      <c r="A62" s="15"/>
      <c r="B62" s="40" t="s">
        <v>111</v>
      </c>
      <c r="C62" s="17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21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9">
        <f t="shared" si="13"/>
        <v>0</v>
      </c>
    </row>
    <row r="63" ht="15.75" customHeight="1">
      <c r="A63" s="15"/>
      <c r="B63" s="40" t="s">
        <v>112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20">
        <v>0.5</v>
      </c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9">
        <f t="shared" si="13"/>
        <v>0.5</v>
      </c>
    </row>
    <row r="64" ht="15.75" customHeight="1">
      <c r="A64" s="15"/>
      <c r="B64" s="40" t="s">
        <v>55</v>
      </c>
      <c r="C64" s="42"/>
      <c r="D64" s="42">
        <f t="shared" ref="D64:BE64" si="14">SUM(D58:D63)</f>
        <v>3.5</v>
      </c>
      <c r="E64" s="42">
        <f t="shared" si="14"/>
        <v>0</v>
      </c>
      <c r="F64" s="42">
        <f t="shared" si="14"/>
        <v>8</v>
      </c>
      <c r="G64" s="42">
        <f t="shared" si="14"/>
        <v>0</v>
      </c>
      <c r="H64" s="42">
        <f t="shared" si="14"/>
        <v>0</v>
      </c>
      <c r="I64" s="42">
        <f t="shared" si="14"/>
        <v>0</v>
      </c>
      <c r="J64" s="42">
        <f t="shared" si="14"/>
        <v>0</v>
      </c>
      <c r="K64" s="42">
        <f t="shared" si="14"/>
        <v>0</v>
      </c>
      <c r="L64" s="42">
        <f t="shared" si="14"/>
        <v>0</v>
      </c>
      <c r="M64" s="42">
        <f t="shared" si="14"/>
        <v>0</v>
      </c>
      <c r="N64" s="42">
        <f t="shared" si="14"/>
        <v>0</v>
      </c>
      <c r="O64" s="42">
        <f t="shared" si="14"/>
        <v>0</v>
      </c>
      <c r="P64" s="42">
        <f t="shared" si="14"/>
        <v>0</v>
      </c>
      <c r="Q64" s="42">
        <f t="shared" si="14"/>
        <v>0</v>
      </c>
      <c r="R64" s="42">
        <f t="shared" si="14"/>
        <v>0</v>
      </c>
      <c r="S64" s="42">
        <f t="shared" si="14"/>
        <v>0</v>
      </c>
      <c r="T64" s="42">
        <f t="shared" si="14"/>
        <v>0</v>
      </c>
      <c r="U64" s="42">
        <f t="shared" si="14"/>
        <v>0</v>
      </c>
      <c r="V64" s="42">
        <f t="shared" si="14"/>
        <v>0</v>
      </c>
      <c r="W64" s="42">
        <f t="shared" si="14"/>
        <v>0</v>
      </c>
      <c r="X64" s="42">
        <f t="shared" si="14"/>
        <v>0</v>
      </c>
      <c r="Y64" s="42">
        <f t="shared" si="14"/>
        <v>3</v>
      </c>
      <c r="Z64" s="42">
        <f t="shared" si="14"/>
        <v>0</v>
      </c>
      <c r="AA64" s="42">
        <f t="shared" si="14"/>
        <v>0</v>
      </c>
      <c r="AB64" s="42">
        <f t="shared" si="14"/>
        <v>0</v>
      </c>
      <c r="AC64" s="42">
        <f t="shared" si="14"/>
        <v>0</v>
      </c>
      <c r="AD64" s="42">
        <f t="shared" si="14"/>
        <v>0</v>
      </c>
      <c r="AE64" s="42">
        <f t="shared" si="14"/>
        <v>0</v>
      </c>
      <c r="AF64" s="42">
        <f t="shared" si="14"/>
        <v>0</v>
      </c>
      <c r="AG64" s="42">
        <f t="shared" si="14"/>
        <v>0</v>
      </c>
      <c r="AH64" s="42">
        <f t="shared" si="14"/>
        <v>0</v>
      </c>
      <c r="AI64" s="42">
        <f t="shared" si="14"/>
        <v>0</v>
      </c>
      <c r="AJ64" s="42">
        <f t="shared" si="14"/>
        <v>0</v>
      </c>
      <c r="AK64" s="42">
        <f t="shared" si="14"/>
        <v>3</v>
      </c>
      <c r="AL64" s="42">
        <f t="shared" si="14"/>
        <v>0</v>
      </c>
      <c r="AM64" s="42">
        <f t="shared" si="14"/>
        <v>0</v>
      </c>
      <c r="AN64" s="42">
        <f t="shared" si="14"/>
        <v>0</v>
      </c>
      <c r="AO64" s="42">
        <f t="shared" si="14"/>
        <v>0</v>
      </c>
      <c r="AP64" s="42">
        <f t="shared" si="14"/>
        <v>0</v>
      </c>
      <c r="AQ64" s="42">
        <f t="shared" si="14"/>
        <v>0</v>
      </c>
      <c r="AR64" s="42">
        <f t="shared" si="14"/>
        <v>0</v>
      </c>
      <c r="AS64" s="42">
        <f t="shared" si="14"/>
        <v>0</v>
      </c>
      <c r="AT64" s="42">
        <f t="shared" si="14"/>
        <v>0</v>
      </c>
      <c r="AU64" s="42">
        <f t="shared" si="14"/>
        <v>0</v>
      </c>
      <c r="AV64" s="42">
        <f t="shared" si="14"/>
        <v>0</v>
      </c>
      <c r="AW64" s="42">
        <f t="shared" si="14"/>
        <v>0</v>
      </c>
      <c r="AX64" s="42">
        <f t="shared" si="14"/>
        <v>0</v>
      </c>
      <c r="AY64" s="42">
        <f t="shared" si="14"/>
        <v>0</v>
      </c>
      <c r="AZ64" s="42">
        <f t="shared" si="14"/>
        <v>0</v>
      </c>
      <c r="BA64" s="42">
        <f t="shared" si="14"/>
        <v>0</v>
      </c>
      <c r="BB64" s="42">
        <f t="shared" si="14"/>
        <v>0</v>
      </c>
      <c r="BC64" s="42">
        <f t="shared" si="14"/>
        <v>0</v>
      </c>
      <c r="BD64" s="42">
        <f t="shared" si="14"/>
        <v>0</v>
      </c>
      <c r="BE64" s="42">
        <f t="shared" si="14"/>
        <v>0</v>
      </c>
      <c r="BF64" s="23">
        <f t="shared" si="13"/>
        <v>17.5</v>
      </c>
    </row>
    <row r="65" ht="15.75" customHeight="1">
      <c r="A65" s="15"/>
      <c r="B65" s="40"/>
      <c r="C65" s="17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26"/>
    </row>
    <row r="66" ht="15.75" customHeight="1">
      <c r="A66" s="27"/>
      <c r="B66" s="43" t="s">
        <v>1</v>
      </c>
      <c r="C66" s="44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37">
        <f t="shared" ref="BF66:BF73" si="15">SUM(C66:BE66)</f>
        <v>0</v>
      </c>
    </row>
    <row r="67" ht="15.75" customHeight="1">
      <c r="A67" s="8">
        <v>8.0</v>
      </c>
      <c r="B67" s="38" t="s">
        <v>107</v>
      </c>
      <c r="C67" s="10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3"/>
      <c r="AH67" s="11"/>
      <c r="AI67" s="12">
        <v>15.5</v>
      </c>
      <c r="AJ67" s="11"/>
      <c r="AK67" s="11"/>
      <c r="AL67" s="11"/>
      <c r="AM67" s="12">
        <v>2.0</v>
      </c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4">
        <f t="shared" si="15"/>
        <v>17.5</v>
      </c>
    </row>
    <row r="68" ht="15.75" customHeight="1">
      <c r="A68" s="15"/>
      <c r="B68" s="40" t="s">
        <v>108</v>
      </c>
      <c r="C68" s="17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9">
        <f t="shared" si="15"/>
        <v>0</v>
      </c>
    </row>
    <row r="69" ht="15.75" customHeight="1">
      <c r="A69" s="15"/>
      <c r="B69" s="40" t="s">
        <v>109</v>
      </c>
      <c r="C69" s="17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20">
        <v>1.0</v>
      </c>
      <c r="AL69" s="18"/>
      <c r="AM69" s="18"/>
      <c r="AN69" s="18"/>
      <c r="AO69" s="18"/>
      <c r="AP69" s="20">
        <v>1.0</v>
      </c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9">
        <f t="shared" si="15"/>
        <v>2</v>
      </c>
    </row>
    <row r="70" ht="15.75" customHeight="1">
      <c r="A70" s="15"/>
      <c r="B70" s="40" t="s">
        <v>110</v>
      </c>
      <c r="C70" s="17"/>
      <c r="D70" s="20">
        <v>0.5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20">
        <v>0.5</v>
      </c>
      <c r="Z70" s="18"/>
      <c r="AA70" s="18"/>
      <c r="AB70" s="18"/>
      <c r="AC70" s="18"/>
      <c r="AD70" s="18"/>
      <c r="AE70" s="18"/>
      <c r="AF70" s="18"/>
      <c r="AG70" s="21"/>
      <c r="AH70" s="18"/>
      <c r="AI70" s="20">
        <v>25.0</v>
      </c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9">
        <f t="shared" si="15"/>
        <v>26</v>
      </c>
    </row>
    <row r="71" ht="15.75" customHeight="1">
      <c r="A71" s="15"/>
      <c r="B71" s="40" t="s">
        <v>111</v>
      </c>
      <c r="C71" s="17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21"/>
      <c r="AH71" s="18"/>
      <c r="AI71" s="20">
        <v>2.0</v>
      </c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9">
        <f t="shared" si="15"/>
        <v>2</v>
      </c>
    </row>
    <row r="72" ht="15.75" customHeight="1">
      <c r="A72" s="15"/>
      <c r="B72" s="40" t="s">
        <v>112</v>
      </c>
      <c r="C72" s="17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9">
        <f t="shared" si="15"/>
        <v>0</v>
      </c>
    </row>
    <row r="73" ht="15.75" customHeight="1">
      <c r="A73" s="15"/>
      <c r="B73" s="40" t="s">
        <v>55</v>
      </c>
      <c r="C73" s="42"/>
      <c r="D73" s="42">
        <f t="shared" ref="D73:BE73" si="16">SUM(D67:D72)</f>
        <v>0.5</v>
      </c>
      <c r="E73" s="42">
        <f t="shared" si="16"/>
        <v>0</v>
      </c>
      <c r="F73" s="42">
        <f t="shared" si="16"/>
        <v>0</v>
      </c>
      <c r="G73" s="42">
        <f t="shared" si="16"/>
        <v>0</v>
      </c>
      <c r="H73" s="42">
        <f t="shared" si="16"/>
        <v>0</v>
      </c>
      <c r="I73" s="42">
        <f t="shared" si="16"/>
        <v>0</v>
      </c>
      <c r="J73" s="42">
        <f t="shared" si="16"/>
        <v>0</v>
      </c>
      <c r="K73" s="42">
        <f t="shared" si="16"/>
        <v>0</v>
      </c>
      <c r="L73" s="42">
        <f t="shared" si="16"/>
        <v>0</v>
      </c>
      <c r="M73" s="42">
        <f t="shared" si="16"/>
        <v>0</v>
      </c>
      <c r="N73" s="42">
        <f t="shared" si="16"/>
        <v>0</v>
      </c>
      <c r="O73" s="42">
        <f t="shared" si="16"/>
        <v>0</v>
      </c>
      <c r="P73" s="42">
        <f t="shared" si="16"/>
        <v>0</v>
      </c>
      <c r="Q73" s="42">
        <f t="shared" si="16"/>
        <v>0</v>
      </c>
      <c r="R73" s="42">
        <f t="shared" si="16"/>
        <v>0</v>
      </c>
      <c r="S73" s="42">
        <f t="shared" si="16"/>
        <v>0</v>
      </c>
      <c r="T73" s="42">
        <f t="shared" si="16"/>
        <v>0</v>
      </c>
      <c r="U73" s="42">
        <f t="shared" si="16"/>
        <v>0</v>
      </c>
      <c r="V73" s="42">
        <f t="shared" si="16"/>
        <v>0</v>
      </c>
      <c r="W73" s="42">
        <f t="shared" si="16"/>
        <v>0</v>
      </c>
      <c r="X73" s="42">
        <f t="shared" si="16"/>
        <v>0</v>
      </c>
      <c r="Y73" s="42">
        <f t="shared" si="16"/>
        <v>0.5</v>
      </c>
      <c r="Z73" s="42">
        <f t="shared" si="16"/>
        <v>0</v>
      </c>
      <c r="AA73" s="42">
        <f t="shared" si="16"/>
        <v>0</v>
      </c>
      <c r="AB73" s="42">
        <f t="shared" si="16"/>
        <v>0</v>
      </c>
      <c r="AC73" s="42">
        <f t="shared" si="16"/>
        <v>0</v>
      </c>
      <c r="AD73" s="42">
        <f t="shared" si="16"/>
        <v>0</v>
      </c>
      <c r="AE73" s="42">
        <f t="shared" si="16"/>
        <v>0</v>
      </c>
      <c r="AF73" s="42">
        <f t="shared" si="16"/>
        <v>0</v>
      </c>
      <c r="AG73" s="42">
        <f t="shared" si="16"/>
        <v>0</v>
      </c>
      <c r="AH73" s="42">
        <f t="shared" si="16"/>
        <v>0</v>
      </c>
      <c r="AI73" s="42">
        <f t="shared" si="16"/>
        <v>42.5</v>
      </c>
      <c r="AJ73" s="42">
        <f t="shared" si="16"/>
        <v>0</v>
      </c>
      <c r="AK73" s="42">
        <f t="shared" si="16"/>
        <v>1</v>
      </c>
      <c r="AL73" s="42">
        <f t="shared" si="16"/>
        <v>0</v>
      </c>
      <c r="AM73" s="42">
        <f t="shared" si="16"/>
        <v>2</v>
      </c>
      <c r="AN73" s="42">
        <f t="shared" si="16"/>
        <v>0</v>
      </c>
      <c r="AO73" s="42">
        <f t="shared" si="16"/>
        <v>0</v>
      </c>
      <c r="AP73" s="42">
        <f t="shared" si="16"/>
        <v>1</v>
      </c>
      <c r="AQ73" s="42">
        <f t="shared" si="16"/>
        <v>0</v>
      </c>
      <c r="AR73" s="42">
        <f t="shared" si="16"/>
        <v>0</v>
      </c>
      <c r="AS73" s="42">
        <f t="shared" si="16"/>
        <v>0</v>
      </c>
      <c r="AT73" s="42">
        <f t="shared" si="16"/>
        <v>0</v>
      </c>
      <c r="AU73" s="42">
        <f t="shared" si="16"/>
        <v>0</v>
      </c>
      <c r="AV73" s="42">
        <f t="shared" si="16"/>
        <v>0</v>
      </c>
      <c r="AW73" s="42">
        <f t="shared" si="16"/>
        <v>0</v>
      </c>
      <c r="AX73" s="42">
        <f t="shared" si="16"/>
        <v>0</v>
      </c>
      <c r="AY73" s="42">
        <f t="shared" si="16"/>
        <v>0</v>
      </c>
      <c r="AZ73" s="42">
        <f t="shared" si="16"/>
        <v>0</v>
      </c>
      <c r="BA73" s="42">
        <f t="shared" si="16"/>
        <v>0</v>
      </c>
      <c r="BB73" s="42">
        <f t="shared" si="16"/>
        <v>0</v>
      </c>
      <c r="BC73" s="42">
        <f t="shared" si="16"/>
        <v>0</v>
      </c>
      <c r="BD73" s="42">
        <f t="shared" si="16"/>
        <v>0</v>
      </c>
      <c r="BE73" s="42">
        <f t="shared" si="16"/>
        <v>0</v>
      </c>
      <c r="BF73" s="23">
        <f t="shared" si="15"/>
        <v>47.5</v>
      </c>
    </row>
    <row r="74" ht="15.75" customHeight="1">
      <c r="A74" s="15"/>
      <c r="B74" s="40"/>
      <c r="C74" s="17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26"/>
    </row>
    <row r="75" ht="15.75" customHeight="1">
      <c r="A75" s="27"/>
      <c r="B75" s="43" t="s">
        <v>1</v>
      </c>
      <c r="C75" s="44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37">
        <f t="shared" ref="BF75:BF82" si="17">SUM(C75:BE75)</f>
        <v>0</v>
      </c>
    </row>
    <row r="76" ht="15.75" customHeight="1">
      <c r="A76" s="8">
        <v>9.0</v>
      </c>
      <c r="B76" s="38" t="s">
        <v>107</v>
      </c>
      <c r="C76" s="10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2">
        <v>5.0</v>
      </c>
      <c r="AG76" s="13"/>
      <c r="AH76" s="11"/>
      <c r="AI76" s="11"/>
      <c r="AJ76" s="11"/>
      <c r="AK76" s="12">
        <v>3.0</v>
      </c>
      <c r="AL76" s="11"/>
      <c r="AM76" s="12">
        <v>4.0</v>
      </c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4">
        <f t="shared" si="17"/>
        <v>12</v>
      </c>
    </row>
    <row r="77" ht="15.75" customHeight="1">
      <c r="A77" s="15"/>
      <c r="B77" s="40" t="s">
        <v>108</v>
      </c>
      <c r="C77" s="17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9">
        <f t="shared" si="17"/>
        <v>0</v>
      </c>
    </row>
    <row r="78" ht="15.75" customHeight="1">
      <c r="A78" s="15"/>
      <c r="B78" s="40" t="s">
        <v>109</v>
      </c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9">
        <f t="shared" si="17"/>
        <v>0</v>
      </c>
    </row>
    <row r="79" ht="15.75" customHeight="1">
      <c r="A79" s="15"/>
      <c r="B79" s="40" t="s">
        <v>110</v>
      </c>
      <c r="C79" s="17"/>
      <c r="D79" s="20">
        <v>2.0</v>
      </c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21"/>
      <c r="AH79" s="18"/>
      <c r="AI79" s="18"/>
      <c r="AJ79" s="18"/>
      <c r="AK79" s="20">
        <v>2.0</v>
      </c>
      <c r="AL79" s="18"/>
      <c r="AM79" s="20">
        <v>5.0</v>
      </c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9">
        <f t="shared" si="17"/>
        <v>9</v>
      </c>
    </row>
    <row r="80" ht="15.75" customHeight="1">
      <c r="A80" s="15"/>
      <c r="B80" s="40" t="s">
        <v>111</v>
      </c>
      <c r="C80" s="17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21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9">
        <f t="shared" si="17"/>
        <v>0</v>
      </c>
    </row>
    <row r="81" ht="15.75" customHeight="1">
      <c r="A81" s="15"/>
      <c r="B81" s="40" t="s">
        <v>112</v>
      </c>
      <c r="C81" s="17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20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9">
        <f t="shared" si="17"/>
        <v>0</v>
      </c>
    </row>
    <row r="82" ht="15.75" customHeight="1">
      <c r="A82" s="15"/>
      <c r="B82" s="40" t="s">
        <v>55</v>
      </c>
      <c r="C82" s="42"/>
      <c r="D82" s="42">
        <f t="shared" ref="D82:BE82" si="18">SUM(D76:D81)</f>
        <v>2</v>
      </c>
      <c r="E82" s="42">
        <f t="shared" si="18"/>
        <v>0</v>
      </c>
      <c r="F82" s="42">
        <f t="shared" si="18"/>
        <v>0</v>
      </c>
      <c r="G82" s="42">
        <f t="shared" si="18"/>
        <v>0</v>
      </c>
      <c r="H82" s="42">
        <f t="shared" si="18"/>
        <v>0</v>
      </c>
      <c r="I82" s="42">
        <f t="shared" si="18"/>
        <v>0</v>
      </c>
      <c r="J82" s="42">
        <f t="shared" si="18"/>
        <v>0</v>
      </c>
      <c r="K82" s="42">
        <f t="shared" si="18"/>
        <v>0</v>
      </c>
      <c r="L82" s="42">
        <f t="shared" si="18"/>
        <v>0</v>
      </c>
      <c r="M82" s="42">
        <f t="shared" si="18"/>
        <v>0</v>
      </c>
      <c r="N82" s="42">
        <f t="shared" si="18"/>
        <v>0</v>
      </c>
      <c r="O82" s="42">
        <f t="shared" si="18"/>
        <v>0</v>
      </c>
      <c r="P82" s="42">
        <f t="shared" si="18"/>
        <v>0</v>
      </c>
      <c r="Q82" s="42">
        <f t="shared" si="18"/>
        <v>0</v>
      </c>
      <c r="R82" s="42">
        <f t="shared" si="18"/>
        <v>0</v>
      </c>
      <c r="S82" s="42">
        <f t="shared" si="18"/>
        <v>0</v>
      </c>
      <c r="T82" s="42">
        <f t="shared" si="18"/>
        <v>0</v>
      </c>
      <c r="U82" s="42">
        <f t="shared" si="18"/>
        <v>0</v>
      </c>
      <c r="V82" s="42">
        <f t="shared" si="18"/>
        <v>0</v>
      </c>
      <c r="W82" s="42">
        <f t="shared" si="18"/>
        <v>0</v>
      </c>
      <c r="X82" s="42">
        <f t="shared" si="18"/>
        <v>0</v>
      </c>
      <c r="Y82" s="42">
        <f t="shared" si="18"/>
        <v>0</v>
      </c>
      <c r="Z82" s="42">
        <f t="shared" si="18"/>
        <v>0</v>
      </c>
      <c r="AA82" s="42">
        <f t="shared" si="18"/>
        <v>0</v>
      </c>
      <c r="AB82" s="42">
        <f t="shared" si="18"/>
        <v>0</v>
      </c>
      <c r="AC82" s="42">
        <f t="shared" si="18"/>
        <v>0</v>
      </c>
      <c r="AD82" s="42">
        <f t="shared" si="18"/>
        <v>0</v>
      </c>
      <c r="AE82" s="42">
        <f t="shared" si="18"/>
        <v>0</v>
      </c>
      <c r="AF82" s="42">
        <f t="shared" si="18"/>
        <v>5</v>
      </c>
      <c r="AG82" s="42">
        <f t="shared" si="18"/>
        <v>0</v>
      </c>
      <c r="AH82" s="42">
        <f t="shared" si="18"/>
        <v>0</v>
      </c>
      <c r="AI82" s="42">
        <f t="shared" si="18"/>
        <v>0</v>
      </c>
      <c r="AJ82" s="42">
        <f t="shared" si="18"/>
        <v>0</v>
      </c>
      <c r="AK82" s="42">
        <f t="shared" si="18"/>
        <v>5</v>
      </c>
      <c r="AL82" s="42">
        <f t="shared" si="18"/>
        <v>0</v>
      </c>
      <c r="AM82" s="42">
        <f t="shared" si="18"/>
        <v>9</v>
      </c>
      <c r="AN82" s="42">
        <f t="shared" si="18"/>
        <v>0</v>
      </c>
      <c r="AO82" s="42">
        <f t="shared" si="18"/>
        <v>0</v>
      </c>
      <c r="AP82" s="42">
        <f t="shared" si="18"/>
        <v>0</v>
      </c>
      <c r="AQ82" s="42">
        <f t="shared" si="18"/>
        <v>0</v>
      </c>
      <c r="AR82" s="42">
        <f t="shared" si="18"/>
        <v>0</v>
      </c>
      <c r="AS82" s="42">
        <f t="shared" si="18"/>
        <v>0</v>
      </c>
      <c r="AT82" s="42">
        <f t="shared" si="18"/>
        <v>0</v>
      </c>
      <c r="AU82" s="42">
        <f t="shared" si="18"/>
        <v>0</v>
      </c>
      <c r="AV82" s="42">
        <f t="shared" si="18"/>
        <v>0</v>
      </c>
      <c r="AW82" s="42">
        <f t="shared" si="18"/>
        <v>0</v>
      </c>
      <c r="AX82" s="42">
        <f t="shared" si="18"/>
        <v>0</v>
      </c>
      <c r="AY82" s="42">
        <f t="shared" si="18"/>
        <v>0</v>
      </c>
      <c r="AZ82" s="42">
        <f t="shared" si="18"/>
        <v>0</v>
      </c>
      <c r="BA82" s="42">
        <f t="shared" si="18"/>
        <v>0</v>
      </c>
      <c r="BB82" s="42">
        <f t="shared" si="18"/>
        <v>0</v>
      </c>
      <c r="BC82" s="42">
        <f t="shared" si="18"/>
        <v>0</v>
      </c>
      <c r="BD82" s="42">
        <f t="shared" si="18"/>
        <v>0</v>
      </c>
      <c r="BE82" s="42">
        <f t="shared" si="18"/>
        <v>0</v>
      </c>
      <c r="BF82" s="23">
        <f t="shared" si="17"/>
        <v>21</v>
      </c>
    </row>
    <row r="83" ht="15.75" customHeight="1">
      <c r="A83" s="15"/>
      <c r="B83" s="40"/>
      <c r="C83" s="17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20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26"/>
    </row>
    <row r="84" ht="15.75" customHeight="1">
      <c r="A84" s="27"/>
      <c r="B84" s="43" t="s">
        <v>1</v>
      </c>
      <c r="C84" s="44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37">
        <f t="shared" ref="BF84:BF91" si="19">SUM(C84:BE84)</f>
        <v>0</v>
      </c>
    </row>
    <row r="85" ht="15.75" customHeight="1">
      <c r="A85" s="8">
        <v>10.0</v>
      </c>
      <c r="B85" s="38" t="s">
        <v>107</v>
      </c>
      <c r="C85" s="10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2">
        <v>10.0</v>
      </c>
      <c r="R85" s="11"/>
      <c r="S85" s="12">
        <v>3.0</v>
      </c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2">
        <v>2.0</v>
      </c>
      <c r="AE85" s="11"/>
      <c r="AF85" s="11"/>
      <c r="AG85" s="13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4">
        <f t="shared" si="19"/>
        <v>15</v>
      </c>
    </row>
    <row r="86" ht="15.75" customHeight="1">
      <c r="A86" s="15"/>
      <c r="B86" s="40" t="s">
        <v>108</v>
      </c>
      <c r="C86" s="17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20">
        <v>1.0</v>
      </c>
      <c r="R86" s="18"/>
      <c r="S86" s="20">
        <v>3.0</v>
      </c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9">
        <f t="shared" si="19"/>
        <v>4</v>
      </c>
    </row>
    <row r="87" ht="15.75" customHeight="1">
      <c r="A87" s="15"/>
      <c r="B87" s="40" t="s">
        <v>109</v>
      </c>
      <c r="C87" s="17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20">
        <v>4.0</v>
      </c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0">
        <v>3.0</v>
      </c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9">
        <f t="shared" si="19"/>
        <v>7</v>
      </c>
    </row>
    <row r="88" ht="15.75" customHeight="1">
      <c r="A88" s="15"/>
      <c r="B88" s="40" t="s">
        <v>110</v>
      </c>
      <c r="C88" s="17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20">
        <v>14.0</v>
      </c>
      <c r="R88" s="18"/>
      <c r="S88" s="20">
        <v>3.0</v>
      </c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20">
        <v>11.0</v>
      </c>
      <c r="AE88" s="18"/>
      <c r="AF88" s="18"/>
      <c r="AG88" s="21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9">
        <f t="shared" si="19"/>
        <v>28</v>
      </c>
    </row>
    <row r="89" ht="15.75" customHeight="1">
      <c r="A89" s="15"/>
      <c r="B89" s="40" t="s">
        <v>111</v>
      </c>
      <c r="C89" s="17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20">
        <v>1.5</v>
      </c>
      <c r="R89" s="18"/>
      <c r="S89" s="20">
        <v>1.5</v>
      </c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21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9">
        <f t="shared" si="19"/>
        <v>3</v>
      </c>
    </row>
    <row r="90" ht="15.75" customHeight="1">
      <c r="A90" s="15"/>
      <c r="B90" s="40" t="s">
        <v>112</v>
      </c>
      <c r="C90" s="17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20">
        <v>10.0</v>
      </c>
      <c r="R90" s="18"/>
      <c r="S90" s="20">
        <v>4.0</v>
      </c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20">
        <v>4.0</v>
      </c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9">
        <f t="shared" si="19"/>
        <v>18</v>
      </c>
    </row>
    <row r="91" ht="15.75" customHeight="1">
      <c r="A91" s="15"/>
      <c r="B91" s="40" t="s">
        <v>55</v>
      </c>
      <c r="C91" s="42"/>
      <c r="D91" s="42">
        <f t="shared" ref="D91:BE91" si="20">SUM(D85:D90)</f>
        <v>0</v>
      </c>
      <c r="E91" s="42">
        <f t="shared" si="20"/>
        <v>0</v>
      </c>
      <c r="F91" s="42">
        <f t="shared" si="20"/>
        <v>0</v>
      </c>
      <c r="G91" s="42">
        <f t="shared" si="20"/>
        <v>0</v>
      </c>
      <c r="H91" s="42">
        <f t="shared" si="20"/>
        <v>0</v>
      </c>
      <c r="I91" s="42">
        <f t="shared" si="20"/>
        <v>0</v>
      </c>
      <c r="J91" s="42">
        <f t="shared" si="20"/>
        <v>0</v>
      </c>
      <c r="K91" s="42">
        <f t="shared" si="20"/>
        <v>0</v>
      </c>
      <c r="L91" s="42">
        <f t="shared" si="20"/>
        <v>0</v>
      </c>
      <c r="M91" s="42">
        <f t="shared" si="20"/>
        <v>0</v>
      </c>
      <c r="N91" s="42">
        <f t="shared" si="20"/>
        <v>0</v>
      </c>
      <c r="O91" s="42">
        <f t="shared" si="20"/>
        <v>0</v>
      </c>
      <c r="P91" s="42">
        <f t="shared" si="20"/>
        <v>0</v>
      </c>
      <c r="Q91" s="42">
        <f t="shared" si="20"/>
        <v>40.5</v>
      </c>
      <c r="R91" s="42">
        <f t="shared" si="20"/>
        <v>0</v>
      </c>
      <c r="S91" s="42">
        <f t="shared" si="20"/>
        <v>14.5</v>
      </c>
      <c r="T91" s="42">
        <f t="shared" si="20"/>
        <v>0</v>
      </c>
      <c r="U91" s="42">
        <f t="shared" si="20"/>
        <v>0</v>
      </c>
      <c r="V91" s="42">
        <f t="shared" si="20"/>
        <v>0</v>
      </c>
      <c r="W91" s="42">
        <f t="shared" si="20"/>
        <v>0</v>
      </c>
      <c r="X91" s="42">
        <f t="shared" si="20"/>
        <v>0</v>
      </c>
      <c r="Y91" s="42">
        <f t="shared" si="20"/>
        <v>0</v>
      </c>
      <c r="Z91" s="42">
        <f t="shared" si="20"/>
        <v>0</v>
      </c>
      <c r="AA91" s="42">
        <f t="shared" si="20"/>
        <v>0</v>
      </c>
      <c r="AB91" s="42">
        <f t="shared" si="20"/>
        <v>0</v>
      </c>
      <c r="AC91" s="42">
        <f t="shared" si="20"/>
        <v>0</v>
      </c>
      <c r="AD91" s="42">
        <f t="shared" si="20"/>
        <v>20</v>
      </c>
      <c r="AE91" s="42">
        <f t="shared" si="20"/>
        <v>0</v>
      </c>
      <c r="AF91" s="42">
        <f t="shared" si="20"/>
        <v>0</v>
      </c>
      <c r="AG91" s="42">
        <f t="shared" si="20"/>
        <v>0</v>
      </c>
      <c r="AH91" s="42">
        <f t="shared" si="20"/>
        <v>0</v>
      </c>
      <c r="AI91" s="42">
        <f t="shared" si="20"/>
        <v>0</v>
      </c>
      <c r="AJ91" s="42">
        <f t="shared" si="20"/>
        <v>0</v>
      </c>
      <c r="AK91" s="42">
        <f t="shared" si="20"/>
        <v>0</v>
      </c>
      <c r="AL91" s="42">
        <f t="shared" si="20"/>
        <v>0</v>
      </c>
      <c r="AM91" s="42">
        <f t="shared" si="20"/>
        <v>0</v>
      </c>
      <c r="AN91" s="42">
        <f t="shared" si="20"/>
        <v>0</v>
      </c>
      <c r="AO91" s="42">
        <f t="shared" si="20"/>
        <v>0</v>
      </c>
      <c r="AP91" s="42">
        <f t="shared" si="20"/>
        <v>0</v>
      </c>
      <c r="AQ91" s="42">
        <f t="shared" si="20"/>
        <v>0</v>
      </c>
      <c r="AR91" s="42">
        <f t="shared" si="20"/>
        <v>0</v>
      </c>
      <c r="AS91" s="42">
        <f t="shared" si="20"/>
        <v>0</v>
      </c>
      <c r="AT91" s="42">
        <f t="shared" si="20"/>
        <v>0</v>
      </c>
      <c r="AU91" s="42">
        <f t="shared" si="20"/>
        <v>0</v>
      </c>
      <c r="AV91" s="42">
        <f t="shared" si="20"/>
        <v>0</v>
      </c>
      <c r="AW91" s="42">
        <f t="shared" si="20"/>
        <v>0</v>
      </c>
      <c r="AX91" s="42">
        <f t="shared" si="20"/>
        <v>0</v>
      </c>
      <c r="AY91" s="42">
        <f t="shared" si="20"/>
        <v>0</v>
      </c>
      <c r="AZ91" s="42">
        <f t="shared" si="20"/>
        <v>0</v>
      </c>
      <c r="BA91" s="42">
        <f t="shared" si="20"/>
        <v>0</v>
      </c>
      <c r="BB91" s="42">
        <f t="shared" si="20"/>
        <v>0</v>
      </c>
      <c r="BC91" s="42">
        <f t="shared" si="20"/>
        <v>0</v>
      </c>
      <c r="BD91" s="42">
        <f t="shared" si="20"/>
        <v>0</v>
      </c>
      <c r="BE91" s="42">
        <f t="shared" si="20"/>
        <v>0</v>
      </c>
      <c r="BF91" s="23">
        <f t="shared" si="19"/>
        <v>75</v>
      </c>
    </row>
    <row r="92" ht="15.75" customHeight="1">
      <c r="A92" s="15"/>
      <c r="B92" s="40"/>
      <c r="C92" s="17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26"/>
    </row>
    <row r="93" ht="15.75" customHeight="1">
      <c r="A93" s="27"/>
      <c r="B93" s="43" t="s">
        <v>1</v>
      </c>
      <c r="C93" s="44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37">
        <f t="shared" ref="BF93:BF100" si="21">SUM(C93:BE93)</f>
        <v>0</v>
      </c>
    </row>
    <row r="94" ht="15.75" customHeight="1">
      <c r="A94" s="8">
        <v>11.0</v>
      </c>
      <c r="B94" s="38" t="s">
        <v>107</v>
      </c>
      <c r="C94" s="10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3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4">
        <f t="shared" si="21"/>
        <v>0</v>
      </c>
    </row>
    <row r="95" ht="15.75" customHeight="1">
      <c r="A95" s="15"/>
      <c r="B95" s="40" t="s">
        <v>108</v>
      </c>
      <c r="C95" s="17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9">
        <f t="shared" si="21"/>
        <v>0</v>
      </c>
    </row>
    <row r="96" ht="15.75" customHeight="1">
      <c r="A96" s="15"/>
      <c r="B96" s="40" t="s">
        <v>109</v>
      </c>
      <c r="C96" s="17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9">
        <f t="shared" si="21"/>
        <v>0</v>
      </c>
    </row>
    <row r="97" ht="15.75" customHeight="1">
      <c r="A97" s="15"/>
      <c r="B97" s="40" t="s">
        <v>110</v>
      </c>
      <c r="C97" s="17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21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9">
        <f t="shared" si="21"/>
        <v>0</v>
      </c>
    </row>
    <row r="98" ht="15.75" customHeight="1">
      <c r="A98" s="15"/>
      <c r="B98" s="40" t="s">
        <v>111</v>
      </c>
      <c r="C98" s="17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21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9">
        <f t="shared" si="21"/>
        <v>0</v>
      </c>
    </row>
    <row r="99" ht="15.75" customHeight="1">
      <c r="A99" s="15"/>
      <c r="B99" s="40" t="s">
        <v>112</v>
      </c>
      <c r="C99" s="17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9">
        <f t="shared" si="21"/>
        <v>0</v>
      </c>
    </row>
    <row r="100" ht="15.75" customHeight="1">
      <c r="A100" s="15"/>
      <c r="B100" s="40" t="s">
        <v>55</v>
      </c>
      <c r="C100" s="42"/>
      <c r="D100" s="42">
        <f t="shared" ref="D100:BE100" si="22">SUM(D94:D99)</f>
        <v>0</v>
      </c>
      <c r="E100" s="42">
        <f t="shared" si="22"/>
        <v>0</v>
      </c>
      <c r="F100" s="42">
        <f t="shared" si="22"/>
        <v>0</v>
      </c>
      <c r="G100" s="42">
        <f t="shared" si="22"/>
        <v>0</v>
      </c>
      <c r="H100" s="42">
        <f t="shared" si="22"/>
        <v>0</v>
      </c>
      <c r="I100" s="42">
        <f t="shared" si="22"/>
        <v>0</v>
      </c>
      <c r="J100" s="42">
        <f t="shared" si="22"/>
        <v>0</v>
      </c>
      <c r="K100" s="42">
        <f t="shared" si="22"/>
        <v>0</v>
      </c>
      <c r="L100" s="42">
        <f t="shared" si="22"/>
        <v>0</v>
      </c>
      <c r="M100" s="42">
        <f t="shared" si="22"/>
        <v>0</v>
      </c>
      <c r="N100" s="42">
        <f t="shared" si="22"/>
        <v>0</v>
      </c>
      <c r="O100" s="42">
        <f t="shared" si="22"/>
        <v>0</v>
      </c>
      <c r="P100" s="42">
        <f t="shared" si="22"/>
        <v>0</v>
      </c>
      <c r="Q100" s="42">
        <f t="shared" si="22"/>
        <v>0</v>
      </c>
      <c r="R100" s="42">
        <f t="shared" si="22"/>
        <v>0</v>
      </c>
      <c r="S100" s="42">
        <f t="shared" si="22"/>
        <v>0</v>
      </c>
      <c r="T100" s="42">
        <f t="shared" si="22"/>
        <v>0</v>
      </c>
      <c r="U100" s="42">
        <f t="shared" si="22"/>
        <v>0</v>
      </c>
      <c r="V100" s="42">
        <f t="shared" si="22"/>
        <v>0</v>
      </c>
      <c r="W100" s="42">
        <f t="shared" si="22"/>
        <v>0</v>
      </c>
      <c r="X100" s="42">
        <f t="shared" si="22"/>
        <v>0</v>
      </c>
      <c r="Y100" s="42">
        <f t="shared" si="22"/>
        <v>0</v>
      </c>
      <c r="Z100" s="42">
        <f t="shared" si="22"/>
        <v>0</v>
      </c>
      <c r="AA100" s="42">
        <f t="shared" si="22"/>
        <v>0</v>
      </c>
      <c r="AB100" s="42">
        <f t="shared" si="22"/>
        <v>0</v>
      </c>
      <c r="AC100" s="42">
        <f t="shared" si="22"/>
        <v>0</v>
      </c>
      <c r="AD100" s="42">
        <f t="shared" si="22"/>
        <v>0</v>
      </c>
      <c r="AE100" s="42">
        <f t="shared" si="22"/>
        <v>0</v>
      </c>
      <c r="AF100" s="42">
        <f t="shared" si="22"/>
        <v>0</v>
      </c>
      <c r="AG100" s="42">
        <f t="shared" si="22"/>
        <v>0</v>
      </c>
      <c r="AH100" s="42">
        <f t="shared" si="22"/>
        <v>0</v>
      </c>
      <c r="AI100" s="42">
        <f t="shared" si="22"/>
        <v>0</v>
      </c>
      <c r="AJ100" s="42">
        <f t="shared" si="22"/>
        <v>0</v>
      </c>
      <c r="AK100" s="42">
        <f t="shared" si="22"/>
        <v>0</v>
      </c>
      <c r="AL100" s="42">
        <f t="shared" si="22"/>
        <v>0</v>
      </c>
      <c r="AM100" s="42">
        <f t="shared" si="22"/>
        <v>0</v>
      </c>
      <c r="AN100" s="42">
        <f t="shared" si="22"/>
        <v>0</v>
      </c>
      <c r="AO100" s="42">
        <f t="shared" si="22"/>
        <v>0</v>
      </c>
      <c r="AP100" s="42">
        <f t="shared" si="22"/>
        <v>0</v>
      </c>
      <c r="AQ100" s="42">
        <f t="shared" si="22"/>
        <v>0</v>
      </c>
      <c r="AR100" s="42">
        <f t="shared" si="22"/>
        <v>0</v>
      </c>
      <c r="AS100" s="42">
        <f t="shared" si="22"/>
        <v>0</v>
      </c>
      <c r="AT100" s="42">
        <f t="shared" si="22"/>
        <v>0</v>
      </c>
      <c r="AU100" s="42">
        <f t="shared" si="22"/>
        <v>0</v>
      </c>
      <c r="AV100" s="42">
        <f t="shared" si="22"/>
        <v>0</v>
      </c>
      <c r="AW100" s="42">
        <f t="shared" si="22"/>
        <v>0</v>
      </c>
      <c r="AX100" s="42">
        <f t="shared" si="22"/>
        <v>0</v>
      </c>
      <c r="AY100" s="42">
        <f t="shared" si="22"/>
        <v>0</v>
      </c>
      <c r="AZ100" s="42">
        <f t="shared" si="22"/>
        <v>0</v>
      </c>
      <c r="BA100" s="42">
        <f t="shared" si="22"/>
        <v>0</v>
      </c>
      <c r="BB100" s="42">
        <f t="shared" si="22"/>
        <v>0</v>
      </c>
      <c r="BC100" s="42">
        <f t="shared" si="22"/>
        <v>0</v>
      </c>
      <c r="BD100" s="42">
        <f t="shared" si="22"/>
        <v>0</v>
      </c>
      <c r="BE100" s="42">
        <f t="shared" si="22"/>
        <v>0</v>
      </c>
      <c r="BF100" s="23">
        <f t="shared" si="21"/>
        <v>0</v>
      </c>
    </row>
    <row r="101" ht="15.75" customHeight="1">
      <c r="A101" s="15"/>
      <c r="B101" s="40"/>
      <c r="C101" s="17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26"/>
    </row>
    <row r="102" ht="15.75" customHeight="1">
      <c r="A102" s="27"/>
      <c r="B102" s="43" t="s">
        <v>1</v>
      </c>
      <c r="C102" s="44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37">
        <f t="shared" ref="BF102:BF109" si="23">SUM(C102:BE102)</f>
        <v>0</v>
      </c>
    </row>
    <row r="103" ht="15.75" customHeight="1">
      <c r="A103" s="8">
        <v>12.0</v>
      </c>
      <c r="B103" s="38" t="s">
        <v>107</v>
      </c>
      <c r="C103" s="10"/>
      <c r="D103" s="11"/>
      <c r="E103" s="11"/>
      <c r="F103" s="11"/>
      <c r="G103" s="11"/>
      <c r="H103" s="11"/>
      <c r="I103" s="12">
        <v>7.0</v>
      </c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3"/>
      <c r="AH103" s="11"/>
      <c r="AI103" s="11"/>
      <c r="AJ103" s="11"/>
      <c r="AK103" s="12">
        <v>2.0</v>
      </c>
      <c r="AL103" s="11"/>
      <c r="AM103" s="12">
        <v>7.0</v>
      </c>
      <c r="AN103" s="11"/>
      <c r="AO103" s="11"/>
      <c r="AP103" s="11"/>
      <c r="AQ103" s="12">
        <v>2.0</v>
      </c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4">
        <f t="shared" si="23"/>
        <v>18</v>
      </c>
    </row>
    <row r="104" ht="15.75" customHeight="1">
      <c r="A104" s="15"/>
      <c r="B104" s="40" t="s">
        <v>108</v>
      </c>
      <c r="C104" s="17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20">
        <v>2.0</v>
      </c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9">
        <f t="shared" si="23"/>
        <v>2</v>
      </c>
    </row>
    <row r="105" ht="15.75" customHeight="1">
      <c r="A105" s="15"/>
      <c r="B105" s="40" t="s">
        <v>109</v>
      </c>
      <c r="C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20">
        <v>1.0</v>
      </c>
      <c r="AL105" s="18"/>
      <c r="AM105" s="18"/>
      <c r="AN105" s="18"/>
      <c r="AO105" s="18"/>
      <c r="AP105" s="18"/>
      <c r="AQ105" s="20">
        <v>2.0</v>
      </c>
      <c r="AR105" s="18"/>
      <c r="AS105" s="18"/>
      <c r="AT105" s="18"/>
      <c r="AU105" s="18"/>
      <c r="AV105" s="18"/>
      <c r="AW105" s="18"/>
      <c r="AX105" s="20">
        <v>1.0</v>
      </c>
      <c r="AY105" s="18"/>
      <c r="AZ105" s="18"/>
      <c r="BA105" s="18"/>
      <c r="BB105" s="18"/>
      <c r="BC105" s="18"/>
      <c r="BD105" s="18"/>
      <c r="BE105" s="18"/>
      <c r="BF105" s="19">
        <f t="shared" si="23"/>
        <v>4</v>
      </c>
    </row>
    <row r="106" ht="15.75" customHeight="1">
      <c r="A106" s="15"/>
      <c r="B106" s="40" t="s">
        <v>110</v>
      </c>
      <c r="C106" s="17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21"/>
      <c r="AH106" s="18"/>
      <c r="AI106" s="18"/>
      <c r="AJ106" s="18"/>
      <c r="AK106" s="20">
        <v>2.0</v>
      </c>
      <c r="AL106" s="18"/>
      <c r="AM106" s="18"/>
      <c r="AN106" s="18"/>
      <c r="AO106" s="18"/>
      <c r="AP106" s="18"/>
      <c r="AQ106" s="20">
        <v>8.0</v>
      </c>
      <c r="AR106" s="18"/>
      <c r="AS106" s="18"/>
      <c r="AT106" s="18"/>
      <c r="AU106" s="18"/>
      <c r="AV106" s="18"/>
      <c r="AW106" s="18"/>
      <c r="AX106" s="20">
        <v>1.0</v>
      </c>
      <c r="AY106" s="18"/>
      <c r="AZ106" s="18"/>
      <c r="BA106" s="18"/>
      <c r="BB106" s="18"/>
      <c r="BC106" s="18"/>
      <c r="BD106" s="18"/>
      <c r="BE106" s="18"/>
      <c r="BF106" s="19">
        <f t="shared" si="23"/>
        <v>11</v>
      </c>
    </row>
    <row r="107" ht="15.75" customHeight="1">
      <c r="A107" s="15"/>
      <c r="B107" s="40" t="s">
        <v>111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21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9">
        <f t="shared" si="23"/>
        <v>0</v>
      </c>
    </row>
    <row r="108" ht="15.75" customHeight="1">
      <c r="A108" s="15"/>
      <c r="B108" s="40" t="s">
        <v>112</v>
      </c>
      <c r="C108" s="17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20">
        <v>2.0</v>
      </c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9">
        <f t="shared" si="23"/>
        <v>2</v>
      </c>
    </row>
    <row r="109" ht="15.75" customHeight="1">
      <c r="A109" s="15"/>
      <c r="B109" s="40" t="s">
        <v>55</v>
      </c>
      <c r="C109" s="42"/>
      <c r="D109" s="42">
        <f t="shared" ref="D109:BE109" si="24">SUM(D103:D108)</f>
        <v>0</v>
      </c>
      <c r="E109" s="42">
        <f t="shared" si="24"/>
        <v>0</v>
      </c>
      <c r="F109" s="42">
        <f t="shared" si="24"/>
        <v>0</v>
      </c>
      <c r="G109" s="42">
        <f t="shared" si="24"/>
        <v>0</v>
      </c>
      <c r="H109" s="42">
        <f t="shared" si="24"/>
        <v>0</v>
      </c>
      <c r="I109" s="42">
        <f t="shared" si="24"/>
        <v>7</v>
      </c>
      <c r="J109" s="42">
        <f t="shared" si="24"/>
        <v>0</v>
      </c>
      <c r="K109" s="42">
        <f t="shared" si="24"/>
        <v>0</v>
      </c>
      <c r="L109" s="42">
        <f t="shared" si="24"/>
        <v>0</v>
      </c>
      <c r="M109" s="42">
        <f t="shared" si="24"/>
        <v>0</v>
      </c>
      <c r="N109" s="42">
        <f t="shared" si="24"/>
        <v>0</v>
      </c>
      <c r="O109" s="42">
        <f t="shared" si="24"/>
        <v>0</v>
      </c>
      <c r="P109" s="42">
        <f t="shared" si="24"/>
        <v>0</v>
      </c>
      <c r="Q109" s="42">
        <f t="shared" si="24"/>
        <v>0</v>
      </c>
      <c r="R109" s="42">
        <f t="shared" si="24"/>
        <v>0</v>
      </c>
      <c r="S109" s="42">
        <f t="shared" si="24"/>
        <v>0</v>
      </c>
      <c r="T109" s="42">
        <f t="shared" si="24"/>
        <v>0</v>
      </c>
      <c r="U109" s="42">
        <f t="shared" si="24"/>
        <v>0</v>
      </c>
      <c r="V109" s="42">
        <f t="shared" si="24"/>
        <v>0</v>
      </c>
      <c r="W109" s="42">
        <f t="shared" si="24"/>
        <v>0</v>
      </c>
      <c r="X109" s="42">
        <f t="shared" si="24"/>
        <v>0</v>
      </c>
      <c r="Y109" s="42">
        <f t="shared" si="24"/>
        <v>0</v>
      </c>
      <c r="Z109" s="42">
        <f t="shared" si="24"/>
        <v>0</v>
      </c>
      <c r="AA109" s="42">
        <f t="shared" si="24"/>
        <v>0</v>
      </c>
      <c r="AB109" s="42">
        <f t="shared" si="24"/>
        <v>0</v>
      </c>
      <c r="AC109" s="42">
        <f t="shared" si="24"/>
        <v>0</v>
      </c>
      <c r="AD109" s="42">
        <f t="shared" si="24"/>
        <v>0</v>
      </c>
      <c r="AE109" s="42">
        <f t="shared" si="24"/>
        <v>0</v>
      </c>
      <c r="AF109" s="42">
        <f t="shared" si="24"/>
        <v>0</v>
      </c>
      <c r="AG109" s="42">
        <f t="shared" si="24"/>
        <v>0</v>
      </c>
      <c r="AH109" s="42">
        <f t="shared" si="24"/>
        <v>0</v>
      </c>
      <c r="AI109" s="42">
        <f t="shared" si="24"/>
        <v>0</v>
      </c>
      <c r="AJ109" s="42">
        <f t="shared" si="24"/>
        <v>0</v>
      </c>
      <c r="AK109" s="42">
        <f t="shared" si="24"/>
        <v>7</v>
      </c>
      <c r="AL109" s="42">
        <f t="shared" si="24"/>
        <v>0</v>
      </c>
      <c r="AM109" s="42">
        <f t="shared" si="24"/>
        <v>7</v>
      </c>
      <c r="AN109" s="42">
        <f t="shared" si="24"/>
        <v>0</v>
      </c>
      <c r="AO109" s="42">
        <f t="shared" si="24"/>
        <v>0</v>
      </c>
      <c r="AP109" s="42">
        <f t="shared" si="24"/>
        <v>0</v>
      </c>
      <c r="AQ109" s="42">
        <f t="shared" si="24"/>
        <v>14</v>
      </c>
      <c r="AR109" s="42">
        <f t="shared" si="24"/>
        <v>0</v>
      </c>
      <c r="AS109" s="42">
        <f t="shared" si="24"/>
        <v>0</v>
      </c>
      <c r="AT109" s="42">
        <f t="shared" si="24"/>
        <v>0</v>
      </c>
      <c r="AU109" s="42">
        <f t="shared" si="24"/>
        <v>0</v>
      </c>
      <c r="AV109" s="42">
        <f t="shared" si="24"/>
        <v>0</v>
      </c>
      <c r="AW109" s="42">
        <f t="shared" si="24"/>
        <v>0</v>
      </c>
      <c r="AX109" s="42">
        <f t="shared" si="24"/>
        <v>2</v>
      </c>
      <c r="AY109" s="42">
        <f t="shared" si="24"/>
        <v>0</v>
      </c>
      <c r="AZ109" s="42">
        <f t="shared" si="24"/>
        <v>0</v>
      </c>
      <c r="BA109" s="42">
        <f t="shared" si="24"/>
        <v>0</v>
      </c>
      <c r="BB109" s="42">
        <f t="shared" si="24"/>
        <v>0</v>
      </c>
      <c r="BC109" s="42">
        <f t="shared" si="24"/>
        <v>0</v>
      </c>
      <c r="BD109" s="42">
        <f t="shared" si="24"/>
        <v>0</v>
      </c>
      <c r="BE109" s="42">
        <f t="shared" si="24"/>
        <v>0</v>
      </c>
      <c r="BF109" s="23">
        <f t="shared" si="23"/>
        <v>37</v>
      </c>
    </row>
    <row r="110" ht="15.75" customHeight="1">
      <c r="A110" s="15"/>
      <c r="B110" s="40"/>
      <c r="C110" s="17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26"/>
    </row>
    <row r="111" ht="15.75" customHeight="1">
      <c r="A111" s="27"/>
      <c r="B111" s="43" t="s">
        <v>1</v>
      </c>
      <c r="C111" s="44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37">
        <f t="shared" ref="BF111:BF118" si="25">SUM(C111:BE111)</f>
        <v>0</v>
      </c>
    </row>
    <row r="112" ht="15.75" customHeight="1">
      <c r="A112" s="8">
        <v>13.0</v>
      </c>
      <c r="B112" s="38" t="s">
        <v>107</v>
      </c>
      <c r="C112" s="10"/>
      <c r="D112" s="11"/>
      <c r="E112" s="12">
        <v>9.0</v>
      </c>
      <c r="F112" s="11"/>
      <c r="G112" s="11"/>
      <c r="H112" s="11"/>
      <c r="I112" s="11"/>
      <c r="J112" s="11"/>
      <c r="K112" s="11"/>
      <c r="L112" s="11"/>
      <c r="M112" s="11"/>
      <c r="N112" s="11"/>
      <c r="O112" s="12">
        <v>5.0</v>
      </c>
      <c r="P112" s="11"/>
      <c r="Q112" s="11"/>
      <c r="R112" s="12">
        <v>2.0</v>
      </c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3"/>
      <c r="AH112" s="11"/>
      <c r="AI112" s="11"/>
      <c r="AJ112" s="11"/>
      <c r="AK112" s="11"/>
      <c r="AL112" s="11"/>
      <c r="AM112" s="12">
        <v>5.0</v>
      </c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2">
        <v>3.0</v>
      </c>
      <c r="AZ112" s="11"/>
      <c r="BA112" s="11"/>
      <c r="BB112" s="11"/>
      <c r="BC112" s="11"/>
      <c r="BD112" s="11"/>
      <c r="BE112" s="11"/>
      <c r="BF112" s="14">
        <f t="shared" si="25"/>
        <v>24</v>
      </c>
    </row>
    <row r="113" ht="15.75" customHeight="1">
      <c r="A113" s="15"/>
      <c r="B113" s="40" t="s">
        <v>108</v>
      </c>
      <c r="C113" s="17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20">
        <v>0.5</v>
      </c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9">
        <f t="shared" si="25"/>
        <v>0.5</v>
      </c>
    </row>
    <row r="114" ht="15.75" customHeight="1">
      <c r="A114" s="15"/>
      <c r="B114" s="40" t="s">
        <v>109</v>
      </c>
      <c r="C114" s="17"/>
      <c r="D114" s="20">
        <v>0.5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20">
        <v>6.0</v>
      </c>
      <c r="P114" s="18"/>
      <c r="Q114" s="18"/>
      <c r="R114" s="20">
        <v>1.0</v>
      </c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9">
        <f t="shared" si="25"/>
        <v>7.5</v>
      </c>
    </row>
    <row r="115" ht="15.75" customHeight="1">
      <c r="A115" s="15"/>
      <c r="B115" s="40" t="s">
        <v>110</v>
      </c>
      <c r="C115" s="17"/>
      <c r="D115" s="20">
        <v>2.0</v>
      </c>
      <c r="E115" s="20">
        <v>5.0</v>
      </c>
      <c r="F115" s="18"/>
      <c r="G115" s="18"/>
      <c r="H115" s="18"/>
      <c r="I115" s="18"/>
      <c r="J115" s="18"/>
      <c r="K115" s="18"/>
      <c r="L115" s="18"/>
      <c r="M115" s="18"/>
      <c r="N115" s="18"/>
      <c r="O115" s="20">
        <v>8.0</v>
      </c>
      <c r="P115" s="18"/>
      <c r="Q115" s="18"/>
      <c r="R115" s="20">
        <v>5.5</v>
      </c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21"/>
      <c r="AH115" s="18"/>
      <c r="AI115" s="18"/>
      <c r="AJ115" s="18"/>
      <c r="AK115" s="18"/>
      <c r="AL115" s="18"/>
      <c r="AM115" s="20">
        <v>2.0</v>
      </c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9">
        <f t="shared" si="25"/>
        <v>22.5</v>
      </c>
    </row>
    <row r="116" ht="15.75" customHeight="1">
      <c r="A116" s="15"/>
      <c r="B116" s="40" t="s">
        <v>111</v>
      </c>
      <c r="C116" s="17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20">
        <v>1.5</v>
      </c>
      <c r="P116" s="18"/>
      <c r="Q116" s="18"/>
      <c r="R116" s="20">
        <v>0.5</v>
      </c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21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9">
        <f t="shared" si="25"/>
        <v>2</v>
      </c>
    </row>
    <row r="117" ht="15.75" customHeight="1">
      <c r="A117" s="15"/>
      <c r="B117" s="40" t="s">
        <v>112</v>
      </c>
      <c r="C117" s="17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20">
        <v>3.0</v>
      </c>
      <c r="P117" s="18"/>
      <c r="Q117" s="18"/>
      <c r="R117" s="20">
        <v>1.0</v>
      </c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9">
        <f t="shared" si="25"/>
        <v>4</v>
      </c>
    </row>
    <row r="118" ht="15.75" customHeight="1">
      <c r="A118" s="15"/>
      <c r="B118" s="40" t="s">
        <v>55</v>
      </c>
      <c r="C118" s="42"/>
      <c r="D118" s="42">
        <f t="shared" ref="D118:BE118" si="26">SUM(D112:D117)</f>
        <v>2.5</v>
      </c>
      <c r="E118" s="42">
        <f t="shared" si="26"/>
        <v>14</v>
      </c>
      <c r="F118" s="42">
        <f t="shared" si="26"/>
        <v>0</v>
      </c>
      <c r="G118" s="42">
        <f t="shared" si="26"/>
        <v>0</v>
      </c>
      <c r="H118" s="42">
        <f t="shared" si="26"/>
        <v>0</v>
      </c>
      <c r="I118" s="42">
        <f t="shared" si="26"/>
        <v>0</v>
      </c>
      <c r="J118" s="42">
        <f t="shared" si="26"/>
        <v>0</v>
      </c>
      <c r="K118" s="42">
        <f t="shared" si="26"/>
        <v>0</v>
      </c>
      <c r="L118" s="42">
        <f t="shared" si="26"/>
        <v>0</v>
      </c>
      <c r="M118" s="42">
        <f t="shared" si="26"/>
        <v>0</v>
      </c>
      <c r="N118" s="42">
        <f t="shared" si="26"/>
        <v>0</v>
      </c>
      <c r="O118" s="42">
        <f t="shared" si="26"/>
        <v>24</v>
      </c>
      <c r="P118" s="42">
        <f t="shared" si="26"/>
        <v>0</v>
      </c>
      <c r="Q118" s="42">
        <f t="shared" si="26"/>
        <v>0</v>
      </c>
      <c r="R118" s="42">
        <f t="shared" si="26"/>
        <v>10</v>
      </c>
      <c r="S118" s="42">
        <f t="shared" si="26"/>
        <v>0</v>
      </c>
      <c r="T118" s="42">
        <f t="shared" si="26"/>
        <v>0</v>
      </c>
      <c r="U118" s="42">
        <f t="shared" si="26"/>
        <v>0</v>
      </c>
      <c r="V118" s="42">
        <f t="shared" si="26"/>
        <v>0</v>
      </c>
      <c r="W118" s="42">
        <f t="shared" si="26"/>
        <v>0</v>
      </c>
      <c r="X118" s="42">
        <f t="shared" si="26"/>
        <v>0</v>
      </c>
      <c r="Y118" s="42">
        <f t="shared" si="26"/>
        <v>0</v>
      </c>
      <c r="Z118" s="42">
        <f t="shared" si="26"/>
        <v>0</v>
      </c>
      <c r="AA118" s="42">
        <f t="shared" si="26"/>
        <v>0</v>
      </c>
      <c r="AB118" s="42">
        <f t="shared" si="26"/>
        <v>0</v>
      </c>
      <c r="AC118" s="42">
        <f t="shared" si="26"/>
        <v>0</v>
      </c>
      <c r="AD118" s="42">
        <f t="shared" si="26"/>
        <v>0</v>
      </c>
      <c r="AE118" s="42">
        <f t="shared" si="26"/>
        <v>0</v>
      </c>
      <c r="AF118" s="42">
        <f t="shared" si="26"/>
        <v>0</v>
      </c>
      <c r="AG118" s="42">
        <f t="shared" si="26"/>
        <v>0</v>
      </c>
      <c r="AH118" s="42">
        <f t="shared" si="26"/>
        <v>0</v>
      </c>
      <c r="AI118" s="42">
        <f t="shared" si="26"/>
        <v>0</v>
      </c>
      <c r="AJ118" s="42">
        <f t="shared" si="26"/>
        <v>0</v>
      </c>
      <c r="AK118" s="42">
        <f t="shared" si="26"/>
        <v>0</v>
      </c>
      <c r="AL118" s="42">
        <f t="shared" si="26"/>
        <v>0</v>
      </c>
      <c r="AM118" s="42">
        <f t="shared" si="26"/>
        <v>7</v>
      </c>
      <c r="AN118" s="42">
        <f t="shared" si="26"/>
        <v>0</v>
      </c>
      <c r="AO118" s="42">
        <f t="shared" si="26"/>
        <v>0</v>
      </c>
      <c r="AP118" s="42">
        <f t="shared" si="26"/>
        <v>0</v>
      </c>
      <c r="AQ118" s="42">
        <f t="shared" si="26"/>
        <v>0</v>
      </c>
      <c r="AR118" s="42">
        <f t="shared" si="26"/>
        <v>0</v>
      </c>
      <c r="AS118" s="42">
        <f t="shared" si="26"/>
        <v>0</v>
      </c>
      <c r="AT118" s="42">
        <f t="shared" si="26"/>
        <v>0</v>
      </c>
      <c r="AU118" s="42">
        <f t="shared" si="26"/>
        <v>0</v>
      </c>
      <c r="AV118" s="42">
        <f t="shared" si="26"/>
        <v>0</v>
      </c>
      <c r="AW118" s="42">
        <f t="shared" si="26"/>
        <v>0</v>
      </c>
      <c r="AX118" s="42">
        <f t="shared" si="26"/>
        <v>0</v>
      </c>
      <c r="AY118" s="42">
        <f t="shared" si="26"/>
        <v>3</v>
      </c>
      <c r="AZ118" s="42">
        <f t="shared" si="26"/>
        <v>0</v>
      </c>
      <c r="BA118" s="42">
        <f t="shared" si="26"/>
        <v>0</v>
      </c>
      <c r="BB118" s="42">
        <f t="shared" si="26"/>
        <v>0</v>
      </c>
      <c r="BC118" s="42">
        <f t="shared" si="26"/>
        <v>0</v>
      </c>
      <c r="BD118" s="42">
        <f t="shared" si="26"/>
        <v>0</v>
      </c>
      <c r="BE118" s="42">
        <f t="shared" si="26"/>
        <v>0</v>
      </c>
      <c r="BF118" s="23">
        <f t="shared" si="25"/>
        <v>60.5</v>
      </c>
    </row>
    <row r="119" ht="15.75" customHeight="1">
      <c r="A119" s="15"/>
      <c r="B119" s="40"/>
      <c r="C119" s="17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26"/>
    </row>
    <row r="120" ht="15.75" customHeight="1">
      <c r="A120" s="27"/>
      <c r="B120" s="43" t="s">
        <v>1</v>
      </c>
      <c r="C120" s="44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37">
        <f t="shared" ref="BF120:BF127" si="27">SUM(C120:BE120)</f>
        <v>0</v>
      </c>
    </row>
    <row r="121" ht="15.75" customHeight="1">
      <c r="A121" s="8">
        <v>14.0</v>
      </c>
      <c r="B121" s="38" t="s">
        <v>107</v>
      </c>
      <c r="C121" s="10"/>
      <c r="D121" s="12">
        <v>10.0</v>
      </c>
      <c r="E121" s="11"/>
      <c r="F121" s="12">
        <v>7.0</v>
      </c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2">
        <v>0.5</v>
      </c>
      <c r="Z121" s="11"/>
      <c r="AA121" s="11"/>
      <c r="AB121" s="11"/>
      <c r="AC121" s="11"/>
      <c r="AD121" s="11"/>
      <c r="AE121" s="11"/>
      <c r="AF121" s="11"/>
      <c r="AG121" s="13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4">
        <f t="shared" si="27"/>
        <v>17.5</v>
      </c>
    </row>
    <row r="122" ht="15.75" customHeight="1">
      <c r="A122" s="15"/>
      <c r="B122" s="40" t="s">
        <v>108</v>
      </c>
      <c r="C122" s="17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9">
        <f t="shared" si="27"/>
        <v>0</v>
      </c>
    </row>
    <row r="123" ht="15.75" customHeight="1">
      <c r="A123" s="15"/>
      <c r="B123" s="40" t="s">
        <v>109</v>
      </c>
      <c r="C123" s="17"/>
      <c r="D123" s="20">
        <v>0.5</v>
      </c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20">
        <v>0.5</v>
      </c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20">
        <v>0.5</v>
      </c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9">
        <f t="shared" si="27"/>
        <v>1.5</v>
      </c>
    </row>
    <row r="124" ht="15.75" customHeight="1">
      <c r="A124" s="15"/>
      <c r="B124" s="40" t="s">
        <v>110</v>
      </c>
      <c r="C124" s="17"/>
      <c r="D124" s="20">
        <v>2.0</v>
      </c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20">
        <v>1.5</v>
      </c>
      <c r="Z124" s="18"/>
      <c r="AA124" s="18"/>
      <c r="AB124" s="18"/>
      <c r="AC124" s="18"/>
      <c r="AD124" s="18"/>
      <c r="AE124" s="18"/>
      <c r="AF124" s="18"/>
      <c r="AG124" s="21"/>
      <c r="AH124" s="18"/>
      <c r="AI124" s="18"/>
      <c r="AJ124" s="18"/>
      <c r="AK124" s="20">
        <v>2.0</v>
      </c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9">
        <f t="shared" si="27"/>
        <v>5.5</v>
      </c>
    </row>
    <row r="125" ht="15.75" customHeight="1">
      <c r="A125" s="15"/>
      <c r="B125" s="40" t="s">
        <v>111</v>
      </c>
      <c r="C125" s="17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21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9">
        <f t="shared" si="27"/>
        <v>0</v>
      </c>
    </row>
    <row r="126" ht="15.75" customHeight="1">
      <c r="A126" s="15"/>
      <c r="B126" s="40" t="s">
        <v>112</v>
      </c>
      <c r="C126" s="17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9">
        <f t="shared" si="27"/>
        <v>0</v>
      </c>
    </row>
    <row r="127" ht="15.75" customHeight="1">
      <c r="A127" s="15"/>
      <c r="B127" s="40" t="s">
        <v>55</v>
      </c>
      <c r="C127" s="42"/>
      <c r="D127" s="42">
        <f t="shared" ref="D127:BE127" si="28">SUM(D121:D126)</f>
        <v>12.5</v>
      </c>
      <c r="E127" s="42">
        <f t="shared" si="28"/>
        <v>0</v>
      </c>
      <c r="F127" s="42">
        <f t="shared" si="28"/>
        <v>7</v>
      </c>
      <c r="G127" s="42">
        <f t="shared" si="28"/>
        <v>0</v>
      </c>
      <c r="H127" s="42">
        <f t="shared" si="28"/>
        <v>0</v>
      </c>
      <c r="I127" s="42">
        <f t="shared" si="28"/>
        <v>0</v>
      </c>
      <c r="J127" s="42">
        <f t="shared" si="28"/>
        <v>0</v>
      </c>
      <c r="K127" s="42">
        <f t="shared" si="28"/>
        <v>0</v>
      </c>
      <c r="L127" s="42">
        <f t="shared" si="28"/>
        <v>0</v>
      </c>
      <c r="M127" s="42">
        <f t="shared" si="28"/>
        <v>0</v>
      </c>
      <c r="N127" s="42">
        <f t="shared" si="28"/>
        <v>0</v>
      </c>
      <c r="O127" s="42">
        <f t="shared" si="28"/>
        <v>0</v>
      </c>
      <c r="P127" s="42">
        <f t="shared" si="28"/>
        <v>0</v>
      </c>
      <c r="Q127" s="42">
        <f t="shared" si="28"/>
        <v>0</v>
      </c>
      <c r="R127" s="42">
        <f t="shared" si="28"/>
        <v>0</v>
      </c>
      <c r="S127" s="42">
        <f t="shared" si="28"/>
        <v>0</v>
      </c>
      <c r="T127" s="42">
        <f t="shared" si="28"/>
        <v>0</v>
      </c>
      <c r="U127" s="42">
        <f t="shared" si="28"/>
        <v>0</v>
      </c>
      <c r="V127" s="42">
        <f t="shared" si="28"/>
        <v>0</v>
      </c>
      <c r="W127" s="42">
        <f t="shared" si="28"/>
        <v>0</v>
      </c>
      <c r="X127" s="42">
        <f t="shared" si="28"/>
        <v>0</v>
      </c>
      <c r="Y127" s="42">
        <f t="shared" si="28"/>
        <v>2.5</v>
      </c>
      <c r="Z127" s="42">
        <f t="shared" si="28"/>
        <v>0</v>
      </c>
      <c r="AA127" s="42">
        <f t="shared" si="28"/>
        <v>0</v>
      </c>
      <c r="AB127" s="42">
        <f t="shared" si="28"/>
        <v>0</v>
      </c>
      <c r="AC127" s="42">
        <f t="shared" si="28"/>
        <v>0</v>
      </c>
      <c r="AD127" s="42">
        <f t="shared" si="28"/>
        <v>0</v>
      </c>
      <c r="AE127" s="42">
        <f t="shared" si="28"/>
        <v>0</v>
      </c>
      <c r="AF127" s="42">
        <f t="shared" si="28"/>
        <v>0</v>
      </c>
      <c r="AG127" s="42">
        <f t="shared" si="28"/>
        <v>0</v>
      </c>
      <c r="AH127" s="42">
        <f t="shared" si="28"/>
        <v>0</v>
      </c>
      <c r="AI127" s="42">
        <f t="shared" si="28"/>
        <v>0</v>
      </c>
      <c r="AJ127" s="42">
        <f t="shared" si="28"/>
        <v>0</v>
      </c>
      <c r="AK127" s="42">
        <f t="shared" si="28"/>
        <v>2.5</v>
      </c>
      <c r="AL127" s="42">
        <f t="shared" si="28"/>
        <v>0</v>
      </c>
      <c r="AM127" s="42">
        <f t="shared" si="28"/>
        <v>0</v>
      </c>
      <c r="AN127" s="42">
        <f t="shared" si="28"/>
        <v>0</v>
      </c>
      <c r="AO127" s="42">
        <f t="shared" si="28"/>
        <v>0</v>
      </c>
      <c r="AP127" s="42">
        <f t="shared" si="28"/>
        <v>0</v>
      </c>
      <c r="AQ127" s="42">
        <f t="shared" si="28"/>
        <v>0</v>
      </c>
      <c r="AR127" s="42">
        <f t="shared" si="28"/>
        <v>0</v>
      </c>
      <c r="AS127" s="42">
        <f t="shared" si="28"/>
        <v>0</v>
      </c>
      <c r="AT127" s="42">
        <f t="shared" si="28"/>
        <v>0</v>
      </c>
      <c r="AU127" s="42">
        <f t="shared" si="28"/>
        <v>0</v>
      </c>
      <c r="AV127" s="42">
        <f t="shared" si="28"/>
        <v>0</v>
      </c>
      <c r="AW127" s="42">
        <f t="shared" si="28"/>
        <v>0</v>
      </c>
      <c r="AX127" s="42">
        <f t="shared" si="28"/>
        <v>0</v>
      </c>
      <c r="AY127" s="42">
        <f t="shared" si="28"/>
        <v>0</v>
      </c>
      <c r="AZ127" s="42">
        <f t="shared" si="28"/>
        <v>0</v>
      </c>
      <c r="BA127" s="42">
        <f t="shared" si="28"/>
        <v>0</v>
      </c>
      <c r="BB127" s="42">
        <f t="shared" si="28"/>
        <v>0</v>
      </c>
      <c r="BC127" s="42">
        <f t="shared" si="28"/>
        <v>0</v>
      </c>
      <c r="BD127" s="42">
        <f t="shared" si="28"/>
        <v>0</v>
      </c>
      <c r="BE127" s="42">
        <f t="shared" si="28"/>
        <v>0</v>
      </c>
      <c r="BF127" s="23">
        <f t="shared" si="27"/>
        <v>24.5</v>
      </c>
    </row>
    <row r="128" ht="15.75" customHeight="1">
      <c r="A128" s="15"/>
      <c r="B128" s="40"/>
      <c r="C128" s="1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26"/>
    </row>
    <row r="129" ht="15.75" customHeight="1">
      <c r="A129" s="27"/>
      <c r="B129" s="43" t="s">
        <v>1</v>
      </c>
      <c r="C129" s="44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37">
        <f t="shared" ref="BF129:BF136" si="29">SUM(C129:BE129)</f>
        <v>0</v>
      </c>
    </row>
    <row r="130" ht="15.75" customHeight="1">
      <c r="A130" s="8">
        <v>15.0</v>
      </c>
      <c r="B130" s="38" t="s">
        <v>107</v>
      </c>
      <c r="C130" s="10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3"/>
      <c r="AH130" s="11"/>
      <c r="AI130" s="12">
        <v>13.0</v>
      </c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4">
        <f t="shared" si="29"/>
        <v>13</v>
      </c>
    </row>
    <row r="131" ht="15.75" customHeight="1">
      <c r="A131" s="15"/>
      <c r="B131" s="40" t="s">
        <v>108</v>
      </c>
      <c r="C131" s="17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20">
        <v>1.0</v>
      </c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9">
        <f t="shared" si="29"/>
        <v>1</v>
      </c>
    </row>
    <row r="132" ht="15.75" customHeight="1">
      <c r="A132" s="15"/>
      <c r="B132" s="40" t="s">
        <v>109</v>
      </c>
      <c r="C132" s="1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20">
        <v>4.5</v>
      </c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9">
        <f t="shared" si="29"/>
        <v>4.5</v>
      </c>
    </row>
    <row r="133" ht="15.75" customHeight="1">
      <c r="A133" s="15"/>
      <c r="B133" s="40" t="s">
        <v>110</v>
      </c>
      <c r="C133" s="17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21"/>
      <c r="AH133" s="18"/>
      <c r="AI133" s="20">
        <v>25.5</v>
      </c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9">
        <f t="shared" si="29"/>
        <v>25.5</v>
      </c>
    </row>
    <row r="134" ht="15.75" customHeight="1">
      <c r="A134" s="15"/>
      <c r="B134" s="40" t="s">
        <v>111</v>
      </c>
      <c r="C134" s="17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21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9">
        <f t="shared" si="29"/>
        <v>0</v>
      </c>
    </row>
    <row r="135" ht="15.75" customHeight="1">
      <c r="A135" s="15"/>
      <c r="B135" s="40" t="s">
        <v>112</v>
      </c>
      <c r="C135" s="17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9">
        <f t="shared" si="29"/>
        <v>0</v>
      </c>
    </row>
    <row r="136" ht="15.75" customHeight="1">
      <c r="A136" s="15"/>
      <c r="B136" s="40" t="s">
        <v>55</v>
      </c>
      <c r="C136" s="42"/>
      <c r="D136" s="42">
        <f t="shared" ref="D136:BE136" si="30">SUM(D130:D135)</f>
        <v>0</v>
      </c>
      <c r="E136" s="42">
        <f t="shared" si="30"/>
        <v>0</v>
      </c>
      <c r="F136" s="42">
        <f t="shared" si="30"/>
        <v>0</v>
      </c>
      <c r="G136" s="42">
        <f t="shared" si="30"/>
        <v>0</v>
      </c>
      <c r="H136" s="42">
        <f t="shared" si="30"/>
        <v>0</v>
      </c>
      <c r="I136" s="42">
        <f t="shared" si="30"/>
        <v>0</v>
      </c>
      <c r="J136" s="42">
        <f t="shared" si="30"/>
        <v>0</v>
      </c>
      <c r="K136" s="42">
        <f t="shared" si="30"/>
        <v>0</v>
      </c>
      <c r="L136" s="42">
        <f t="shared" si="30"/>
        <v>0</v>
      </c>
      <c r="M136" s="42">
        <f t="shared" si="30"/>
        <v>0</v>
      </c>
      <c r="N136" s="42">
        <f t="shared" si="30"/>
        <v>0</v>
      </c>
      <c r="O136" s="42">
        <f t="shared" si="30"/>
        <v>0</v>
      </c>
      <c r="P136" s="42">
        <f t="shared" si="30"/>
        <v>0</v>
      </c>
      <c r="Q136" s="42">
        <f t="shared" si="30"/>
        <v>0</v>
      </c>
      <c r="R136" s="42">
        <f t="shared" si="30"/>
        <v>0</v>
      </c>
      <c r="S136" s="42">
        <f t="shared" si="30"/>
        <v>0</v>
      </c>
      <c r="T136" s="42">
        <f t="shared" si="30"/>
        <v>0</v>
      </c>
      <c r="U136" s="42">
        <f t="shared" si="30"/>
        <v>0</v>
      </c>
      <c r="V136" s="42">
        <f t="shared" si="30"/>
        <v>0</v>
      </c>
      <c r="W136" s="42">
        <f t="shared" si="30"/>
        <v>0</v>
      </c>
      <c r="X136" s="42">
        <f t="shared" si="30"/>
        <v>0</v>
      </c>
      <c r="Y136" s="42">
        <f t="shared" si="30"/>
        <v>0</v>
      </c>
      <c r="Z136" s="42">
        <f t="shared" si="30"/>
        <v>0</v>
      </c>
      <c r="AA136" s="42">
        <f t="shared" si="30"/>
        <v>0</v>
      </c>
      <c r="AB136" s="42">
        <f t="shared" si="30"/>
        <v>0</v>
      </c>
      <c r="AC136" s="42">
        <f t="shared" si="30"/>
        <v>0</v>
      </c>
      <c r="AD136" s="42">
        <f t="shared" si="30"/>
        <v>0</v>
      </c>
      <c r="AE136" s="42">
        <f t="shared" si="30"/>
        <v>0</v>
      </c>
      <c r="AF136" s="42">
        <f t="shared" si="30"/>
        <v>0</v>
      </c>
      <c r="AG136" s="42">
        <f t="shared" si="30"/>
        <v>0</v>
      </c>
      <c r="AH136" s="42">
        <f t="shared" si="30"/>
        <v>0</v>
      </c>
      <c r="AI136" s="42">
        <f t="shared" si="30"/>
        <v>44</v>
      </c>
      <c r="AJ136" s="42">
        <f t="shared" si="30"/>
        <v>0</v>
      </c>
      <c r="AK136" s="42">
        <f t="shared" si="30"/>
        <v>0</v>
      </c>
      <c r="AL136" s="42">
        <f t="shared" si="30"/>
        <v>0</v>
      </c>
      <c r="AM136" s="42">
        <f t="shared" si="30"/>
        <v>0</v>
      </c>
      <c r="AN136" s="42">
        <f t="shared" si="30"/>
        <v>0</v>
      </c>
      <c r="AO136" s="42">
        <f t="shared" si="30"/>
        <v>0</v>
      </c>
      <c r="AP136" s="42">
        <f t="shared" si="30"/>
        <v>0</v>
      </c>
      <c r="AQ136" s="42">
        <f t="shared" si="30"/>
        <v>0</v>
      </c>
      <c r="AR136" s="42">
        <f t="shared" si="30"/>
        <v>0</v>
      </c>
      <c r="AS136" s="42">
        <f t="shared" si="30"/>
        <v>0</v>
      </c>
      <c r="AT136" s="42">
        <f t="shared" si="30"/>
        <v>0</v>
      </c>
      <c r="AU136" s="42">
        <f t="shared" si="30"/>
        <v>0</v>
      </c>
      <c r="AV136" s="42">
        <f t="shared" si="30"/>
        <v>0</v>
      </c>
      <c r="AW136" s="42">
        <f t="shared" si="30"/>
        <v>0</v>
      </c>
      <c r="AX136" s="42">
        <f t="shared" si="30"/>
        <v>0</v>
      </c>
      <c r="AY136" s="42">
        <f t="shared" si="30"/>
        <v>0</v>
      </c>
      <c r="AZ136" s="42">
        <f t="shared" si="30"/>
        <v>0</v>
      </c>
      <c r="BA136" s="42">
        <f t="shared" si="30"/>
        <v>0</v>
      </c>
      <c r="BB136" s="42">
        <f t="shared" si="30"/>
        <v>0</v>
      </c>
      <c r="BC136" s="42">
        <f t="shared" si="30"/>
        <v>0</v>
      </c>
      <c r="BD136" s="42">
        <f t="shared" si="30"/>
        <v>0</v>
      </c>
      <c r="BE136" s="42">
        <f t="shared" si="30"/>
        <v>0</v>
      </c>
      <c r="BF136" s="23">
        <f t="shared" si="29"/>
        <v>44</v>
      </c>
    </row>
    <row r="137" ht="15.75" customHeight="1">
      <c r="A137" s="15"/>
      <c r="B137" s="40"/>
      <c r="C137" s="17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26"/>
    </row>
    <row r="138" ht="15.75" customHeight="1">
      <c r="A138" s="27"/>
      <c r="B138" s="43" t="s">
        <v>1</v>
      </c>
      <c r="C138" s="44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37">
        <f t="shared" ref="BF138:BF145" si="31">SUM(C138:BE138)</f>
        <v>0</v>
      </c>
    </row>
    <row r="139" ht="15.75" customHeight="1">
      <c r="A139" s="8">
        <v>16.0</v>
      </c>
      <c r="B139" s="38" t="s">
        <v>107</v>
      </c>
      <c r="C139" s="10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3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4">
        <f t="shared" si="31"/>
        <v>0</v>
      </c>
    </row>
    <row r="140" ht="15.75" customHeight="1">
      <c r="A140" s="15"/>
      <c r="B140" s="40" t="s">
        <v>108</v>
      </c>
      <c r="C140" s="17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9">
        <f t="shared" si="31"/>
        <v>0</v>
      </c>
    </row>
    <row r="141" ht="15.75" customHeight="1">
      <c r="A141" s="15"/>
      <c r="B141" s="40" t="s">
        <v>109</v>
      </c>
      <c r="C141" s="17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9">
        <f t="shared" si="31"/>
        <v>0</v>
      </c>
    </row>
    <row r="142" ht="15.75" customHeight="1">
      <c r="A142" s="15"/>
      <c r="B142" s="40" t="s">
        <v>110</v>
      </c>
      <c r="C142" s="17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21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9">
        <f t="shared" si="31"/>
        <v>0</v>
      </c>
    </row>
    <row r="143" ht="15.75" customHeight="1">
      <c r="A143" s="15"/>
      <c r="B143" s="40" t="s">
        <v>111</v>
      </c>
      <c r="C143" s="17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21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9">
        <f t="shared" si="31"/>
        <v>0</v>
      </c>
    </row>
    <row r="144" ht="15.75" customHeight="1">
      <c r="A144" s="15"/>
      <c r="B144" s="40" t="s">
        <v>112</v>
      </c>
      <c r="C144" s="17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9">
        <f t="shared" si="31"/>
        <v>0</v>
      </c>
    </row>
    <row r="145" ht="15.75" customHeight="1">
      <c r="A145" s="15"/>
      <c r="B145" s="40" t="s">
        <v>55</v>
      </c>
      <c r="C145" s="42"/>
      <c r="D145" s="42">
        <f t="shared" ref="D145:BE145" si="32">SUM(D139:D144)</f>
        <v>0</v>
      </c>
      <c r="E145" s="42">
        <f t="shared" si="32"/>
        <v>0</v>
      </c>
      <c r="F145" s="42">
        <f t="shared" si="32"/>
        <v>0</v>
      </c>
      <c r="G145" s="42">
        <f t="shared" si="32"/>
        <v>0</v>
      </c>
      <c r="H145" s="42">
        <f t="shared" si="32"/>
        <v>0</v>
      </c>
      <c r="I145" s="42">
        <f t="shared" si="32"/>
        <v>0</v>
      </c>
      <c r="J145" s="42">
        <f t="shared" si="32"/>
        <v>0</v>
      </c>
      <c r="K145" s="42">
        <f t="shared" si="32"/>
        <v>0</v>
      </c>
      <c r="L145" s="42">
        <f t="shared" si="32"/>
        <v>0</v>
      </c>
      <c r="M145" s="42">
        <f t="shared" si="32"/>
        <v>0</v>
      </c>
      <c r="N145" s="42">
        <f t="shared" si="32"/>
        <v>0</v>
      </c>
      <c r="O145" s="42">
        <f t="shared" si="32"/>
        <v>0</v>
      </c>
      <c r="P145" s="42">
        <f t="shared" si="32"/>
        <v>0</v>
      </c>
      <c r="Q145" s="42">
        <f t="shared" si="32"/>
        <v>0</v>
      </c>
      <c r="R145" s="42">
        <f t="shared" si="32"/>
        <v>0</v>
      </c>
      <c r="S145" s="42">
        <f t="shared" si="32"/>
        <v>0</v>
      </c>
      <c r="T145" s="42">
        <f t="shared" si="32"/>
        <v>0</v>
      </c>
      <c r="U145" s="42">
        <f t="shared" si="32"/>
        <v>0</v>
      </c>
      <c r="V145" s="42">
        <f t="shared" si="32"/>
        <v>0</v>
      </c>
      <c r="W145" s="42">
        <f t="shared" si="32"/>
        <v>0</v>
      </c>
      <c r="X145" s="42">
        <f t="shared" si="32"/>
        <v>0</v>
      </c>
      <c r="Y145" s="42">
        <f t="shared" si="32"/>
        <v>0</v>
      </c>
      <c r="Z145" s="42">
        <f t="shared" si="32"/>
        <v>0</v>
      </c>
      <c r="AA145" s="42">
        <f t="shared" si="32"/>
        <v>0</v>
      </c>
      <c r="AB145" s="42">
        <f t="shared" si="32"/>
        <v>0</v>
      </c>
      <c r="AC145" s="42">
        <f t="shared" si="32"/>
        <v>0</v>
      </c>
      <c r="AD145" s="42">
        <f t="shared" si="32"/>
        <v>0</v>
      </c>
      <c r="AE145" s="42">
        <f t="shared" si="32"/>
        <v>0</v>
      </c>
      <c r="AF145" s="42">
        <f t="shared" si="32"/>
        <v>0</v>
      </c>
      <c r="AG145" s="42">
        <f t="shared" si="32"/>
        <v>0</v>
      </c>
      <c r="AH145" s="42">
        <f t="shared" si="32"/>
        <v>0</v>
      </c>
      <c r="AI145" s="42">
        <f t="shared" si="32"/>
        <v>0</v>
      </c>
      <c r="AJ145" s="42">
        <f t="shared" si="32"/>
        <v>0</v>
      </c>
      <c r="AK145" s="42">
        <f t="shared" si="32"/>
        <v>0</v>
      </c>
      <c r="AL145" s="42">
        <f t="shared" si="32"/>
        <v>0</v>
      </c>
      <c r="AM145" s="42">
        <f t="shared" si="32"/>
        <v>0</v>
      </c>
      <c r="AN145" s="42">
        <f t="shared" si="32"/>
        <v>0</v>
      </c>
      <c r="AO145" s="42">
        <f t="shared" si="32"/>
        <v>0</v>
      </c>
      <c r="AP145" s="42">
        <f t="shared" si="32"/>
        <v>0</v>
      </c>
      <c r="AQ145" s="42">
        <f t="shared" si="32"/>
        <v>0</v>
      </c>
      <c r="AR145" s="42">
        <f t="shared" si="32"/>
        <v>0</v>
      </c>
      <c r="AS145" s="42">
        <f t="shared" si="32"/>
        <v>0</v>
      </c>
      <c r="AT145" s="42">
        <f t="shared" si="32"/>
        <v>0</v>
      </c>
      <c r="AU145" s="42">
        <f t="shared" si="32"/>
        <v>0</v>
      </c>
      <c r="AV145" s="42">
        <f t="shared" si="32"/>
        <v>0</v>
      </c>
      <c r="AW145" s="42">
        <f t="shared" si="32"/>
        <v>0</v>
      </c>
      <c r="AX145" s="42">
        <f t="shared" si="32"/>
        <v>0</v>
      </c>
      <c r="AY145" s="42">
        <f t="shared" si="32"/>
        <v>0</v>
      </c>
      <c r="AZ145" s="42">
        <f t="shared" si="32"/>
        <v>0</v>
      </c>
      <c r="BA145" s="42">
        <f t="shared" si="32"/>
        <v>0</v>
      </c>
      <c r="BB145" s="42">
        <f t="shared" si="32"/>
        <v>0</v>
      </c>
      <c r="BC145" s="42">
        <f t="shared" si="32"/>
        <v>0</v>
      </c>
      <c r="BD145" s="42">
        <f t="shared" si="32"/>
        <v>0</v>
      </c>
      <c r="BE145" s="42">
        <f t="shared" si="32"/>
        <v>0</v>
      </c>
      <c r="BF145" s="23">
        <f t="shared" si="31"/>
        <v>0</v>
      </c>
    </row>
    <row r="146" ht="15.75" customHeight="1">
      <c r="A146" s="15"/>
      <c r="B146" s="40"/>
      <c r="C146" s="17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26"/>
    </row>
    <row r="147" ht="15.75" customHeight="1">
      <c r="A147" s="27"/>
      <c r="B147" s="43" t="s">
        <v>1</v>
      </c>
      <c r="C147" s="44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37">
        <f t="shared" ref="BF147:BF154" si="33">SUM(C147:BE147)</f>
        <v>0</v>
      </c>
    </row>
    <row r="148" ht="15.75" customHeight="1">
      <c r="A148" s="8">
        <v>17.0</v>
      </c>
      <c r="B148" s="38" t="s">
        <v>107</v>
      </c>
      <c r="C148" s="10"/>
      <c r="D148" s="11"/>
      <c r="E148" s="12">
        <v>7.0</v>
      </c>
      <c r="F148" s="11"/>
      <c r="G148" s="11"/>
      <c r="H148" s="11"/>
      <c r="I148" s="11"/>
      <c r="J148" s="11"/>
      <c r="K148" s="11"/>
      <c r="L148" s="11"/>
      <c r="M148" s="11"/>
      <c r="N148" s="11"/>
      <c r="O148" s="12">
        <v>1.0</v>
      </c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39">
        <v>1.5</v>
      </c>
      <c r="AH148" s="11"/>
      <c r="AI148" s="11"/>
      <c r="AJ148" s="11"/>
      <c r="AK148" s="12">
        <v>2.0</v>
      </c>
      <c r="AL148" s="11"/>
      <c r="AM148" s="12">
        <v>6.0</v>
      </c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4">
        <f t="shared" si="33"/>
        <v>17.5</v>
      </c>
    </row>
    <row r="149" ht="15.75" customHeight="1">
      <c r="A149" s="15"/>
      <c r="B149" s="40" t="s">
        <v>108</v>
      </c>
      <c r="C149" s="17"/>
      <c r="D149" s="18"/>
      <c r="E149" s="20">
        <v>2.0</v>
      </c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9">
        <f t="shared" si="33"/>
        <v>2</v>
      </c>
    </row>
    <row r="150" ht="15.75" customHeight="1">
      <c r="A150" s="15"/>
      <c r="B150" s="40" t="s">
        <v>109</v>
      </c>
      <c r="C150" s="17"/>
      <c r="D150" s="18"/>
      <c r="E150" s="20">
        <v>1.0</v>
      </c>
      <c r="F150" s="18"/>
      <c r="G150" s="18"/>
      <c r="H150" s="18"/>
      <c r="I150" s="18"/>
      <c r="J150" s="18"/>
      <c r="K150" s="18"/>
      <c r="L150" s="18"/>
      <c r="M150" s="18"/>
      <c r="N150" s="18"/>
      <c r="O150" s="20">
        <v>3.0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20">
        <v>2.0</v>
      </c>
      <c r="AH150" s="18"/>
      <c r="AI150" s="18"/>
      <c r="AJ150" s="18"/>
      <c r="AK150" s="20">
        <v>1.0</v>
      </c>
      <c r="AL150" s="18"/>
      <c r="AM150" s="20">
        <v>1.0</v>
      </c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9">
        <f t="shared" si="33"/>
        <v>8</v>
      </c>
    </row>
    <row r="151" ht="15.75" customHeight="1">
      <c r="A151" s="15"/>
      <c r="B151" s="40" t="s">
        <v>110</v>
      </c>
      <c r="C151" s="17"/>
      <c r="D151" s="18"/>
      <c r="E151" s="20">
        <v>17.0</v>
      </c>
      <c r="F151" s="18"/>
      <c r="G151" s="18"/>
      <c r="H151" s="18"/>
      <c r="I151" s="18"/>
      <c r="J151" s="18"/>
      <c r="K151" s="18"/>
      <c r="L151" s="18"/>
      <c r="M151" s="18"/>
      <c r="N151" s="18"/>
      <c r="O151" s="20">
        <v>4.0</v>
      </c>
      <c r="P151" s="18"/>
      <c r="Q151" s="18"/>
      <c r="R151" s="18"/>
      <c r="S151" s="18"/>
      <c r="T151" s="18"/>
      <c r="U151" s="18"/>
      <c r="V151" s="18"/>
      <c r="W151" s="18"/>
      <c r="X151" s="20">
        <v>22.5</v>
      </c>
      <c r="Y151" s="18"/>
      <c r="Z151" s="18"/>
      <c r="AA151" s="20">
        <v>2.0</v>
      </c>
      <c r="AB151" s="18"/>
      <c r="AC151" s="18"/>
      <c r="AD151" s="18"/>
      <c r="AE151" s="18"/>
      <c r="AF151" s="18"/>
      <c r="AG151" s="41">
        <v>1.0</v>
      </c>
      <c r="AH151" s="18"/>
      <c r="AI151" s="18"/>
      <c r="AJ151" s="18"/>
      <c r="AK151" s="20">
        <v>3.0</v>
      </c>
      <c r="AL151" s="18"/>
      <c r="AM151" s="20">
        <v>5.0</v>
      </c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9">
        <f t="shared" si="33"/>
        <v>54.5</v>
      </c>
    </row>
    <row r="152" ht="15.75" customHeight="1">
      <c r="A152" s="15"/>
      <c r="B152" s="40" t="s">
        <v>111</v>
      </c>
      <c r="C152" s="17"/>
      <c r="D152" s="18"/>
      <c r="E152" s="20">
        <v>1.0</v>
      </c>
      <c r="F152" s="18"/>
      <c r="G152" s="18"/>
      <c r="H152" s="18"/>
      <c r="I152" s="18"/>
      <c r="J152" s="18"/>
      <c r="K152" s="18"/>
      <c r="L152" s="18"/>
      <c r="M152" s="18"/>
      <c r="N152" s="18"/>
      <c r="O152" s="20">
        <v>1.0</v>
      </c>
      <c r="P152" s="18"/>
      <c r="Q152" s="18"/>
      <c r="R152" s="18"/>
      <c r="S152" s="18"/>
      <c r="T152" s="18"/>
      <c r="U152" s="18"/>
      <c r="V152" s="18"/>
      <c r="W152" s="18"/>
      <c r="X152" s="20">
        <v>2.5</v>
      </c>
      <c r="Y152" s="18"/>
      <c r="Z152" s="18"/>
      <c r="AA152" s="20">
        <v>1.5</v>
      </c>
      <c r="AB152" s="18"/>
      <c r="AC152" s="18"/>
      <c r="AD152" s="18"/>
      <c r="AE152" s="18"/>
      <c r="AF152" s="18"/>
      <c r="AG152" s="21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9">
        <f t="shared" si="33"/>
        <v>6</v>
      </c>
    </row>
    <row r="153" ht="15.75" customHeight="1">
      <c r="A153" s="15"/>
      <c r="B153" s="40" t="s">
        <v>112</v>
      </c>
      <c r="C153" s="17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20">
        <v>1.0</v>
      </c>
      <c r="P153" s="18"/>
      <c r="Q153" s="18"/>
      <c r="R153" s="18"/>
      <c r="S153" s="18"/>
      <c r="T153" s="18"/>
      <c r="U153" s="18"/>
      <c r="V153" s="18"/>
      <c r="W153" s="18"/>
      <c r="X153" s="20">
        <v>6.0</v>
      </c>
      <c r="Y153" s="18"/>
      <c r="Z153" s="18"/>
      <c r="AA153" s="20">
        <v>3.0</v>
      </c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9">
        <f t="shared" si="33"/>
        <v>10</v>
      </c>
    </row>
    <row r="154" ht="15.75" customHeight="1">
      <c r="A154" s="15"/>
      <c r="B154" s="40" t="s">
        <v>55</v>
      </c>
      <c r="C154" s="42"/>
      <c r="D154" s="42">
        <f t="shared" ref="D154:BE154" si="34">SUM(D148:D153)</f>
        <v>0</v>
      </c>
      <c r="E154" s="42">
        <f t="shared" si="34"/>
        <v>28</v>
      </c>
      <c r="F154" s="42">
        <f t="shared" si="34"/>
        <v>0</v>
      </c>
      <c r="G154" s="42">
        <f t="shared" si="34"/>
        <v>0</v>
      </c>
      <c r="H154" s="42">
        <f t="shared" si="34"/>
        <v>0</v>
      </c>
      <c r="I154" s="42">
        <f t="shared" si="34"/>
        <v>0</v>
      </c>
      <c r="J154" s="42">
        <f t="shared" si="34"/>
        <v>0</v>
      </c>
      <c r="K154" s="42">
        <f t="shared" si="34"/>
        <v>0</v>
      </c>
      <c r="L154" s="42">
        <f t="shared" si="34"/>
        <v>0</v>
      </c>
      <c r="M154" s="42">
        <f t="shared" si="34"/>
        <v>0</v>
      </c>
      <c r="N154" s="42">
        <f t="shared" si="34"/>
        <v>0</v>
      </c>
      <c r="O154" s="42">
        <f t="shared" si="34"/>
        <v>10</v>
      </c>
      <c r="P154" s="42">
        <f t="shared" si="34"/>
        <v>0</v>
      </c>
      <c r="Q154" s="42">
        <f t="shared" si="34"/>
        <v>0</v>
      </c>
      <c r="R154" s="42">
        <f t="shared" si="34"/>
        <v>0</v>
      </c>
      <c r="S154" s="42">
        <f t="shared" si="34"/>
        <v>0</v>
      </c>
      <c r="T154" s="42">
        <f t="shared" si="34"/>
        <v>0</v>
      </c>
      <c r="U154" s="42">
        <f t="shared" si="34"/>
        <v>0</v>
      </c>
      <c r="V154" s="42">
        <f t="shared" si="34"/>
        <v>0</v>
      </c>
      <c r="W154" s="42">
        <f t="shared" si="34"/>
        <v>0</v>
      </c>
      <c r="X154" s="42">
        <f t="shared" si="34"/>
        <v>31</v>
      </c>
      <c r="Y154" s="42">
        <f t="shared" si="34"/>
        <v>0</v>
      </c>
      <c r="Z154" s="42">
        <f t="shared" si="34"/>
        <v>0</v>
      </c>
      <c r="AA154" s="42">
        <f t="shared" si="34"/>
        <v>6.5</v>
      </c>
      <c r="AB154" s="42">
        <f t="shared" si="34"/>
        <v>0</v>
      </c>
      <c r="AC154" s="42">
        <f t="shared" si="34"/>
        <v>0</v>
      </c>
      <c r="AD154" s="42">
        <f t="shared" si="34"/>
        <v>0</v>
      </c>
      <c r="AE154" s="42">
        <f t="shared" si="34"/>
        <v>0</v>
      </c>
      <c r="AF154" s="42">
        <f t="shared" si="34"/>
        <v>0</v>
      </c>
      <c r="AG154" s="42">
        <f t="shared" si="34"/>
        <v>4.5</v>
      </c>
      <c r="AH154" s="42">
        <f t="shared" si="34"/>
        <v>0</v>
      </c>
      <c r="AI154" s="42">
        <f t="shared" si="34"/>
        <v>0</v>
      </c>
      <c r="AJ154" s="42">
        <f t="shared" si="34"/>
        <v>0</v>
      </c>
      <c r="AK154" s="42">
        <f t="shared" si="34"/>
        <v>6</v>
      </c>
      <c r="AL154" s="42">
        <f t="shared" si="34"/>
        <v>0</v>
      </c>
      <c r="AM154" s="42">
        <f t="shared" si="34"/>
        <v>12</v>
      </c>
      <c r="AN154" s="42">
        <f t="shared" si="34"/>
        <v>0</v>
      </c>
      <c r="AO154" s="42">
        <f t="shared" si="34"/>
        <v>0</v>
      </c>
      <c r="AP154" s="42">
        <f t="shared" si="34"/>
        <v>0</v>
      </c>
      <c r="AQ154" s="42">
        <f t="shared" si="34"/>
        <v>0</v>
      </c>
      <c r="AR154" s="42">
        <f t="shared" si="34"/>
        <v>0</v>
      </c>
      <c r="AS154" s="42">
        <f t="shared" si="34"/>
        <v>0</v>
      </c>
      <c r="AT154" s="42">
        <f t="shared" si="34"/>
        <v>0</v>
      </c>
      <c r="AU154" s="42">
        <f t="shared" si="34"/>
        <v>0</v>
      </c>
      <c r="AV154" s="42">
        <f t="shared" si="34"/>
        <v>0</v>
      </c>
      <c r="AW154" s="42">
        <f t="shared" si="34"/>
        <v>0</v>
      </c>
      <c r="AX154" s="42">
        <f t="shared" si="34"/>
        <v>0</v>
      </c>
      <c r="AY154" s="42">
        <f t="shared" si="34"/>
        <v>0</v>
      </c>
      <c r="AZ154" s="42">
        <f t="shared" si="34"/>
        <v>0</v>
      </c>
      <c r="BA154" s="42">
        <f t="shared" si="34"/>
        <v>0</v>
      </c>
      <c r="BB154" s="42">
        <f t="shared" si="34"/>
        <v>0</v>
      </c>
      <c r="BC154" s="42">
        <f t="shared" si="34"/>
        <v>0</v>
      </c>
      <c r="BD154" s="42">
        <f t="shared" si="34"/>
        <v>0</v>
      </c>
      <c r="BE154" s="42">
        <f t="shared" si="34"/>
        <v>0</v>
      </c>
      <c r="BF154" s="23">
        <f t="shared" si="33"/>
        <v>98</v>
      </c>
    </row>
    <row r="155" ht="15.75" customHeight="1">
      <c r="A155" s="15"/>
      <c r="B155" s="40"/>
      <c r="C155" s="17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26"/>
    </row>
    <row r="156" ht="15.75" customHeight="1">
      <c r="A156" s="27"/>
      <c r="B156" s="43" t="s">
        <v>1</v>
      </c>
      <c r="C156" s="44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37">
        <f t="shared" ref="BF156:BF163" si="35">SUM(C156:BE156)</f>
        <v>0</v>
      </c>
    </row>
    <row r="157" ht="15.75" customHeight="1">
      <c r="A157" s="8">
        <v>18.0</v>
      </c>
      <c r="B157" s="38" t="s">
        <v>107</v>
      </c>
      <c r="C157" s="10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2">
        <v>3.0</v>
      </c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3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2">
        <v>2.0</v>
      </c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4">
        <f t="shared" si="35"/>
        <v>5</v>
      </c>
    </row>
    <row r="158" ht="15.75" customHeight="1">
      <c r="A158" s="15"/>
      <c r="B158" s="40" t="s">
        <v>108</v>
      </c>
      <c r="C158" s="17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9">
        <f t="shared" si="35"/>
        <v>0</v>
      </c>
    </row>
    <row r="159" ht="15.75" customHeight="1">
      <c r="A159" s="15"/>
      <c r="B159" s="40" t="s">
        <v>109</v>
      </c>
      <c r="C159" s="17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20">
        <v>2.0</v>
      </c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20">
        <v>1.0</v>
      </c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9">
        <f t="shared" si="35"/>
        <v>3</v>
      </c>
    </row>
    <row r="160" ht="15.75" customHeight="1">
      <c r="A160" s="15"/>
      <c r="B160" s="40" t="s">
        <v>110</v>
      </c>
      <c r="C160" s="17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20">
        <v>8.0</v>
      </c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21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20">
        <v>4.0</v>
      </c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9">
        <f t="shared" si="35"/>
        <v>12</v>
      </c>
    </row>
    <row r="161" ht="15.75" customHeight="1">
      <c r="A161" s="15"/>
      <c r="B161" s="40" t="s">
        <v>111</v>
      </c>
      <c r="C161" s="17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21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20">
        <v>2.5</v>
      </c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9">
        <f t="shared" si="35"/>
        <v>2.5</v>
      </c>
    </row>
    <row r="162" ht="15.75" customHeight="1">
      <c r="A162" s="15"/>
      <c r="B162" s="40" t="s">
        <v>112</v>
      </c>
      <c r="C162" s="17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9">
        <f t="shared" si="35"/>
        <v>0</v>
      </c>
    </row>
    <row r="163" ht="15.75" customHeight="1">
      <c r="A163" s="15"/>
      <c r="B163" s="40" t="s">
        <v>55</v>
      </c>
      <c r="C163" s="42"/>
      <c r="D163" s="42">
        <f t="shared" ref="D163:BE163" si="36">SUM(D157:D162)</f>
        <v>0</v>
      </c>
      <c r="E163" s="42">
        <f t="shared" si="36"/>
        <v>0</v>
      </c>
      <c r="F163" s="42">
        <f t="shared" si="36"/>
        <v>0</v>
      </c>
      <c r="G163" s="42">
        <f t="shared" si="36"/>
        <v>0</v>
      </c>
      <c r="H163" s="42">
        <f t="shared" si="36"/>
        <v>0</v>
      </c>
      <c r="I163" s="42">
        <f t="shared" si="36"/>
        <v>0</v>
      </c>
      <c r="J163" s="42">
        <f t="shared" si="36"/>
        <v>0</v>
      </c>
      <c r="K163" s="42">
        <f t="shared" si="36"/>
        <v>0</v>
      </c>
      <c r="L163" s="42">
        <f t="shared" si="36"/>
        <v>0</v>
      </c>
      <c r="M163" s="42">
        <f t="shared" si="36"/>
        <v>0</v>
      </c>
      <c r="N163" s="42">
        <f t="shared" si="36"/>
        <v>0</v>
      </c>
      <c r="O163" s="42">
        <f t="shared" si="36"/>
        <v>0</v>
      </c>
      <c r="P163" s="42">
        <f t="shared" si="36"/>
        <v>0</v>
      </c>
      <c r="Q163" s="42">
        <f t="shared" si="36"/>
        <v>0</v>
      </c>
      <c r="R163" s="42">
        <f t="shared" si="36"/>
        <v>0</v>
      </c>
      <c r="S163" s="42">
        <f t="shared" si="36"/>
        <v>0</v>
      </c>
      <c r="T163" s="42">
        <f t="shared" si="36"/>
        <v>0</v>
      </c>
      <c r="U163" s="42">
        <f t="shared" si="36"/>
        <v>13</v>
      </c>
      <c r="V163" s="42">
        <f t="shared" si="36"/>
        <v>0</v>
      </c>
      <c r="W163" s="42">
        <f t="shared" si="36"/>
        <v>0</v>
      </c>
      <c r="X163" s="42">
        <f t="shared" si="36"/>
        <v>0</v>
      </c>
      <c r="Y163" s="42">
        <f t="shared" si="36"/>
        <v>0</v>
      </c>
      <c r="Z163" s="42">
        <f t="shared" si="36"/>
        <v>0</v>
      </c>
      <c r="AA163" s="42">
        <f t="shared" si="36"/>
        <v>0</v>
      </c>
      <c r="AB163" s="42">
        <f t="shared" si="36"/>
        <v>0</v>
      </c>
      <c r="AC163" s="42">
        <f t="shared" si="36"/>
        <v>0</v>
      </c>
      <c r="AD163" s="42">
        <f t="shared" si="36"/>
        <v>0</v>
      </c>
      <c r="AE163" s="42">
        <f t="shared" si="36"/>
        <v>0</v>
      </c>
      <c r="AF163" s="42">
        <f t="shared" si="36"/>
        <v>0</v>
      </c>
      <c r="AG163" s="42">
        <f t="shared" si="36"/>
        <v>0</v>
      </c>
      <c r="AH163" s="42">
        <f t="shared" si="36"/>
        <v>0</v>
      </c>
      <c r="AI163" s="42">
        <f t="shared" si="36"/>
        <v>0</v>
      </c>
      <c r="AJ163" s="42">
        <f t="shared" si="36"/>
        <v>0</v>
      </c>
      <c r="AK163" s="42">
        <f t="shared" si="36"/>
        <v>0</v>
      </c>
      <c r="AL163" s="42">
        <f t="shared" si="36"/>
        <v>0</v>
      </c>
      <c r="AM163" s="42">
        <f t="shared" si="36"/>
        <v>0</v>
      </c>
      <c r="AN163" s="42">
        <f t="shared" si="36"/>
        <v>0</v>
      </c>
      <c r="AO163" s="42">
        <f t="shared" si="36"/>
        <v>0</v>
      </c>
      <c r="AP163" s="42">
        <f t="shared" si="36"/>
        <v>0</v>
      </c>
      <c r="AQ163" s="42">
        <f t="shared" si="36"/>
        <v>0</v>
      </c>
      <c r="AR163" s="42">
        <f t="shared" si="36"/>
        <v>0</v>
      </c>
      <c r="AS163" s="42">
        <f t="shared" si="36"/>
        <v>9.5</v>
      </c>
      <c r="AT163" s="42">
        <f t="shared" si="36"/>
        <v>0</v>
      </c>
      <c r="AU163" s="42">
        <f t="shared" si="36"/>
        <v>0</v>
      </c>
      <c r="AV163" s="42">
        <f t="shared" si="36"/>
        <v>0</v>
      </c>
      <c r="AW163" s="42">
        <f t="shared" si="36"/>
        <v>0</v>
      </c>
      <c r="AX163" s="42">
        <f t="shared" si="36"/>
        <v>0</v>
      </c>
      <c r="AY163" s="42">
        <f t="shared" si="36"/>
        <v>0</v>
      </c>
      <c r="AZ163" s="42">
        <f t="shared" si="36"/>
        <v>0</v>
      </c>
      <c r="BA163" s="42">
        <f t="shared" si="36"/>
        <v>0</v>
      </c>
      <c r="BB163" s="42">
        <f t="shared" si="36"/>
        <v>0</v>
      </c>
      <c r="BC163" s="42">
        <f t="shared" si="36"/>
        <v>0</v>
      </c>
      <c r="BD163" s="42">
        <f t="shared" si="36"/>
        <v>0</v>
      </c>
      <c r="BE163" s="42">
        <f t="shared" si="36"/>
        <v>0</v>
      </c>
      <c r="BF163" s="23">
        <f t="shared" si="35"/>
        <v>22.5</v>
      </c>
    </row>
    <row r="164" ht="15.75" customHeight="1">
      <c r="A164" s="15"/>
      <c r="B164" s="40"/>
      <c r="C164" s="17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26"/>
    </row>
    <row r="165" ht="15.75" customHeight="1">
      <c r="A165" s="27"/>
      <c r="B165" s="43" t="s">
        <v>1</v>
      </c>
      <c r="C165" s="44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37">
        <f t="shared" ref="BF165:BF172" si="37">SUM(C165:BE165)</f>
        <v>0</v>
      </c>
    </row>
    <row r="166" ht="15.75" customHeight="1">
      <c r="A166" s="8">
        <v>19.0</v>
      </c>
      <c r="B166" s="38" t="s">
        <v>107</v>
      </c>
      <c r="C166" s="10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2">
        <v>20.0</v>
      </c>
      <c r="AC166" s="11"/>
      <c r="AD166" s="11"/>
      <c r="AE166" s="11"/>
      <c r="AF166" s="11"/>
      <c r="AG166" s="13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4">
        <f t="shared" si="37"/>
        <v>20</v>
      </c>
    </row>
    <row r="167" ht="15.75" customHeight="1">
      <c r="A167" s="15"/>
      <c r="B167" s="40" t="s">
        <v>108</v>
      </c>
      <c r="C167" s="17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9">
        <f t="shared" si="37"/>
        <v>0</v>
      </c>
    </row>
    <row r="168" ht="15.75" customHeight="1">
      <c r="A168" s="15"/>
      <c r="B168" s="40" t="s">
        <v>109</v>
      </c>
      <c r="C168" s="17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9">
        <f t="shared" si="37"/>
        <v>0</v>
      </c>
    </row>
    <row r="169" ht="15.75" customHeight="1">
      <c r="A169" s="15"/>
      <c r="B169" s="40" t="s">
        <v>110</v>
      </c>
      <c r="C169" s="17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21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9">
        <f t="shared" si="37"/>
        <v>0</v>
      </c>
    </row>
    <row r="170" ht="15.75" customHeight="1">
      <c r="A170" s="15"/>
      <c r="B170" s="40" t="s">
        <v>111</v>
      </c>
      <c r="C170" s="17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21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9">
        <f t="shared" si="37"/>
        <v>0</v>
      </c>
    </row>
    <row r="171" ht="15.75" customHeight="1">
      <c r="A171" s="15"/>
      <c r="B171" s="40" t="s">
        <v>112</v>
      </c>
      <c r="C171" s="17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9">
        <f t="shared" si="37"/>
        <v>0</v>
      </c>
    </row>
    <row r="172" ht="15.75" customHeight="1">
      <c r="A172" s="15"/>
      <c r="B172" s="40" t="s">
        <v>55</v>
      </c>
      <c r="C172" s="42"/>
      <c r="D172" s="42">
        <f t="shared" ref="D172:BE172" si="38">SUM(D166:D171)</f>
        <v>0</v>
      </c>
      <c r="E172" s="42">
        <f t="shared" si="38"/>
        <v>0</v>
      </c>
      <c r="F172" s="42">
        <f t="shared" si="38"/>
        <v>0</v>
      </c>
      <c r="G172" s="42">
        <f t="shared" si="38"/>
        <v>0</v>
      </c>
      <c r="H172" s="42">
        <f t="shared" si="38"/>
        <v>0</v>
      </c>
      <c r="I172" s="42">
        <f t="shared" si="38"/>
        <v>0</v>
      </c>
      <c r="J172" s="42">
        <f t="shared" si="38"/>
        <v>0</v>
      </c>
      <c r="K172" s="42">
        <f t="shared" si="38"/>
        <v>0</v>
      </c>
      <c r="L172" s="42">
        <f t="shared" si="38"/>
        <v>0</v>
      </c>
      <c r="M172" s="42">
        <f t="shared" si="38"/>
        <v>0</v>
      </c>
      <c r="N172" s="42">
        <f t="shared" si="38"/>
        <v>0</v>
      </c>
      <c r="O172" s="42">
        <f t="shared" si="38"/>
        <v>0</v>
      </c>
      <c r="P172" s="42">
        <f t="shared" si="38"/>
        <v>0</v>
      </c>
      <c r="Q172" s="42">
        <f t="shared" si="38"/>
        <v>0</v>
      </c>
      <c r="R172" s="42">
        <f t="shared" si="38"/>
        <v>0</v>
      </c>
      <c r="S172" s="42">
        <f t="shared" si="38"/>
        <v>0</v>
      </c>
      <c r="T172" s="42">
        <f t="shared" si="38"/>
        <v>0</v>
      </c>
      <c r="U172" s="42">
        <f t="shared" si="38"/>
        <v>0</v>
      </c>
      <c r="V172" s="42">
        <f t="shared" si="38"/>
        <v>0</v>
      </c>
      <c r="W172" s="42">
        <f t="shared" si="38"/>
        <v>0</v>
      </c>
      <c r="X172" s="42">
        <f t="shared" si="38"/>
        <v>0</v>
      </c>
      <c r="Y172" s="42">
        <f t="shared" si="38"/>
        <v>0</v>
      </c>
      <c r="Z172" s="42">
        <f t="shared" si="38"/>
        <v>0</v>
      </c>
      <c r="AA172" s="42">
        <f t="shared" si="38"/>
        <v>0</v>
      </c>
      <c r="AB172" s="42">
        <f t="shared" si="38"/>
        <v>20</v>
      </c>
      <c r="AC172" s="42">
        <f t="shared" si="38"/>
        <v>0</v>
      </c>
      <c r="AD172" s="42">
        <f t="shared" si="38"/>
        <v>0</v>
      </c>
      <c r="AE172" s="42">
        <f t="shared" si="38"/>
        <v>0</v>
      </c>
      <c r="AF172" s="42">
        <f t="shared" si="38"/>
        <v>0</v>
      </c>
      <c r="AG172" s="42">
        <f t="shared" si="38"/>
        <v>0</v>
      </c>
      <c r="AH172" s="42">
        <f t="shared" si="38"/>
        <v>0</v>
      </c>
      <c r="AI172" s="42">
        <f t="shared" si="38"/>
        <v>0</v>
      </c>
      <c r="AJ172" s="42">
        <f t="shared" si="38"/>
        <v>0</v>
      </c>
      <c r="AK172" s="42">
        <f t="shared" si="38"/>
        <v>0</v>
      </c>
      <c r="AL172" s="42">
        <f t="shared" si="38"/>
        <v>0</v>
      </c>
      <c r="AM172" s="42">
        <f t="shared" si="38"/>
        <v>0</v>
      </c>
      <c r="AN172" s="42">
        <f t="shared" si="38"/>
        <v>0</v>
      </c>
      <c r="AO172" s="42">
        <f t="shared" si="38"/>
        <v>0</v>
      </c>
      <c r="AP172" s="42">
        <f t="shared" si="38"/>
        <v>0</v>
      </c>
      <c r="AQ172" s="42">
        <f t="shared" si="38"/>
        <v>0</v>
      </c>
      <c r="AR172" s="42">
        <f t="shared" si="38"/>
        <v>0</v>
      </c>
      <c r="AS172" s="42">
        <f t="shared" si="38"/>
        <v>0</v>
      </c>
      <c r="AT172" s="42">
        <f t="shared" si="38"/>
        <v>0</v>
      </c>
      <c r="AU172" s="42">
        <f t="shared" si="38"/>
        <v>0</v>
      </c>
      <c r="AV172" s="42">
        <f t="shared" si="38"/>
        <v>0</v>
      </c>
      <c r="AW172" s="42">
        <f t="shared" si="38"/>
        <v>0</v>
      </c>
      <c r="AX172" s="42">
        <f t="shared" si="38"/>
        <v>0</v>
      </c>
      <c r="AY172" s="42">
        <f t="shared" si="38"/>
        <v>0</v>
      </c>
      <c r="AZ172" s="42">
        <f t="shared" si="38"/>
        <v>0</v>
      </c>
      <c r="BA172" s="42">
        <f t="shared" si="38"/>
        <v>0</v>
      </c>
      <c r="BB172" s="42">
        <f t="shared" si="38"/>
        <v>0</v>
      </c>
      <c r="BC172" s="42">
        <f t="shared" si="38"/>
        <v>0</v>
      </c>
      <c r="BD172" s="42">
        <f t="shared" si="38"/>
        <v>0</v>
      </c>
      <c r="BE172" s="42">
        <f t="shared" si="38"/>
        <v>0</v>
      </c>
      <c r="BF172" s="23">
        <f t="shared" si="37"/>
        <v>20</v>
      </c>
    </row>
    <row r="173" ht="15.75" customHeight="1">
      <c r="A173" s="15"/>
      <c r="B173" s="40"/>
      <c r="C173" s="17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26"/>
    </row>
    <row r="174" ht="15.75" customHeight="1">
      <c r="A174" s="27"/>
      <c r="B174" s="43" t="s">
        <v>1</v>
      </c>
      <c r="C174" s="44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37">
        <f t="shared" ref="BF174:BF181" si="39">SUM(C174:BE174)</f>
        <v>0</v>
      </c>
    </row>
    <row r="175" ht="15.75" customHeight="1">
      <c r="A175" s="8">
        <v>20.0</v>
      </c>
      <c r="B175" s="38" t="s">
        <v>107</v>
      </c>
      <c r="C175" s="10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2">
        <v>3.0</v>
      </c>
      <c r="P175" s="11"/>
      <c r="Q175" s="11"/>
      <c r="R175" s="12">
        <v>3.0</v>
      </c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3"/>
      <c r="AH175" s="11"/>
      <c r="AI175" s="12">
        <v>15.0</v>
      </c>
      <c r="AJ175" s="11"/>
      <c r="AK175" s="12">
        <v>6.5</v>
      </c>
      <c r="AL175" s="11"/>
      <c r="AM175" s="12">
        <v>1.5</v>
      </c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2">
        <v>3.0</v>
      </c>
      <c r="AZ175" s="11"/>
      <c r="BA175" s="11"/>
      <c r="BB175" s="11"/>
      <c r="BC175" s="11"/>
      <c r="BD175" s="11"/>
      <c r="BE175" s="11"/>
      <c r="BF175" s="14">
        <f t="shared" si="39"/>
        <v>32</v>
      </c>
    </row>
    <row r="176" ht="15.75" customHeight="1">
      <c r="A176" s="15"/>
      <c r="B176" s="40" t="s">
        <v>108</v>
      </c>
      <c r="C176" s="17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20">
        <v>1.0</v>
      </c>
      <c r="P176" s="18"/>
      <c r="Q176" s="18"/>
      <c r="R176" s="20">
        <v>1.0</v>
      </c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9">
        <f t="shared" si="39"/>
        <v>2</v>
      </c>
    </row>
    <row r="177" ht="15.75" customHeight="1">
      <c r="A177" s="15"/>
      <c r="B177" s="40" t="s">
        <v>109</v>
      </c>
      <c r="C177" s="17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20">
        <v>4.0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20">
        <v>0.5</v>
      </c>
      <c r="AJ177" s="18"/>
      <c r="AK177" s="20">
        <v>4.0</v>
      </c>
      <c r="AL177" s="18"/>
      <c r="AM177" s="18"/>
      <c r="AN177" s="18"/>
      <c r="AO177" s="18"/>
      <c r="AP177" s="20">
        <v>1.5</v>
      </c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9">
        <f t="shared" si="39"/>
        <v>10</v>
      </c>
    </row>
    <row r="178" ht="15.75" customHeight="1">
      <c r="A178" s="15"/>
      <c r="B178" s="40" t="s">
        <v>110</v>
      </c>
      <c r="C178" s="17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20">
        <v>12.0</v>
      </c>
      <c r="P178" s="18"/>
      <c r="Q178" s="18"/>
      <c r="R178" s="20">
        <v>5.0</v>
      </c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21"/>
      <c r="AH178" s="18"/>
      <c r="AI178" s="20">
        <v>26.0</v>
      </c>
      <c r="AJ178" s="18"/>
      <c r="AK178" s="20">
        <v>13.5</v>
      </c>
      <c r="AL178" s="18"/>
      <c r="AM178" s="20">
        <v>2.0</v>
      </c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9">
        <f t="shared" si="39"/>
        <v>58.5</v>
      </c>
    </row>
    <row r="179" ht="15.75" customHeight="1">
      <c r="A179" s="15"/>
      <c r="B179" s="40" t="s">
        <v>111</v>
      </c>
      <c r="C179" s="17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20">
        <v>1.5</v>
      </c>
      <c r="P179" s="18"/>
      <c r="Q179" s="18"/>
      <c r="R179" s="20">
        <v>0.5</v>
      </c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21"/>
      <c r="AH179" s="18"/>
      <c r="AI179" s="20">
        <v>4.0</v>
      </c>
      <c r="AJ179" s="18"/>
      <c r="AK179" s="20">
        <v>0.5</v>
      </c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9">
        <f t="shared" si="39"/>
        <v>6.5</v>
      </c>
    </row>
    <row r="180" ht="15.75" customHeight="1">
      <c r="A180" s="15"/>
      <c r="B180" s="40" t="s">
        <v>112</v>
      </c>
      <c r="C180" s="17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20">
        <v>2.5</v>
      </c>
      <c r="P180" s="18"/>
      <c r="Q180" s="18"/>
      <c r="R180" s="20">
        <v>1.0</v>
      </c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9">
        <f t="shared" si="39"/>
        <v>3.5</v>
      </c>
    </row>
    <row r="181" ht="15.75" customHeight="1">
      <c r="A181" s="15"/>
      <c r="B181" s="40" t="s">
        <v>55</v>
      </c>
      <c r="C181" s="42"/>
      <c r="D181" s="42">
        <f t="shared" ref="D181:BE181" si="40">SUM(D175:D180)</f>
        <v>0</v>
      </c>
      <c r="E181" s="42">
        <f t="shared" si="40"/>
        <v>0</v>
      </c>
      <c r="F181" s="42">
        <f t="shared" si="40"/>
        <v>0</v>
      </c>
      <c r="G181" s="42">
        <f t="shared" si="40"/>
        <v>0</v>
      </c>
      <c r="H181" s="42">
        <f t="shared" si="40"/>
        <v>0</v>
      </c>
      <c r="I181" s="42">
        <f t="shared" si="40"/>
        <v>0</v>
      </c>
      <c r="J181" s="42">
        <f t="shared" si="40"/>
        <v>0</v>
      </c>
      <c r="K181" s="42">
        <f t="shared" si="40"/>
        <v>0</v>
      </c>
      <c r="L181" s="42">
        <f t="shared" si="40"/>
        <v>0</v>
      </c>
      <c r="M181" s="42">
        <f t="shared" si="40"/>
        <v>0</v>
      </c>
      <c r="N181" s="42">
        <f t="shared" si="40"/>
        <v>0</v>
      </c>
      <c r="O181" s="42">
        <f t="shared" si="40"/>
        <v>24</v>
      </c>
      <c r="P181" s="42">
        <f t="shared" si="40"/>
        <v>0</v>
      </c>
      <c r="Q181" s="42">
        <f t="shared" si="40"/>
        <v>0</v>
      </c>
      <c r="R181" s="42">
        <f t="shared" si="40"/>
        <v>10.5</v>
      </c>
      <c r="S181" s="42">
        <f t="shared" si="40"/>
        <v>0</v>
      </c>
      <c r="T181" s="42">
        <f t="shared" si="40"/>
        <v>0</v>
      </c>
      <c r="U181" s="42">
        <f t="shared" si="40"/>
        <v>0</v>
      </c>
      <c r="V181" s="42">
        <f t="shared" si="40"/>
        <v>0</v>
      </c>
      <c r="W181" s="42">
        <f t="shared" si="40"/>
        <v>0</v>
      </c>
      <c r="X181" s="42">
        <f t="shared" si="40"/>
        <v>0</v>
      </c>
      <c r="Y181" s="42">
        <f t="shared" si="40"/>
        <v>0</v>
      </c>
      <c r="Z181" s="42">
        <f t="shared" si="40"/>
        <v>0</v>
      </c>
      <c r="AA181" s="42">
        <f t="shared" si="40"/>
        <v>0</v>
      </c>
      <c r="AB181" s="42">
        <f t="shared" si="40"/>
        <v>0</v>
      </c>
      <c r="AC181" s="42">
        <f t="shared" si="40"/>
        <v>0</v>
      </c>
      <c r="AD181" s="42">
        <f t="shared" si="40"/>
        <v>0</v>
      </c>
      <c r="AE181" s="42">
        <f t="shared" si="40"/>
        <v>0</v>
      </c>
      <c r="AF181" s="42">
        <f t="shared" si="40"/>
        <v>0</v>
      </c>
      <c r="AG181" s="42">
        <f t="shared" si="40"/>
        <v>0</v>
      </c>
      <c r="AH181" s="42">
        <f t="shared" si="40"/>
        <v>0</v>
      </c>
      <c r="AI181" s="42">
        <f t="shared" si="40"/>
        <v>45.5</v>
      </c>
      <c r="AJ181" s="42">
        <f t="shared" si="40"/>
        <v>0</v>
      </c>
      <c r="AK181" s="42">
        <f t="shared" si="40"/>
        <v>24.5</v>
      </c>
      <c r="AL181" s="42">
        <f t="shared" si="40"/>
        <v>0</v>
      </c>
      <c r="AM181" s="42">
        <f t="shared" si="40"/>
        <v>3.5</v>
      </c>
      <c r="AN181" s="42">
        <f t="shared" si="40"/>
        <v>0</v>
      </c>
      <c r="AO181" s="42">
        <f t="shared" si="40"/>
        <v>0</v>
      </c>
      <c r="AP181" s="42">
        <f t="shared" si="40"/>
        <v>1.5</v>
      </c>
      <c r="AQ181" s="42">
        <f t="shared" si="40"/>
        <v>0</v>
      </c>
      <c r="AR181" s="42">
        <f t="shared" si="40"/>
        <v>0</v>
      </c>
      <c r="AS181" s="42">
        <f t="shared" si="40"/>
        <v>0</v>
      </c>
      <c r="AT181" s="42">
        <f t="shared" si="40"/>
        <v>0</v>
      </c>
      <c r="AU181" s="42">
        <f t="shared" si="40"/>
        <v>0</v>
      </c>
      <c r="AV181" s="42">
        <f t="shared" si="40"/>
        <v>0</v>
      </c>
      <c r="AW181" s="42">
        <f t="shared" si="40"/>
        <v>0</v>
      </c>
      <c r="AX181" s="42">
        <f t="shared" si="40"/>
        <v>0</v>
      </c>
      <c r="AY181" s="42">
        <f t="shared" si="40"/>
        <v>3</v>
      </c>
      <c r="AZ181" s="42">
        <f t="shared" si="40"/>
        <v>0</v>
      </c>
      <c r="BA181" s="42">
        <f t="shared" si="40"/>
        <v>0</v>
      </c>
      <c r="BB181" s="42">
        <f t="shared" si="40"/>
        <v>0</v>
      </c>
      <c r="BC181" s="42">
        <f t="shared" si="40"/>
        <v>0</v>
      </c>
      <c r="BD181" s="42">
        <f t="shared" si="40"/>
        <v>0</v>
      </c>
      <c r="BE181" s="42">
        <f t="shared" si="40"/>
        <v>0</v>
      </c>
      <c r="BF181" s="23">
        <f t="shared" si="39"/>
        <v>112.5</v>
      </c>
    </row>
    <row r="182" ht="15.75" customHeight="1">
      <c r="A182" s="15"/>
      <c r="B182" s="40"/>
      <c r="C182" s="17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26"/>
    </row>
    <row r="183" ht="15.75" customHeight="1">
      <c r="A183" s="27"/>
      <c r="B183" s="43" t="s">
        <v>1</v>
      </c>
      <c r="C183" s="44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37">
        <f t="shared" ref="BF183:BF190" si="41">SUM(C183:BE183)</f>
        <v>0</v>
      </c>
    </row>
    <row r="184" ht="15.75" customHeight="1">
      <c r="A184" s="8">
        <v>21.0</v>
      </c>
      <c r="B184" s="38" t="s">
        <v>107</v>
      </c>
      <c r="C184" s="10"/>
      <c r="D184" s="11"/>
      <c r="E184" s="11"/>
      <c r="F184" s="12">
        <v>5.5</v>
      </c>
      <c r="G184" s="11"/>
      <c r="H184" s="11"/>
      <c r="I184" s="12">
        <v>6.0</v>
      </c>
      <c r="J184" s="12">
        <v>6.0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2">
        <v>6.0</v>
      </c>
      <c r="Y184" s="11"/>
      <c r="Z184" s="11"/>
      <c r="AA184" s="11"/>
      <c r="AB184" s="11"/>
      <c r="AC184" s="11"/>
      <c r="AD184" s="11"/>
      <c r="AE184" s="11"/>
      <c r="AF184" s="11"/>
      <c r="AG184" s="13"/>
      <c r="AH184" s="11"/>
      <c r="AI184" s="11"/>
      <c r="AJ184" s="11"/>
      <c r="AK184" s="12">
        <v>0.5</v>
      </c>
      <c r="AL184" s="11"/>
      <c r="AM184" s="12">
        <v>3.0</v>
      </c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4">
        <f t="shared" si="41"/>
        <v>27</v>
      </c>
    </row>
    <row r="185" ht="15.75" customHeight="1">
      <c r="A185" s="15"/>
      <c r="B185" s="40" t="s">
        <v>108</v>
      </c>
      <c r="C185" s="17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9">
        <f t="shared" si="41"/>
        <v>0</v>
      </c>
    </row>
    <row r="186" ht="15.75" customHeight="1">
      <c r="A186" s="15"/>
      <c r="B186" s="40" t="s">
        <v>109</v>
      </c>
      <c r="C186" s="17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20">
        <v>1.0</v>
      </c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20">
        <v>2.0</v>
      </c>
      <c r="AL186" s="18"/>
      <c r="AM186" s="20">
        <v>1.0</v>
      </c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9">
        <f t="shared" si="41"/>
        <v>4</v>
      </c>
    </row>
    <row r="187" ht="15.75" customHeight="1">
      <c r="A187" s="15"/>
      <c r="B187" s="40" t="s">
        <v>110</v>
      </c>
      <c r="C187" s="17"/>
      <c r="D187" s="18"/>
      <c r="E187" s="20">
        <v>4.0</v>
      </c>
      <c r="F187" s="18"/>
      <c r="G187" s="18"/>
      <c r="H187" s="18"/>
      <c r="I187" s="18"/>
      <c r="J187" s="20">
        <v>3.0</v>
      </c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66">
        <v>17.0</v>
      </c>
      <c r="Y187" s="18"/>
      <c r="Z187" s="18"/>
      <c r="AA187" s="18"/>
      <c r="AB187" s="18"/>
      <c r="AC187" s="18"/>
      <c r="AD187" s="18"/>
      <c r="AE187" s="18"/>
      <c r="AF187" s="18"/>
      <c r="AG187" s="21"/>
      <c r="AH187" s="18"/>
      <c r="AI187" s="18"/>
      <c r="AJ187" s="18"/>
      <c r="AK187" s="20">
        <v>3.5</v>
      </c>
      <c r="AL187" s="18"/>
      <c r="AM187" s="20">
        <v>3.0</v>
      </c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9">
        <f t="shared" si="41"/>
        <v>30.5</v>
      </c>
    </row>
    <row r="188" ht="15.75" customHeight="1">
      <c r="A188" s="15"/>
      <c r="B188" s="40" t="s">
        <v>111</v>
      </c>
      <c r="C188" s="17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20">
        <v>1.0</v>
      </c>
      <c r="Y188" s="18"/>
      <c r="Z188" s="18"/>
      <c r="AA188" s="18"/>
      <c r="AB188" s="18"/>
      <c r="AC188" s="18"/>
      <c r="AD188" s="18"/>
      <c r="AE188" s="18"/>
      <c r="AF188" s="18"/>
      <c r="AG188" s="21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9">
        <f t="shared" si="41"/>
        <v>1</v>
      </c>
    </row>
    <row r="189" ht="15.75" customHeight="1">
      <c r="A189" s="15"/>
      <c r="B189" s="40" t="s">
        <v>112</v>
      </c>
      <c r="C189" s="17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20">
        <v>4.0</v>
      </c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20">
        <v>0.5</v>
      </c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9">
        <f t="shared" si="41"/>
        <v>4.5</v>
      </c>
    </row>
    <row r="190" ht="15.75" customHeight="1">
      <c r="A190" s="15"/>
      <c r="B190" s="40" t="s">
        <v>55</v>
      </c>
      <c r="C190" s="42"/>
      <c r="D190" s="42">
        <f t="shared" ref="D190:BE190" si="42">SUM(D184:D189)</f>
        <v>0</v>
      </c>
      <c r="E190" s="42">
        <f t="shared" si="42"/>
        <v>4</v>
      </c>
      <c r="F190" s="42">
        <f t="shared" si="42"/>
        <v>5.5</v>
      </c>
      <c r="G190" s="42">
        <f t="shared" si="42"/>
        <v>0</v>
      </c>
      <c r="H190" s="42">
        <f t="shared" si="42"/>
        <v>0</v>
      </c>
      <c r="I190" s="42">
        <f t="shared" si="42"/>
        <v>6</v>
      </c>
      <c r="J190" s="42">
        <f t="shared" si="42"/>
        <v>9</v>
      </c>
      <c r="K190" s="42">
        <f t="shared" si="42"/>
        <v>0</v>
      </c>
      <c r="L190" s="42">
        <f t="shared" si="42"/>
        <v>0</v>
      </c>
      <c r="M190" s="42">
        <f t="shared" si="42"/>
        <v>0</v>
      </c>
      <c r="N190" s="42">
        <f t="shared" si="42"/>
        <v>0</v>
      </c>
      <c r="O190" s="42">
        <f t="shared" si="42"/>
        <v>0</v>
      </c>
      <c r="P190" s="42">
        <f t="shared" si="42"/>
        <v>0</v>
      </c>
      <c r="Q190" s="42">
        <f t="shared" si="42"/>
        <v>0</v>
      </c>
      <c r="R190" s="42">
        <f t="shared" si="42"/>
        <v>0</v>
      </c>
      <c r="S190" s="42">
        <f t="shared" si="42"/>
        <v>0</v>
      </c>
      <c r="T190" s="42">
        <f t="shared" si="42"/>
        <v>0</v>
      </c>
      <c r="U190" s="42">
        <f t="shared" si="42"/>
        <v>0</v>
      </c>
      <c r="V190" s="42">
        <f t="shared" si="42"/>
        <v>0</v>
      </c>
      <c r="W190" s="42">
        <f t="shared" si="42"/>
        <v>0</v>
      </c>
      <c r="X190" s="42">
        <f t="shared" si="42"/>
        <v>29</v>
      </c>
      <c r="Y190" s="42">
        <f t="shared" si="42"/>
        <v>0</v>
      </c>
      <c r="Z190" s="42">
        <f t="shared" si="42"/>
        <v>0</v>
      </c>
      <c r="AA190" s="42">
        <f t="shared" si="42"/>
        <v>0</v>
      </c>
      <c r="AB190" s="42">
        <f t="shared" si="42"/>
        <v>0</v>
      </c>
      <c r="AC190" s="42">
        <f t="shared" si="42"/>
        <v>0</v>
      </c>
      <c r="AD190" s="42">
        <f t="shared" si="42"/>
        <v>0</v>
      </c>
      <c r="AE190" s="42">
        <f t="shared" si="42"/>
        <v>0</v>
      </c>
      <c r="AF190" s="42">
        <f t="shared" si="42"/>
        <v>0</v>
      </c>
      <c r="AG190" s="42">
        <f t="shared" si="42"/>
        <v>0</v>
      </c>
      <c r="AH190" s="42">
        <f t="shared" si="42"/>
        <v>0</v>
      </c>
      <c r="AI190" s="42">
        <f t="shared" si="42"/>
        <v>0</v>
      </c>
      <c r="AJ190" s="42">
        <f t="shared" si="42"/>
        <v>0</v>
      </c>
      <c r="AK190" s="42">
        <f t="shared" si="42"/>
        <v>6.5</v>
      </c>
      <c r="AL190" s="42">
        <f t="shared" si="42"/>
        <v>0</v>
      </c>
      <c r="AM190" s="42">
        <f t="shared" si="42"/>
        <v>7</v>
      </c>
      <c r="AN190" s="42">
        <f t="shared" si="42"/>
        <v>0</v>
      </c>
      <c r="AO190" s="42">
        <f t="shared" si="42"/>
        <v>0</v>
      </c>
      <c r="AP190" s="42">
        <f t="shared" si="42"/>
        <v>0</v>
      </c>
      <c r="AQ190" s="42">
        <f t="shared" si="42"/>
        <v>0</v>
      </c>
      <c r="AR190" s="42">
        <f t="shared" si="42"/>
        <v>0</v>
      </c>
      <c r="AS190" s="42">
        <f t="shared" si="42"/>
        <v>0</v>
      </c>
      <c r="AT190" s="42">
        <f t="shared" si="42"/>
        <v>0</v>
      </c>
      <c r="AU190" s="42">
        <f t="shared" si="42"/>
        <v>0</v>
      </c>
      <c r="AV190" s="42">
        <f t="shared" si="42"/>
        <v>0</v>
      </c>
      <c r="AW190" s="42">
        <f t="shared" si="42"/>
        <v>0</v>
      </c>
      <c r="AX190" s="42">
        <f t="shared" si="42"/>
        <v>0</v>
      </c>
      <c r="AY190" s="42">
        <f t="shared" si="42"/>
        <v>0</v>
      </c>
      <c r="AZ190" s="42">
        <f t="shared" si="42"/>
        <v>0</v>
      </c>
      <c r="BA190" s="42">
        <f t="shared" si="42"/>
        <v>0</v>
      </c>
      <c r="BB190" s="42">
        <f t="shared" si="42"/>
        <v>0</v>
      </c>
      <c r="BC190" s="42">
        <f t="shared" si="42"/>
        <v>0</v>
      </c>
      <c r="BD190" s="42">
        <f t="shared" si="42"/>
        <v>0</v>
      </c>
      <c r="BE190" s="42">
        <f t="shared" si="42"/>
        <v>0</v>
      </c>
      <c r="BF190" s="23">
        <f t="shared" si="41"/>
        <v>67</v>
      </c>
    </row>
    <row r="191" ht="15.75" customHeight="1">
      <c r="A191" s="15"/>
      <c r="B191" s="40"/>
      <c r="C191" s="17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26"/>
    </row>
    <row r="192" ht="15.75" customHeight="1">
      <c r="A192" s="27"/>
      <c r="B192" s="43" t="s">
        <v>1</v>
      </c>
      <c r="C192" s="44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37">
        <f t="shared" ref="BF192:BF199" si="43">SUM(C192:BE192)</f>
        <v>0</v>
      </c>
    </row>
    <row r="193" ht="15.75" customHeight="1">
      <c r="A193" s="8">
        <v>22.0</v>
      </c>
      <c r="B193" s="38" t="s">
        <v>107</v>
      </c>
      <c r="C193" s="10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3"/>
      <c r="AH193" s="11"/>
      <c r="AI193" s="12">
        <v>12.0</v>
      </c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2">
        <v>4.0</v>
      </c>
      <c r="AX193" s="11"/>
      <c r="AY193" s="11"/>
      <c r="AZ193" s="11"/>
      <c r="BA193" s="11"/>
      <c r="BB193" s="11"/>
      <c r="BC193" s="11"/>
      <c r="BD193" s="11"/>
      <c r="BE193" s="11"/>
      <c r="BF193" s="14">
        <f t="shared" si="43"/>
        <v>16</v>
      </c>
    </row>
    <row r="194" ht="15.75" customHeight="1">
      <c r="A194" s="15"/>
      <c r="B194" s="40" t="s">
        <v>108</v>
      </c>
      <c r="C194" s="17"/>
      <c r="D194" s="20">
        <v>0.25</v>
      </c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20">
        <v>0.25</v>
      </c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20">
        <v>0.25</v>
      </c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9">
        <f t="shared" si="43"/>
        <v>0.75</v>
      </c>
    </row>
    <row r="195" ht="15.75" customHeight="1">
      <c r="A195" s="15"/>
      <c r="B195" s="40" t="s">
        <v>109</v>
      </c>
      <c r="C195" s="17"/>
      <c r="D195" s="20">
        <v>0.5</v>
      </c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20">
        <v>0.5</v>
      </c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9">
        <f t="shared" si="43"/>
        <v>1</v>
      </c>
    </row>
    <row r="196" ht="15.75" customHeight="1">
      <c r="A196" s="15"/>
      <c r="B196" s="40" t="s">
        <v>110</v>
      </c>
      <c r="C196" s="17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21"/>
      <c r="AH196" s="18"/>
      <c r="AI196" s="20">
        <v>10.0</v>
      </c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20">
        <v>6.5</v>
      </c>
      <c r="AX196" s="18"/>
      <c r="AY196" s="18"/>
      <c r="AZ196" s="18"/>
      <c r="BA196" s="18"/>
      <c r="BB196" s="18"/>
      <c r="BC196" s="18"/>
      <c r="BD196" s="18"/>
      <c r="BE196" s="18"/>
      <c r="BF196" s="19">
        <f t="shared" si="43"/>
        <v>16.5</v>
      </c>
    </row>
    <row r="197" ht="15.75" customHeight="1">
      <c r="A197" s="15"/>
      <c r="B197" s="40" t="s">
        <v>111</v>
      </c>
      <c r="C197" s="17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21"/>
      <c r="AH197" s="18"/>
      <c r="AI197" s="20">
        <v>0.25</v>
      </c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9">
        <f t="shared" si="43"/>
        <v>0.25</v>
      </c>
    </row>
    <row r="198" ht="15.75" customHeight="1">
      <c r="A198" s="15"/>
      <c r="B198" s="40" t="s">
        <v>112</v>
      </c>
      <c r="C198" s="17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20">
        <v>2.0</v>
      </c>
      <c r="AX198" s="18"/>
      <c r="AY198" s="18"/>
      <c r="AZ198" s="18"/>
      <c r="BA198" s="18"/>
      <c r="BB198" s="18"/>
      <c r="BC198" s="18"/>
      <c r="BD198" s="18"/>
      <c r="BE198" s="18"/>
      <c r="BF198" s="19">
        <f t="shared" si="43"/>
        <v>2</v>
      </c>
    </row>
    <row r="199" ht="15.75" customHeight="1">
      <c r="A199" s="15"/>
      <c r="B199" s="40" t="s">
        <v>55</v>
      </c>
      <c r="C199" s="42"/>
      <c r="D199" s="42">
        <f t="shared" ref="D199:BE199" si="44">SUM(D193:D198)</f>
        <v>0.75</v>
      </c>
      <c r="E199" s="42">
        <f t="shared" si="44"/>
        <v>0</v>
      </c>
      <c r="F199" s="42">
        <f t="shared" si="44"/>
        <v>0</v>
      </c>
      <c r="G199" s="42">
        <f t="shared" si="44"/>
        <v>0</v>
      </c>
      <c r="H199" s="42">
        <f t="shared" si="44"/>
        <v>0</v>
      </c>
      <c r="I199" s="42">
        <f t="shared" si="44"/>
        <v>0</v>
      </c>
      <c r="J199" s="42">
        <f t="shared" si="44"/>
        <v>0</v>
      </c>
      <c r="K199" s="42">
        <f t="shared" si="44"/>
        <v>0</v>
      </c>
      <c r="L199" s="42">
        <f t="shared" si="44"/>
        <v>0</v>
      </c>
      <c r="M199" s="42">
        <f t="shared" si="44"/>
        <v>0</v>
      </c>
      <c r="N199" s="42">
        <f t="shared" si="44"/>
        <v>0</v>
      </c>
      <c r="O199" s="42">
        <f t="shared" si="44"/>
        <v>0</v>
      </c>
      <c r="P199" s="42">
        <f t="shared" si="44"/>
        <v>0</v>
      </c>
      <c r="Q199" s="42">
        <f t="shared" si="44"/>
        <v>0</v>
      </c>
      <c r="R199" s="42">
        <f t="shared" si="44"/>
        <v>0</v>
      </c>
      <c r="S199" s="42">
        <f t="shared" si="44"/>
        <v>0</v>
      </c>
      <c r="T199" s="42">
        <f t="shared" si="44"/>
        <v>0</v>
      </c>
      <c r="U199" s="42">
        <f t="shared" si="44"/>
        <v>0</v>
      </c>
      <c r="V199" s="42">
        <f t="shared" si="44"/>
        <v>0</v>
      </c>
      <c r="W199" s="42">
        <f t="shared" si="44"/>
        <v>0</v>
      </c>
      <c r="X199" s="42">
        <f t="shared" si="44"/>
        <v>0</v>
      </c>
      <c r="Y199" s="42">
        <f t="shared" si="44"/>
        <v>0.75</v>
      </c>
      <c r="Z199" s="42">
        <f t="shared" si="44"/>
        <v>0</v>
      </c>
      <c r="AA199" s="42">
        <f t="shared" si="44"/>
        <v>0</v>
      </c>
      <c r="AB199" s="42">
        <f t="shared" si="44"/>
        <v>0</v>
      </c>
      <c r="AC199" s="42">
        <f t="shared" si="44"/>
        <v>0</v>
      </c>
      <c r="AD199" s="42">
        <f t="shared" si="44"/>
        <v>0</v>
      </c>
      <c r="AE199" s="42">
        <f t="shared" si="44"/>
        <v>0</v>
      </c>
      <c r="AF199" s="42">
        <f t="shared" si="44"/>
        <v>0</v>
      </c>
      <c r="AG199" s="42">
        <f t="shared" si="44"/>
        <v>0</v>
      </c>
      <c r="AH199" s="42">
        <f t="shared" si="44"/>
        <v>0</v>
      </c>
      <c r="AI199" s="42">
        <f t="shared" si="44"/>
        <v>22.25</v>
      </c>
      <c r="AJ199" s="42">
        <f t="shared" si="44"/>
        <v>0</v>
      </c>
      <c r="AK199" s="42">
        <f t="shared" si="44"/>
        <v>0</v>
      </c>
      <c r="AL199" s="42">
        <f t="shared" si="44"/>
        <v>0</v>
      </c>
      <c r="AM199" s="42">
        <f t="shared" si="44"/>
        <v>0</v>
      </c>
      <c r="AN199" s="42">
        <f t="shared" si="44"/>
        <v>0</v>
      </c>
      <c r="AO199" s="42">
        <f t="shared" si="44"/>
        <v>0</v>
      </c>
      <c r="AP199" s="42">
        <f t="shared" si="44"/>
        <v>0.25</v>
      </c>
      <c r="AQ199" s="42">
        <f t="shared" si="44"/>
        <v>0</v>
      </c>
      <c r="AR199" s="42">
        <f t="shared" si="44"/>
        <v>0</v>
      </c>
      <c r="AS199" s="42">
        <f t="shared" si="44"/>
        <v>0</v>
      </c>
      <c r="AT199" s="42">
        <f t="shared" si="44"/>
        <v>0</v>
      </c>
      <c r="AU199" s="42">
        <f t="shared" si="44"/>
        <v>0</v>
      </c>
      <c r="AV199" s="42">
        <f t="shared" si="44"/>
        <v>0</v>
      </c>
      <c r="AW199" s="42">
        <f t="shared" si="44"/>
        <v>12.5</v>
      </c>
      <c r="AX199" s="42">
        <f t="shared" si="44"/>
        <v>0</v>
      </c>
      <c r="AY199" s="42">
        <f t="shared" si="44"/>
        <v>0</v>
      </c>
      <c r="AZ199" s="42">
        <f t="shared" si="44"/>
        <v>0</v>
      </c>
      <c r="BA199" s="42">
        <f t="shared" si="44"/>
        <v>0</v>
      </c>
      <c r="BB199" s="42">
        <f t="shared" si="44"/>
        <v>0</v>
      </c>
      <c r="BC199" s="42">
        <f t="shared" si="44"/>
        <v>0</v>
      </c>
      <c r="BD199" s="42">
        <f t="shared" si="44"/>
        <v>0</v>
      </c>
      <c r="BE199" s="42">
        <f t="shared" si="44"/>
        <v>0</v>
      </c>
      <c r="BF199" s="23">
        <f t="shared" si="43"/>
        <v>36.5</v>
      </c>
    </row>
    <row r="200" ht="15.75" customHeight="1">
      <c r="A200" s="15"/>
      <c r="B200" s="40"/>
      <c r="C200" s="17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26"/>
    </row>
    <row r="201" ht="15.75" customHeight="1">
      <c r="A201" s="27"/>
      <c r="B201" s="43" t="s">
        <v>1</v>
      </c>
      <c r="C201" s="44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37">
        <f t="shared" ref="BF201:BF208" si="45">SUM(C201:BE201)</f>
        <v>0</v>
      </c>
    </row>
    <row r="202" ht="15.75" customHeight="1">
      <c r="A202" s="8">
        <v>23.0</v>
      </c>
      <c r="B202" s="38" t="s">
        <v>107</v>
      </c>
      <c r="C202" s="10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3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4">
        <f t="shared" si="45"/>
        <v>0</v>
      </c>
    </row>
    <row r="203" ht="15.75" customHeight="1">
      <c r="A203" s="15"/>
      <c r="B203" s="40" t="s">
        <v>108</v>
      </c>
      <c r="C203" s="17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9">
        <f t="shared" si="45"/>
        <v>0</v>
      </c>
    </row>
    <row r="204" ht="15.75" customHeight="1">
      <c r="A204" s="15"/>
      <c r="B204" s="40" t="s">
        <v>109</v>
      </c>
      <c r="C204" s="17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9">
        <f t="shared" si="45"/>
        <v>0</v>
      </c>
    </row>
    <row r="205" ht="15.75" customHeight="1">
      <c r="A205" s="15"/>
      <c r="B205" s="40" t="s">
        <v>110</v>
      </c>
      <c r="C205" s="17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E205" s="18"/>
      <c r="AF205" s="18"/>
      <c r="AG205" s="21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9">
        <f t="shared" si="45"/>
        <v>0</v>
      </c>
    </row>
    <row r="206" ht="15.75" customHeight="1">
      <c r="A206" s="15"/>
      <c r="B206" s="40" t="s">
        <v>111</v>
      </c>
      <c r="C206" s="17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  <c r="AG206" s="21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9">
        <f t="shared" si="45"/>
        <v>0</v>
      </c>
    </row>
    <row r="207" ht="15.75" customHeight="1">
      <c r="A207" s="15"/>
      <c r="B207" s="40" t="s">
        <v>112</v>
      </c>
      <c r="C207" s="17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9">
        <f t="shared" si="45"/>
        <v>0</v>
      </c>
    </row>
    <row r="208" ht="15.75" customHeight="1">
      <c r="A208" s="15"/>
      <c r="B208" s="40" t="s">
        <v>55</v>
      </c>
      <c r="C208" s="42"/>
      <c r="D208" s="42">
        <f t="shared" ref="D208:BE208" si="46">SUM(D202:D207)</f>
        <v>0</v>
      </c>
      <c r="E208" s="42">
        <f t="shared" si="46"/>
        <v>0</v>
      </c>
      <c r="F208" s="42">
        <f t="shared" si="46"/>
        <v>0</v>
      </c>
      <c r="G208" s="42">
        <f t="shared" si="46"/>
        <v>0</v>
      </c>
      <c r="H208" s="42">
        <f t="shared" si="46"/>
        <v>0</v>
      </c>
      <c r="I208" s="42">
        <f t="shared" si="46"/>
        <v>0</v>
      </c>
      <c r="J208" s="42">
        <f t="shared" si="46"/>
        <v>0</v>
      </c>
      <c r="K208" s="42">
        <f t="shared" si="46"/>
        <v>0</v>
      </c>
      <c r="L208" s="42">
        <f t="shared" si="46"/>
        <v>0</v>
      </c>
      <c r="M208" s="42">
        <f t="shared" si="46"/>
        <v>0</v>
      </c>
      <c r="N208" s="42">
        <f t="shared" si="46"/>
        <v>0</v>
      </c>
      <c r="O208" s="42">
        <f t="shared" si="46"/>
        <v>0</v>
      </c>
      <c r="P208" s="42">
        <f t="shared" si="46"/>
        <v>0</v>
      </c>
      <c r="Q208" s="42">
        <f t="shared" si="46"/>
        <v>0</v>
      </c>
      <c r="R208" s="42">
        <f t="shared" si="46"/>
        <v>0</v>
      </c>
      <c r="S208" s="42">
        <f t="shared" si="46"/>
        <v>0</v>
      </c>
      <c r="T208" s="42">
        <f t="shared" si="46"/>
        <v>0</v>
      </c>
      <c r="U208" s="42">
        <f t="shared" si="46"/>
        <v>0</v>
      </c>
      <c r="V208" s="42">
        <f t="shared" si="46"/>
        <v>0</v>
      </c>
      <c r="W208" s="42">
        <f t="shared" si="46"/>
        <v>0</v>
      </c>
      <c r="X208" s="42">
        <f t="shared" si="46"/>
        <v>0</v>
      </c>
      <c r="Y208" s="42">
        <f t="shared" si="46"/>
        <v>0</v>
      </c>
      <c r="Z208" s="42">
        <f t="shared" si="46"/>
        <v>0</v>
      </c>
      <c r="AA208" s="42">
        <f t="shared" si="46"/>
        <v>0</v>
      </c>
      <c r="AB208" s="42">
        <f t="shared" si="46"/>
        <v>0</v>
      </c>
      <c r="AC208" s="42">
        <f t="shared" si="46"/>
        <v>0</v>
      </c>
      <c r="AD208" s="42">
        <f t="shared" si="46"/>
        <v>0</v>
      </c>
      <c r="AE208" s="42">
        <f t="shared" si="46"/>
        <v>0</v>
      </c>
      <c r="AF208" s="42">
        <f t="shared" si="46"/>
        <v>0</v>
      </c>
      <c r="AG208" s="42">
        <f t="shared" si="46"/>
        <v>0</v>
      </c>
      <c r="AH208" s="42">
        <f t="shared" si="46"/>
        <v>0</v>
      </c>
      <c r="AI208" s="42">
        <f t="shared" si="46"/>
        <v>0</v>
      </c>
      <c r="AJ208" s="42">
        <f t="shared" si="46"/>
        <v>0</v>
      </c>
      <c r="AK208" s="42">
        <f t="shared" si="46"/>
        <v>0</v>
      </c>
      <c r="AL208" s="42">
        <f t="shared" si="46"/>
        <v>0</v>
      </c>
      <c r="AM208" s="42">
        <f t="shared" si="46"/>
        <v>0</v>
      </c>
      <c r="AN208" s="42">
        <f t="shared" si="46"/>
        <v>0</v>
      </c>
      <c r="AO208" s="42">
        <f t="shared" si="46"/>
        <v>0</v>
      </c>
      <c r="AP208" s="42">
        <f t="shared" si="46"/>
        <v>0</v>
      </c>
      <c r="AQ208" s="42">
        <f t="shared" si="46"/>
        <v>0</v>
      </c>
      <c r="AR208" s="42">
        <f t="shared" si="46"/>
        <v>0</v>
      </c>
      <c r="AS208" s="42">
        <f t="shared" si="46"/>
        <v>0</v>
      </c>
      <c r="AT208" s="42">
        <f t="shared" si="46"/>
        <v>0</v>
      </c>
      <c r="AU208" s="42">
        <f t="shared" si="46"/>
        <v>0</v>
      </c>
      <c r="AV208" s="42">
        <f t="shared" si="46"/>
        <v>0</v>
      </c>
      <c r="AW208" s="42">
        <f t="shared" si="46"/>
        <v>0</v>
      </c>
      <c r="AX208" s="42">
        <f t="shared" si="46"/>
        <v>0</v>
      </c>
      <c r="AY208" s="42">
        <f t="shared" si="46"/>
        <v>0</v>
      </c>
      <c r="AZ208" s="42">
        <f t="shared" si="46"/>
        <v>0</v>
      </c>
      <c r="BA208" s="42">
        <f t="shared" si="46"/>
        <v>0</v>
      </c>
      <c r="BB208" s="42">
        <f t="shared" si="46"/>
        <v>0</v>
      </c>
      <c r="BC208" s="42">
        <f t="shared" si="46"/>
        <v>0</v>
      </c>
      <c r="BD208" s="42">
        <f t="shared" si="46"/>
        <v>0</v>
      </c>
      <c r="BE208" s="42">
        <f t="shared" si="46"/>
        <v>0</v>
      </c>
      <c r="BF208" s="23">
        <f t="shared" si="45"/>
        <v>0</v>
      </c>
    </row>
    <row r="209" ht="15.75" customHeight="1">
      <c r="A209" s="15"/>
      <c r="B209" s="40"/>
      <c r="C209" s="17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26"/>
    </row>
    <row r="210" ht="15.75" customHeight="1">
      <c r="A210" s="27"/>
      <c r="B210" s="43" t="s">
        <v>1</v>
      </c>
      <c r="C210" s="44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37">
        <f t="shared" ref="BF210:BF217" si="47">SUM(C210:BE210)</f>
        <v>0</v>
      </c>
    </row>
    <row r="211" ht="15.75" customHeight="1">
      <c r="A211" s="8">
        <v>24.0</v>
      </c>
      <c r="B211" s="38" t="s">
        <v>107</v>
      </c>
      <c r="C211" s="10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2">
        <v>10.5</v>
      </c>
      <c r="R211" s="11"/>
      <c r="S211" s="12">
        <v>3.0</v>
      </c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2">
        <v>3.0</v>
      </c>
      <c r="AE211" s="11"/>
      <c r="AF211" s="11"/>
      <c r="AG211" s="13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4">
        <f t="shared" si="47"/>
        <v>16.5</v>
      </c>
    </row>
    <row r="212" ht="15.75" customHeight="1">
      <c r="A212" s="15"/>
      <c r="B212" s="40" t="s">
        <v>108</v>
      </c>
      <c r="C212" s="17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9">
        <f t="shared" si="47"/>
        <v>0</v>
      </c>
    </row>
    <row r="213" ht="15.75" customHeight="1">
      <c r="A213" s="15"/>
      <c r="B213" s="40" t="s">
        <v>109</v>
      </c>
      <c r="C213" s="17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20">
        <v>0.5</v>
      </c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0">
        <v>2.5</v>
      </c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9">
        <f t="shared" si="47"/>
        <v>3</v>
      </c>
    </row>
    <row r="214" ht="15.75" customHeight="1">
      <c r="A214" s="15"/>
      <c r="B214" s="40" t="s">
        <v>110</v>
      </c>
      <c r="C214" s="17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20">
        <v>20.5</v>
      </c>
      <c r="R214" s="18"/>
      <c r="S214" s="20">
        <v>6.0</v>
      </c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20">
        <v>9.0</v>
      </c>
      <c r="AE214" s="18"/>
      <c r="AF214" s="18"/>
      <c r="AG214" s="21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9">
        <f t="shared" si="47"/>
        <v>35.5</v>
      </c>
    </row>
    <row r="215" ht="15.75" customHeight="1">
      <c r="A215" s="15"/>
      <c r="B215" s="40" t="s">
        <v>111</v>
      </c>
      <c r="C215" s="17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20">
        <v>2.0</v>
      </c>
      <c r="R215" s="18"/>
      <c r="S215" s="20">
        <v>1.0</v>
      </c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20">
        <v>0.5</v>
      </c>
      <c r="AE215" s="18"/>
      <c r="AF215" s="18"/>
      <c r="AG215" s="21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9">
        <f t="shared" si="47"/>
        <v>3.5</v>
      </c>
    </row>
    <row r="216" ht="15.75" customHeight="1">
      <c r="A216" s="15"/>
      <c r="B216" s="40" t="s">
        <v>112</v>
      </c>
      <c r="C216" s="17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20">
        <v>7.0</v>
      </c>
      <c r="R216" s="18"/>
      <c r="S216" s="20">
        <v>2.0</v>
      </c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20">
        <v>2.0</v>
      </c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9">
        <f t="shared" si="47"/>
        <v>11</v>
      </c>
    </row>
    <row r="217" ht="15.75" customHeight="1">
      <c r="A217" s="15"/>
      <c r="B217" s="40" t="s">
        <v>55</v>
      </c>
      <c r="C217" s="42"/>
      <c r="D217" s="42">
        <f t="shared" ref="D217:BE217" si="48">SUM(D211:D216)</f>
        <v>0</v>
      </c>
      <c r="E217" s="42">
        <f t="shared" si="48"/>
        <v>0</v>
      </c>
      <c r="F217" s="42">
        <f t="shared" si="48"/>
        <v>0</v>
      </c>
      <c r="G217" s="42">
        <f t="shared" si="48"/>
        <v>0</v>
      </c>
      <c r="H217" s="42">
        <f t="shared" si="48"/>
        <v>0</v>
      </c>
      <c r="I217" s="42">
        <f t="shared" si="48"/>
        <v>0</v>
      </c>
      <c r="J217" s="42">
        <f t="shared" si="48"/>
        <v>0</v>
      </c>
      <c r="K217" s="42">
        <f t="shared" si="48"/>
        <v>0</v>
      </c>
      <c r="L217" s="42">
        <f t="shared" si="48"/>
        <v>0</v>
      </c>
      <c r="M217" s="42">
        <f t="shared" si="48"/>
        <v>0</v>
      </c>
      <c r="N217" s="42">
        <f t="shared" si="48"/>
        <v>0</v>
      </c>
      <c r="O217" s="42">
        <f t="shared" si="48"/>
        <v>0</v>
      </c>
      <c r="P217" s="42">
        <f t="shared" si="48"/>
        <v>0</v>
      </c>
      <c r="Q217" s="42">
        <f t="shared" si="48"/>
        <v>40.5</v>
      </c>
      <c r="R217" s="42">
        <f t="shared" si="48"/>
        <v>0</v>
      </c>
      <c r="S217" s="42">
        <f t="shared" si="48"/>
        <v>12</v>
      </c>
      <c r="T217" s="42">
        <f t="shared" si="48"/>
        <v>0</v>
      </c>
      <c r="U217" s="42">
        <f t="shared" si="48"/>
        <v>0</v>
      </c>
      <c r="V217" s="42">
        <f t="shared" si="48"/>
        <v>0</v>
      </c>
      <c r="W217" s="42">
        <f t="shared" si="48"/>
        <v>0</v>
      </c>
      <c r="X217" s="42">
        <f t="shared" si="48"/>
        <v>0</v>
      </c>
      <c r="Y217" s="42">
        <f t="shared" si="48"/>
        <v>0</v>
      </c>
      <c r="Z217" s="42">
        <f t="shared" si="48"/>
        <v>0</v>
      </c>
      <c r="AA217" s="42">
        <f t="shared" si="48"/>
        <v>0</v>
      </c>
      <c r="AB217" s="42">
        <f t="shared" si="48"/>
        <v>0</v>
      </c>
      <c r="AC217" s="42">
        <f t="shared" si="48"/>
        <v>0</v>
      </c>
      <c r="AD217" s="42">
        <f t="shared" si="48"/>
        <v>17</v>
      </c>
      <c r="AE217" s="42">
        <f t="shared" si="48"/>
        <v>0</v>
      </c>
      <c r="AF217" s="42">
        <f t="shared" si="48"/>
        <v>0</v>
      </c>
      <c r="AG217" s="42">
        <f t="shared" si="48"/>
        <v>0</v>
      </c>
      <c r="AH217" s="42">
        <f t="shared" si="48"/>
        <v>0</v>
      </c>
      <c r="AI217" s="42">
        <f t="shared" si="48"/>
        <v>0</v>
      </c>
      <c r="AJ217" s="42">
        <f t="shared" si="48"/>
        <v>0</v>
      </c>
      <c r="AK217" s="42">
        <f t="shared" si="48"/>
        <v>0</v>
      </c>
      <c r="AL217" s="42">
        <f t="shared" si="48"/>
        <v>0</v>
      </c>
      <c r="AM217" s="42">
        <f t="shared" si="48"/>
        <v>0</v>
      </c>
      <c r="AN217" s="42">
        <f t="shared" si="48"/>
        <v>0</v>
      </c>
      <c r="AO217" s="42">
        <f t="shared" si="48"/>
        <v>0</v>
      </c>
      <c r="AP217" s="42">
        <f t="shared" si="48"/>
        <v>0</v>
      </c>
      <c r="AQ217" s="42">
        <f t="shared" si="48"/>
        <v>0</v>
      </c>
      <c r="AR217" s="42">
        <f t="shared" si="48"/>
        <v>0</v>
      </c>
      <c r="AS217" s="42">
        <f t="shared" si="48"/>
        <v>0</v>
      </c>
      <c r="AT217" s="42">
        <f t="shared" si="48"/>
        <v>0</v>
      </c>
      <c r="AU217" s="42">
        <f t="shared" si="48"/>
        <v>0</v>
      </c>
      <c r="AV217" s="42">
        <f t="shared" si="48"/>
        <v>0</v>
      </c>
      <c r="AW217" s="42">
        <f t="shared" si="48"/>
        <v>0</v>
      </c>
      <c r="AX217" s="42">
        <f t="shared" si="48"/>
        <v>0</v>
      </c>
      <c r="AY217" s="42">
        <f t="shared" si="48"/>
        <v>0</v>
      </c>
      <c r="AZ217" s="42">
        <f t="shared" si="48"/>
        <v>0</v>
      </c>
      <c r="BA217" s="42">
        <f t="shared" si="48"/>
        <v>0</v>
      </c>
      <c r="BB217" s="42">
        <f t="shared" si="48"/>
        <v>0</v>
      </c>
      <c r="BC217" s="42">
        <f t="shared" si="48"/>
        <v>0</v>
      </c>
      <c r="BD217" s="42">
        <f t="shared" si="48"/>
        <v>0</v>
      </c>
      <c r="BE217" s="42">
        <f t="shared" si="48"/>
        <v>0</v>
      </c>
      <c r="BF217" s="23">
        <f t="shared" si="47"/>
        <v>69.5</v>
      </c>
    </row>
    <row r="218" ht="15.75" customHeight="1">
      <c r="A218" s="15"/>
      <c r="B218" s="40"/>
      <c r="C218" s="17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26"/>
    </row>
    <row r="219" ht="15.75" customHeight="1">
      <c r="A219" s="27"/>
      <c r="B219" s="43" t="s">
        <v>1</v>
      </c>
      <c r="C219" s="44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37">
        <f t="shared" ref="BF219:BF226" si="49">SUM(C219:BE219)</f>
        <v>0</v>
      </c>
    </row>
    <row r="220" ht="15.75" customHeight="1">
      <c r="A220" s="8">
        <v>25.0</v>
      </c>
      <c r="B220" s="38" t="s">
        <v>107</v>
      </c>
      <c r="C220" s="10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2">
        <v>2.0</v>
      </c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3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4">
        <f t="shared" si="49"/>
        <v>2</v>
      </c>
    </row>
    <row r="221" ht="15.75" customHeight="1">
      <c r="A221" s="15"/>
      <c r="B221" s="40" t="s">
        <v>108</v>
      </c>
      <c r="C221" s="17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9">
        <f t="shared" si="49"/>
        <v>0</v>
      </c>
    </row>
    <row r="222" ht="15.75" customHeight="1">
      <c r="A222" s="15"/>
      <c r="B222" s="40" t="s">
        <v>109</v>
      </c>
      <c r="C222" s="17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20">
        <v>3.0</v>
      </c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9">
        <f t="shared" si="49"/>
        <v>3</v>
      </c>
    </row>
    <row r="223" ht="15.75" customHeight="1">
      <c r="A223" s="15"/>
      <c r="B223" s="40" t="s">
        <v>110</v>
      </c>
      <c r="C223" s="17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20">
        <v>7.0</v>
      </c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21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9">
        <f t="shared" si="49"/>
        <v>7</v>
      </c>
    </row>
    <row r="224" ht="15.75" customHeight="1">
      <c r="A224" s="15"/>
      <c r="B224" s="40" t="s">
        <v>111</v>
      </c>
      <c r="C224" s="17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21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9">
        <f t="shared" si="49"/>
        <v>0</v>
      </c>
    </row>
    <row r="225" ht="15.75" customHeight="1">
      <c r="A225" s="15"/>
      <c r="B225" s="40" t="s">
        <v>112</v>
      </c>
      <c r="C225" s="17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9">
        <f t="shared" si="49"/>
        <v>0</v>
      </c>
    </row>
    <row r="226" ht="15.75" customHeight="1">
      <c r="A226" s="15"/>
      <c r="B226" s="40" t="s">
        <v>55</v>
      </c>
      <c r="C226" s="42"/>
      <c r="D226" s="42">
        <f t="shared" ref="D226:BE226" si="50">SUM(D220:D225)</f>
        <v>0</v>
      </c>
      <c r="E226" s="42">
        <f t="shared" si="50"/>
        <v>0</v>
      </c>
      <c r="F226" s="42">
        <f t="shared" si="50"/>
        <v>0</v>
      </c>
      <c r="G226" s="42">
        <f t="shared" si="50"/>
        <v>0</v>
      </c>
      <c r="H226" s="42">
        <f t="shared" si="50"/>
        <v>0</v>
      </c>
      <c r="I226" s="42">
        <f t="shared" si="50"/>
        <v>0</v>
      </c>
      <c r="J226" s="42">
        <f t="shared" si="50"/>
        <v>0</v>
      </c>
      <c r="K226" s="42">
        <f t="shared" si="50"/>
        <v>0</v>
      </c>
      <c r="L226" s="42">
        <f t="shared" si="50"/>
        <v>0</v>
      </c>
      <c r="M226" s="42">
        <f t="shared" si="50"/>
        <v>0</v>
      </c>
      <c r="N226" s="42">
        <f t="shared" si="50"/>
        <v>0</v>
      </c>
      <c r="O226" s="42">
        <f t="shared" si="50"/>
        <v>0</v>
      </c>
      <c r="P226" s="42">
        <f t="shared" si="50"/>
        <v>0</v>
      </c>
      <c r="Q226" s="42">
        <f t="shared" si="50"/>
        <v>0</v>
      </c>
      <c r="R226" s="42">
        <f t="shared" si="50"/>
        <v>0</v>
      </c>
      <c r="S226" s="42">
        <f t="shared" si="50"/>
        <v>0</v>
      </c>
      <c r="T226" s="42">
        <f t="shared" si="50"/>
        <v>0</v>
      </c>
      <c r="U226" s="42">
        <f t="shared" si="50"/>
        <v>12</v>
      </c>
      <c r="V226" s="42">
        <f t="shared" si="50"/>
        <v>0</v>
      </c>
      <c r="W226" s="42">
        <f t="shared" si="50"/>
        <v>0</v>
      </c>
      <c r="X226" s="42">
        <f t="shared" si="50"/>
        <v>0</v>
      </c>
      <c r="Y226" s="42">
        <f t="shared" si="50"/>
        <v>0</v>
      </c>
      <c r="Z226" s="42">
        <f t="shared" si="50"/>
        <v>0</v>
      </c>
      <c r="AA226" s="42">
        <f t="shared" si="50"/>
        <v>0</v>
      </c>
      <c r="AB226" s="42">
        <f t="shared" si="50"/>
        <v>0</v>
      </c>
      <c r="AC226" s="42">
        <f t="shared" si="50"/>
        <v>0</v>
      </c>
      <c r="AD226" s="42">
        <f t="shared" si="50"/>
        <v>0</v>
      </c>
      <c r="AE226" s="42">
        <f t="shared" si="50"/>
        <v>0</v>
      </c>
      <c r="AF226" s="42">
        <f t="shared" si="50"/>
        <v>0</v>
      </c>
      <c r="AG226" s="42">
        <f t="shared" si="50"/>
        <v>0</v>
      </c>
      <c r="AH226" s="42">
        <f t="shared" si="50"/>
        <v>0</v>
      </c>
      <c r="AI226" s="42">
        <f t="shared" si="50"/>
        <v>0</v>
      </c>
      <c r="AJ226" s="42">
        <f t="shared" si="50"/>
        <v>0</v>
      </c>
      <c r="AK226" s="42">
        <f t="shared" si="50"/>
        <v>0</v>
      </c>
      <c r="AL226" s="42">
        <f t="shared" si="50"/>
        <v>0</v>
      </c>
      <c r="AM226" s="42">
        <f t="shared" si="50"/>
        <v>0</v>
      </c>
      <c r="AN226" s="42">
        <f t="shared" si="50"/>
        <v>0</v>
      </c>
      <c r="AO226" s="42">
        <f t="shared" si="50"/>
        <v>0</v>
      </c>
      <c r="AP226" s="42">
        <f t="shared" si="50"/>
        <v>0</v>
      </c>
      <c r="AQ226" s="42">
        <f t="shared" si="50"/>
        <v>0</v>
      </c>
      <c r="AR226" s="42">
        <f t="shared" si="50"/>
        <v>0</v>
      </c>
      <c r="AS226" s="42">
        <f t="shared" si="50"/>
        <v>0</v>
      </c>
      <c r="AT226" s="42">
        <f t="shared" si="50"/>
        <v>0</v>
      </c>
      <c r="AU226" s="42">
        <f t="shared" si="50"/>
        <v>0</v>
      </c>
      <c r="AV226" s="42">
        <f t="shared" si="50"/>
        <v>0</v>
      </c>
      <c r="AW226" s="42">
        <f t="shared" si="50"/>
        <v>0</v>
      </c>
      <c r="AX226" s="42">
        <f t="shared" si="50"/>
        <v>0</v>
      </c>
      <c r="AY226" s="42">
        <f t="shared" si="50"/>
        <v>0</v>
      </c>
      <c r="AZ226" s="42">
        <f t="shared" si="50"/>
        <v>0</v>
      </c>
      <c r="BA226" s="42">
        <f t="shared" si="50"/>
        <v>0</v>
      </c>
      <c r="BB226" s="42">
        <f t="shared" si="50"/>
        <v>0</v>
      </c>
      <c r="BC226" s="42">
        <f t="shared" si="50"/>
        <v>0</v>
      </c>
      <c r="BD226" s="42">
        <f t="shared" si="50"/>
        <v>0</v>
      </c>
      <c r="BE226" s="42">
        <f t="shared" si="50"/>
        <v>0</v>
      </c>
      <c r="BF226" s="23">
        <f t="shared" si="49"/>
        <v>12</v>
      </c>
    </row>
    <row r="227" ht="15.75" customHeight="1">
      <c r="A227" s="15"/>
      <c r="B227" s="40"/>
      <c r="C227" s="17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26"/>
    </row>
    <row r="228" ht="15.75" customHeight="1">
      <c r="A228" s="27"/>
      <c r="B228" s="43" t="s">
        <v>1</v>
      </c>
      <c r="C228" s="44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37">
        <f t="shared" ref="BF228:BF235" si="51">SUM(C228:BE228)</f>
        <v>0</v>
      </c>
    </row>
    <row r="229" ht="15.75" customHeight="1">
      <c r="A229" s="8">
        <v>26.0</v>
      </c>
      <c r="B229" s="38" t="s">
        <v>107</v>
      </c>
      <c r="C229" s="10"/>
      <c r="D229" s="11"/>
      <c r="E229" s="11"/>
      <c r="F229" s="11"/>
      <c r="G229" s="11"/>
      <c r="H229" s="11"/>
      <c r="I229" s="12">
        <v>6.0</v>
      </c>
      <c r="J229" s="12">
        <v>5.0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3"/>
      <c r="AH229" s="11"/>
      <c r="AI229" s="11"/>
      <c r="AJ229" s="11"/>
      <c r="AK229" s="12">
        <v>5.0</v>
      </c>
      <c r="AL229" s="11"/>
      <c r="AM229" s="11"/>
      <c r="AN229" s="11"/>
      <c r="AO229" s="12">
        <v>1.0</v>
      </c>
      <c r="AP229" s="12">
        <v>1.0</v>
      </c>
      <c r="AQ229" s="12">
        <v>3.0</v>
      </c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4">
        <f t="shared" si="51"/>
        <v>21</v>
      </c>
    </row>
    <row r="230" ht="15.75" customHeight="1">
      <c r="A230" s="15"/>
      <c r="B230" s="40" t="s">
        <v>108</v>
      </c>
      <c r="C230" s="17"/>
      <c r="D230" s="18"/>
      <c r="E230" s="18"/>
      <c r="F230" s="18"/>
      <c r="G230" s="20">
        <v>0.5</v>
      </c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20">
        <v>1.0</v>
      </c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20">
        <v>2.0</v>
      </c>
      <c r="AP230" s="20"/>
      <c r="AQ230" s="20">
        <v>1.0</v>
      </c>
      <c r="AR230" s="18"/>
      <c r="AS230" s="18"/>
      <c r="AT230" s="18"/>
      <c r="AU230" s="20">
        <v>1.5</v>
      </c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9">
        <f t="shared" si="51"/>
        <v>6</v>
      </c>
    </row>
    <row r="231" ht="15.75" customHeight="1">
      <c r="A231" s="15"/>
      <c r="B231" s="40" t="s">
        <v>109</v>
      </c>
      <c r="C231" s="17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20">
        <v>1.0</v>
      </c>
      <c r="AL231" s="18"/>
      <c r="AM231" s="18"/>
      <c r="AN231" s="18"/>
      <c r="AO231" s="20">
        <v>1.0</v>
      </c>
      <c r="AP231" s="20">
        <v>2.0</v>
      </c>
      <c r="AQ231" s="18"/>
      <c r="AR231" s="18"/>
      <c r="AS231" s="18"/>
      <c r="AT231" s="18"/>
      <c r="AU231" s="20">
        <v>0.5</v>
      </c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9">
        <f t="shared" si="51"/>
        <v>4.5</v>
      </c>
    </row>
    <row r="232" ht="15.75" customHeight="1">
      <c r="A232" s="15"/>
      <c r="B232" s="40" t="s">
        <v>110</v>
      </c>
      <c r="C232" s="17"/>
      <c r="D232" s="18"/>
      <c r="E232" s="18"/>
      <c r="F232" s="18"/>
      <c r="G232" s="18"/>
      <c r="H232" s="18"/>
      <c r="I232" s="20">
        <v>2.0</v>
      </c>
      <c r="J232" s="20">
        <v>4.0</v>
      </c>
      <c r="K232" s="18"/>
      <c r="L232" s="18"/>
      <c r="M232" s="18"/>
      <c r="N232" s="20">
        <v>2.0</v>
      </c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20">
        <v>2.0</v>
      </c>
      <c r="Z232" s="20" t="s">
        <v>148</v>
      </c>
      <c r="AA232" s="18"/>
      <c r="AB232" s="18"/>
      <c r="AC232" s="20">
        <v>1.0</v>
      </c>
      <c r="AD232" s="18"/>
      <c r="AE232" s="18"/>
      <c r="AF232" s="18"/>
      <c r="AG232" s="21"/>
      <c r="AH232" s="18"/>
      <c r="AI232" s="18"/>
      <c r="AJ232" s="20">
        <v>1.5</v>
      </c>
      <c r="AK232" s="20">
        <v>9.0</v>
      </c>
      <c r="AL232" s="20">
        <v>4.0</v>
      </c>
      <c r="AM232" s="18"/>
      <c r="AN232" s="18"/>
      <c r="AO232" s="18"/>
      <c r="AP232" s="20">
        <v>0.3</v>
      </c>
      <c r="AQ232" s="20">
        <v>12.0</v>
      </c>
      <c r="AR232" s="18"/>
      <c r="AS232" s="18"/>
      <c r="AT232" s="18"/>
      <c r="AU232" s="20">
        <v>1.5</v>
      </c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9">
        <f t="shared" si="51"/>
        <v>39.3</v>
      </c>
    </row>
    <row r="233" ht="15.75" customHeight="1">
      <c r="A233" s="15"/>
      <c r="B233" s="40" t="s">
        <v>111</v>
      </c>
      <c r="C233" s="17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20">
        <v>0.5</v>
      </c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20">
        <v>0.5</v>
      </c>
      <c r="AD233" s="18"/>
      <c r="AE233" s="18"/>
      <c r="AF233" s="18"/>
      <c r="AG233" s="21"/>
      <c r="AH233" s="18"/>
      <c r="AI233" s="18"/>
      <c r="AJ233" s="20">
        <v>0.5</v>
      </c>
      <c r="AK233" s="18"/>
      <c r="AL233" s="18"/>
      <c r="AM233" s="18"/>
      <c r="AN233" s="18"/>
      <c r="AO233" s="20">
        <v>1.0</v>
      </c>
      <c r="AP233" s="18"/>
      <c r="AQ233" s="20">
        <v>1.0</v>
      </c>
      <c r="AR233" s="18"/>
      <c r="AS233" s="18"/>
      <c r="AT233" s="18"/>
      <c r="AU233" s="20">
        <v>0.5</v>
      </c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9">
        <f t="shared" si="51"/>
        <v>4</v>
      </c>
    </row>
    <row r="234" ht="15.75" customHeight="1">
      <c r="A234" s="15"/>
      <c r="B234" s="40" t="s">
        <v>112</v>
      </c>
      <c r="C234" s="17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20">
        <v>0.5</v>
      </c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20">
        <v>0.5</v>
      </c>
      <c r="AD234" s="18"/>
      <c r="AE234" s="18"/>
      <c r="AF234" s="18"/>
      <c r="AG234" s="18"/>
      <c r="AH234" s="18"/>
      <c r="AI234" s="18"/>
      <c r="AJ234" s="20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9">
        <f t="shared" si="51"/>
        <v>1</v>
      </c>
    </row>
    <row r="235" ht="15.75" customHeight="1">
      <c r="A235" s="15"/>
      <c r="B235" s="40" t="s">
        <v>55</v>
      </c>
      <c r="C235" s="42"/>
      <c r="D235" s="42">
        <f t="shared" ref="D235:BE235" si="52">SUM(D229:D234)</f>
        <v>0</v>
      </c>
      <c r="E235" s="42">
        <f t="shared" si="52"/>
        <v>0</v>
      </c>
      <c r="F235" s="42">
        <f t="shared" si="52"/>
        <v>0</v>
      </c>
      <c r="G235" s="42">
        <f t="shared" si="52"/>
        <v>0.5</v>
      </c>
      <c r="H235" s="42">
        <f t="shared" si="52"/>
        <v>0</v>
      </c>
      <c r="I235" s="42">
        <f t="shared" si="52"/>
        <v>8</v>
      </c>
      <c r="J235" s="42">
        <f t="shared" si="52"/>
        <v>9</v>
      </c>
      <c r="K235" s="42">
        <f t="shared" si="52"/>
        <v>0</v>
      </c>
      <c r="L235" s="42">
        <f t="shared" si="52"/>
        <v>0</v>
      </c>
      <c r="M235" s="42">
        <f t="shared" si="52"/>
        <v>0</v>
      </c>
      <c r="N235" s="42">
        <f t="shared" si="52"/>
        <v>3</v>
      </c>
      <c r="O235" s="42">
        <f t="shared" si="52"/>
        <v>0</v>
      </c>
      <c r="P235" s="42">
        <f t="shared" si="52"/>
        <v>0</v>
      </c>
      <c r="Q235" s="42">
        <f t="shared" si="52"/>
        <v>0</v>
      </c>
      <c r="R235" s="42">
        <f t="shared" si="52"/>
        <v>0</v>
      </c>
      <c r="S235" s="42">
        <f t="shared" si="52"/>
        <v>0</v>
      </c>
      <c r="T235" s="42">
        <f t="shared" si="52"/>
        <v>0</v>
      </c>
      <c r="U235" s="42">
        <f t="shared" si="52"/>
        <v>0</v>
      </c>
      <c r="V235" s="42">
        <f t="shared" si="52"/>
        <v>0</v>
      </c>
      <c r="W235" s="42">
        <f t="shared" si="52"/>
        <v>0</v>
      </c>
      <c r="X235" s="42">
        <f t="shared" si="52"/>
        <v>0</v>
      </c>
      <c r="Y235" s="42">
        <f t="shared" si="52"/>
        <v>3</v>
      </c>
      <c r="Z235" s="42">
        <f t="shared" si="52"/>
        <v>0</v>
      </c>
      <c r="AA235" s="42">
        <f t="shared" si="52"/>
        <v>0</v>
      </c>
      <c r="AB235" s="42">
        <f t="shared" si="52"/>
        <v>0</v>
      </c>
      <c r="AC235" s="42">
        <f t="shared" si="52"/>
        <v>2</v>
      </c>
      <c r="AD235" s="42">
        <f t="shared" si="52"/>
        <v>0</v>
      </c>
      <c r="AE235" s="42">
        <f t="shared" si="52"/>
        <v>0</v>
      </c>
      <c r="AF235" s="42">
        <f t="shared" si="52"/>
        <v>0</v>
      </c>
      <c r="AG235" s="42">
        <f t="shared" si="52"/>
        <v>0</v>
      </c>
      <c r="AH235" s="42">
        <f t="shared" si="52"/>
        <v>0</v>
      </c>
      <c r="AI235" s="42">
        <f t="shared" si="52"/>
        <v>0</v>
      </c>
      <c r="AJ235" s="42">
        <f t="shared" si="52"/>
        <v>2</v>
      </c>
      <c r="AK235" s="42">
        <f t="shared" si="52"/>
        <v>15</v>
      </c>
      <c r="AL235" s="42">
        <f t="shared" si="52"/>
        <v>4</v>
      </c>
      <c r="AM235" s="42">
        <f t="shared" si="52"/>
        <v>0</v>
      </c>
      <c r="AN235" s="42">
        <f t="shared" si="52"/>
        <v>0</v>
      </c>
      <c r="AO235" s="42">
        <f t="shared" si="52"/>
        <v>5</v>
      </c>
      <c r="AP235" s="42">
        <f t="shared" si="52"/>
        <v>3.3</v>
      </c>
      <c r="AQ235" s="42">
        <f t="shared" si="52"/>
        <v>17</v>
      </c>
      <c r="AR235" s="42">
        <f t="shared" si="52"/>
        <v>0</v>
      </c>
      <c r="AS235" s="42">
        <f t="shared" si="52"/>
        <v>0</v>
      </c>
      <c r="AT235" s="42">
        <f t="shared" si="52"/>
        <v>0</v>
      </c>
      <c r="AU235" s="42">
        <f t="shared" si="52"/>
        <v>4</v>
      </c>
      <c r="AV235" s="42">
        <f t="shared" si="52"/>
        <v>0</v>
      </c>
      <c r="AW235" s="42">
        <f t="shared" si="52"/>
        <v>0</v>
      </c>
      <c r="AX235" s="42">
        <f t="shared" si="52"/>
        <v>0</v>
      </c>
      <c r="AY235" s="42">
        <f t="shared" si="52"/>
        <v>0</v>
      </c>
      <c r="AZ235" s="42">
        <f t="shared" si="52"/>
        <v>0</v>
      </c>
      <c r="BA235" s="42">
        <f t="shared" si="52"/>
        <v>0</v>
      </c>
      <c r="BB235" s="42">
        <f t="shared" si="52"/>
        <v>0</v>
      </c>
      <c r="BC235" s="42">
        <f t="shared" si="52"/>
        <v>0</v>
      </c>
      <c r="BD235" s="42">
        <f t="shared" si="52"/>
        <v>0</v>
      </c>
      <c r="BE235" s="42">
        <f t="shared" si="52"/>
        <v>0</v>
      </c>
      <c r="BF235" s="23">
        <f t="shared" si="51"/>
        <v>75.8</v>
      </c>
    </row>
    <row r="236" ht="15.75" customHeight="1">
      <c r="A236" s="15"/>
      <c r="B236" s="40"/>
      <c r="C236" s="17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26"/>
    </row>
    <row r="237" ht="15.75" customHeight="1">
      <c r="A237" s="27"/>
      <c r="B237" s="43" t="s">
        <v>1</v>
      </c>
      <c r="C237" s="44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37">
        <f t="shared" ref="BF237:BF244" si="53">SUM(C237:BE237)</f>
        <v>0</v>
      </c>
    </row>
    <row r="238" ht="15.75" customHeight="1">
      <c r="A238" s="8">
        <v>27.0</v>
      </c>
      <c r="B238" s="38" t="s">
        <v>107</v>
      </c>
      <c r="C238" s="10"/>
      <c r="D238" s="11"/>
      <c r="E238" s="12">
        <v>2.0</v>
      </c>
      <c r="F238" s="11"/>
      <c r="G238" s="11"/>
      <c r="H238" s="11"/>
      <c r="I238" s="11"/>
      <c r="J238" s="11"/>
      <c r="K238" s="11"/>
      <c r="L238" s="11"/>
      <c r="M238" s="11"/>
      <c r="N238" s="11"/>
      <c r="O238" s="12">
        <v>3.0</v>
      </c>
      <c r="P238" s="11"/>
      <c r="Q238" s="11"/>
      <c r="R238" s="12">
        <v>1.0</v>
      </c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3"/>
      <c r="AH238" s="11"/>
      <c r="AI238" s="11"/>
      <c r="AJ238" s="11"/>
      <c r="AK238" s="12">
        <v>1.5</v>
      </c>
      <c r="AL238" s="11"/>
      <c r="AM238" s="12">
        <v>4.5</v>
      </c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4">
        <f t="shared" si="53"/>
        <v>12</v>
      </c>
    </row>
    <row r="239" ht="15.75" customHeight="1">
      <c r="A239" s="15"/>
      <c r="B239" s="40" t="s">
        <v>108</v>
      </c>
      <c r="C239" s="17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20">
        <v>1.0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20">
        <v>2.0</v>
      </c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9">
        <f t="shared" si="53"/>
        <v>3</v>
      </c>
    </row>
    <row r="240" ht="15.75" customHeight="1">
      <c r="A240" s="15"/>
      <c r="B240" s="40" t="s">
        <v>109</v>
      </c>
      <c r="C240" s="17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20">
        <v>4.5</v>
      </c>
      <c r="P240" s="18"/>
      <c r="Q240" s="18"/>
      <c r="R240" s="20">
        <v>2.0</v>
      </c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9">
        <f t="shared" si="53"/>
        <v>6.5</v>
      </c>
    </row>
    <row r="241" ht="15.75" customHeight="1">
      <c r="A241" s="15"/>
      <c r="B241" s="40" t="s">
        <v>110</v>
      </c>
      <c r="C241" s="17"/>
      <c r="D241" s="18"/>
      <c r="E241" s="20">
        <v>4.0</v>
      </c>
      <c r="F241" s="18"/>
      <c r="G241" s="18"/>
      <c r="H241" s="18"/>
      <c r="I241" s="18"/>
      <c r="J241" s="18"/>
      <c r="K241" s="18"/>
      <c r="L241" s="18"/>
      <c r="M241" s="18"/>
      <c r="N241" s="18"/>
      <c r="O241" s="20">
        <v>7.5</v>
      </c>
      <c r="P241" s="18"/>
      <c r="Q241" s="18"/>
      <c r="R241" s="20">
        <v>5.5</v>
      </c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21"/>
      <c r="AH241" s="18"/>
      <c r="AI241" s="18"/>
      <c r="AJ241" s="18"/>
      <c r="AK241" s="20">
        <v>7.0</v>
      </c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9">
        <f t="shared" si="53"/>
        <v>24</v>
      </c>
    </row>
    <row r="242" ht="15.75" customHeight="1">
      <c r="A242" s="15"/>
      <c r="B242" s="40" t="s">
        <v>111</v>
      </c>
      <c r="C242" s="17"/>
      <c r="D242" s="18"/>
      <c r="E242" s="20">
        <v>0.5</v>
      </c>
      <c r="F242" s="18"/>
      <c r="G242" s="18"/>
      <c r="H242" s="18"/>
      <c r="I242" s="18"/>
      <c r="J242" s="18"/>
      <c r="K242" s="18"/>
      <c r="L242" s="18"/>
      <c r="M242" s="18"/>
      <c r="N242" s="18"/>
      <c r="O242" s="20">
        <v>3.5</v>
      </c>
      <c r="P242" s="18"/>
      <c r="Q242" s="18"/>
      <c r="R242" s="20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21"/>
      <c r="AH242" s="18"/>
      <c r="AI242" s="18"/>
      <c r="AJ242" s="18"/>
      <c r="AK242" s="20">
        <v>0.5</v>
      </c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9">
        <f t="shared" si="53"/>
        <v>4.5</v>
      </c>
    </row>
    <row r="243" ht="15.75" customHeight="1">
      <c r="A243" s="15"/>
      <c r="B243" s="40" t="s">
        <v>112</v>
      </c>
      <c r="C243" s="17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0">
        <v>4.0</v>
      </c>
      <c r="P243" s="18"/>
      <c r="Q243" s="18"/>
      <c r="R243" s="20">
        <v>2.5</v>
      </c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20">
        <v>1.0</v>
      </c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9">
        <f t="shared" si="53"/>
        <v>7.5</v>
      </c>
    </row>
    <row r="244" ht="15.75" customHeight="1">
      <c r="A244" s="15"/>
      <c r="B244" s="40" t="s">
        <v>55</v>
      </c>
      <c r="C244" s="42"/>
      <c r="D244" s="42">
        <f t="shared" ref="D244:BE244" si="54">SUM(D238:D243)</f>
        <v>0</v>
      </c>
      <c r="E244" s="42">
        <f t="shared" si="54"/>
        <v>6.5</v>
      </c>
      <c r="F244" s="42">
        <f t="shared" si="54"/>
        <v>0</v>
      </c>
      <c r="G244" s="42">
        <f t="shared" si="54"/>
        <v>0</v>
      </c>
      <c r="H244" s="42">
        <f t="shared" si="54"/>
        <v>0</v>
      </c>
      <c r="I244" s="42">
        <f t="shared" si="54"/>
        <v>0</v>
      </c>
      <c r="J244" s="42">
        <f t="shared" si="54"/>
        <v>0</v>
      </c>
      <c r="K244" s="42">
        <f t="shared" si="54"/>
        <v>0</v>
      </c>
      <c r="L244" s="42">
        <f t="shared" si="54"/>
        <v>0</v>
      </c>
      <c r="M244" s="42">
        <f t="shared" si="54"/>
        <v>0</v>
      </c>
      <c r="N244" s="42">
        <f t="shared" si="54"/>
        <v>0</v>
      </c>
      <c r="O244" s="42">
        <f t="shared" si="54"/>
        <v>23.5</v>
      </c>
      <c r="P244" s="42">
        <f t="shared" si="54"/>
        <v>0</v>
      </c>
      <c r="Q244" s="42">
        <f t="shared" si="54"/>
        <v>0</v>
      </c>
      <c r="R244" s="42">
        <f t="shared" si="54"/>
        <v>11</v>
      </c>
      <c r="S244" s="42">
        <f t="shared" si="54"/>
        <v>0</v>
      </c>
      <c r="T244" s="42">
        <f t="shared" si="54"/>
        <v>0</v>
      </c>
      <c r="U244" s="42">
        <f t="shared" si="54"/>
        <v>0</v>
      </c>
      <c r="V244" s="42">
        <f t="shared" si="54"/>
        <v>0</v>
      </c>
      <c r="W244" s="42">
        <f t="shared" si="54"/>
        <v>0</v>
      </c>
      <c r="X244" s="42">
        <f t="shared" si="54"/>
        <v>0</v>
      </c>
      <c r="Y244" s="42">
        <f t="shared" si="54"/>
        <v>0</v>
      </c>
      <c r="Z244" s="42">
        <f t="shared" si="54"/>
        <v>0</v>
      </c>
      <c r="AA244" s="42">
        <f t="shared" si="54"/>
        <v>0</v>
      </c>
      <c r="AB244" s="42">
        <f t="shared" si="54"/>
        <v>0</v>
      </c>
      <c r="AC244" s="42">
        <f t="shared" si="54"/>
        <v>0</v>
      </c>
      <c r="AD244" s="42">
        <f t="shared" si="54"/>
        <v>0</v>
      </c>
      <c r="AE244" s="42">
        <f t="shared" si="54"/>
        <v>0</v>
      </c>
      <c r="AF244" s="42">
        <f t="shared" si="54"/>
        <v>0</v>
      </c>
      <c r="AG244" s="42">
        <f t="shared" si="54"/>
        <v>0</v>
      </c>
      <c r="AH244" s="42">
        <f t="shared" si="54"/>
        <v>0</v>
      </c>
      <c r="AI244" s="42">
        <f t="shared" si="54"/>
        <v>0</v>
      </c>
      <c r="AJ244" s="42">
        <f t="shared" si="54"/>
        <v>0</v>
      </c>
      <c r="AK244" s="42">
        <f t="shared" si="54"/>
        <v>12</v>
      </c>
      <c r="AL244" s="42">
        <f t="shared" si="54"/>
        <v>0</v>
      </c>
      <c r="AM244" s="42">
        <f t="shared" si="54"/>
        <v>4.5</v>
      </c>
      <c r="AN244" s="42">
        <f t="shared" si="54"/>
        <v>0</v>
      </c>
      <c r="AO244" s="42">
        <f t="shared" si="54"/>
        <v>0</v>
      </c>
      <c r="AP244" s="42">
        <f t="shared" si="54"/>
        <v>0</v>
      </c>
      <c r="AQ244" s="42">
        <f t="shared" si="54"/>
        <v>0</v>
      </c>
      <c r="AR244" s="42">
        <f t="shared" si="54"/>
        <v>0</v>
      </c>
      <c r="AS244" s="42">
        <f t="shared" si="54"/>
        <v>0</v>
      </c>
      <c r="AT244" s="42">
        <f t="shared" si="54"/>
        <v>0</v>
      </c>
      <c r="AU244" s="42">
        <f t="shared" si="54"/>
        <v>0</v>
      </c>
      <c r="AV244" s="42">
        <f t="shared" si="54"/>
        <v>0</v>
      </c>
      <c r="AW244" s="42">
        <f t="shared" si="54"/>
        <v>0</v>
      </c>
      <c r="AX244" s="42">
        <f t="shared" si="54"/>
        <v>0</v>
      </c>
      <c r="AY244" s="42">
        <f t="shared" si="54"/>
        <v>0</v>
      </c>
      <c r="AZ244" s="42">
        <f t="shared" si="54"/>
        <v>0</v>
      </c>
      <c r="BA244" s="42">
        <f t="shared" si="54"/>
        <v>0</v>
      </c>
      <c r="BB244" s="42">
        <f t="shared" si="54"/>
        <v>0</v>
      </c>
      <c r="BC244" s="42">
        <f t="shared" si="54"/>
        <v>0</v>
      </c>
      <c r="BD244" s="42">
        <f t="shared" si="54"/>
        <v>0</v>
      </c>
      <c r="BE244" s="42">
        <f t="shared" si="54"/>
        <v>0</v>
      </c>
      <c r="BF244" s="23">
        <f t="shared" si="53"/>
        <v>57.5</v>
      </c>
    </row>
    <row r="245" ht="15.75" customHeight="1">
      <c r="A245" s="15"/>
      <c r="B245" s="40"/>
      <c r="C245" s="17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26"/>
    </row>
    <row r="246" ht="15.75" customHeight="1">
      <c r="A246" s="27"/>
      <c r="B246" s="43" t="s">
        <v>1</v>
      </c>
      <c r="C246" s="44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37">
        <f t="shared" ref="BF246:BF253" si="55">SUM(C246:BE246)</f>
        <v>0</v>
      </c>
    </row>
    <row r="247" ht="15.75" customHeight="1">
      <c r="A247" s="8">
        <v>28.0</v>
      </c>
      <c r="B247" s="38" t="s">
        <v>107</v>
      </c>
      <c r="C247" s="10"/>
      <c r="D247" s="11"/>
      <c r="E247" s="12">
        <v>3.0</v>
      </c>
      <c r="F247" s="12">
        <v>7.0</v>
      </c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3"/>
      <c r="AH247" s="11"/>
      <c r="AI247" s="11"/>
      <c r="AJ247" s="11"/>
      <c r="AK247" s="11"/>
      <c r="AL247" s="11"/>
      <c r="AM247" s="12">
        <v>6.0</v>
      </c>
      <c r="AN247" s="11"/>
      <c r="AO247" s="11"/>
      <c r="AP247" s="11"/>
      <c r="AQ247" s="11"/>
      <c r="AR247" s="11"/>
      <c r="AS247" s="11"/>
      <c r="AT247" s="11"/>
      <c r="AU247" s="11"/>
      <c r="AV247" s="12">
        <v>4.0</v>
      </c>
      <c r="AW247" s="11"/>
      <c r="AX247" s="11"/>
      <c r="AY247" s="11"/>
      <c r="AZ247" s="11"/>
      <c r="BA247" s="11"/>
      <c r="BB247" s="11"/>
      <c r="BC247" s="11"/>
      <c r="BD247" s="11"/>
      <c r="BE247" s="11"/>
      <c r="BF247" s="14">
        <f t="shared" si="55"/>
        <v>20</v>
      </c>
    </row>
    <row r="248" ht="15.75" customHeight="1">
      <c r="A248" s="15"/>
      <c r="B248" s="40" t="s">
        <v>108</v>
      </c>
      <c r="C248" s="17"/>
      <c r="D248" s="18"/>
      <c r="E248" s="20">
        <v>1.0</v>
      </c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9">
        <f t="shared" si="55"/>
        <v>1</v>
      </c>
    </row>
    <row r="249" ht="15.75" customHeight="1">
      <c r="A249" s="15"/>
      <c r="B249" s="40" t="s">
        <v>109</v>
      </c>
      <c r="C249" s="17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20">
        <v>1.0</v>
      </c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20">
        <v>5.0</v>
      </c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9">
        <f t="shared" si="55"/>
        <v>6</v>
      </c>
    </row>
    <row r="250" ht="15.75" customHeight="1">
      <c r="A250" s="15"/>
      <c r="B250" s="40" t="s">
        <v>110</v>
      </c>
      <c r="C250" s="17"/>
      <c r="D250" s="18"/>
      <c r="E250" s="20">
        <v>3.5</v>
      </c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20">
        <v>1.5</v>
      </c>
      <c r="Z250" s="18"/>
      <c r="AA250" s="18"/>
      <c r="AB250" s="18"/>
      <c r="AC250" s="18"/>
      <c r="AD250" s="18"/>
      <c r="AE250" s="20">
        <v>1.0</v>
      </c>
      <c r="AF250" s="18"/>
      <c r="AG250" s="21"/>
      <c r="AH250" s="18"/>
      <c r="AI250" s="18"/>
      <c r="AJ250" s="18"/>
      <c r="AK250" s="20">
        <v>4.0</v>
      </c>
      <c r="AL250" s="18"/>
      <c r="AM250" s="20">
        <v>7.0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9">
        <f t="shared" si="55"/>
        <v>17</v>
      </c>
    </row>
    <row r="251" ht="15.75" customHeight="1">
      <c r="A251" s="15"/>
      <c r="B251" s="40" t="s">
        <v>111</v>
      </c>
      <c r="C251" s="17"/>
      <c r="D251" s="18"/>
      <c r="E251" s="20">
        <v>4.5</v>
      </c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21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9">
        <f t="shared" si="55"/>
        <v>4.5</v>
      </c>
    </row>
    <row r="252" ht="15.75" customHeight="1">
      <c r="A252" s="15"/>
      <c r="B252" s="40" t="s">
        <v>112</v>
      </c>
      <c r="C252" s="17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9">
        <f t="shared" si="55"/>
        <v>0</v>
      </c>
    </row>
    <row r="253" ht="15.75" customHeight="1">
      <c r="A253" s="15"/>
      <c r="B253" s="40" t="s">
        <v>55</v>
      </c>
      <c r="C253" s="42"/>
      <c r="D253" s="42">
        <f t="shared" ref="D253:BE253" si="56">SUM(D247:D252)</f>
        <v>0</v>
      </c>
      <c r="E253" s="42">
        <f t="shared" si="56"/>
        <v>12</v>
      </c>
      <c r="F253" s="42">
        <f t="shared" si="56"/>
        <v>7</v>
      </c>
      <c r="G253" s="42">
        <f t="shared" si="56"/>
        <v>0</v>
      </c>
      <c r="H253" s="42">
        <f t="shared" si="56"/>
        <v>0</v>
      </c>
      <c r="I253" s="42">
        <f t="shared" si="56"/>
        <v>0</v>
      </c>
      <c r="J253" s="42">
        <f t="shared" si="56"/>
        <v>0</v>
      </c>
      <c r="K253" s="42">
        <f t="shared" si="56"/>
        <v>0</v>
      </c>
      <c r="L253" s="42">
        <f t="shared" si="56"/>
        <v>0</v>
      </c>
      <c r="M253" s="42">
        <f t="shared" si="56"/>
        <v>0</v>
      </c>
      <c r="N253" s="42">
        <f t="shared" si="56"/>
        <v>0</v>
      </c>
      <c r="O253" s="42">
        <f t="shared" si="56"/>
        <v>0</v>
      </c>
      <c r="P253" s="42">
        <f t="shared" si="56"/>
        <v>0</v>
      </c>
      <c r="Q253" s="42">
        <f t="shared" si="56"/>
        <v>0</v>
      </c>
      <c r="R253" s="42">
        <f t="shared" si="56"/>
        <v>0</v>
      </c>
      <c r="S253" s="42">
        <f t="shared" si="56"/>
        <v>0</v>
      </c>
      <c r="T253" s="42">
        <f t="shared" si="56"/>
        <v>0</v>
      </c>
      <c r="U253" s="42">
        <f t="shared" si="56"/>
        <v>0</v>
      </c>
      <c r="V253" s="42">
        <f t="shared" si="56"/>
        <v>0</v>
      </c>
      <c r="W253" s="42">
        <f t="shared" si="56"/>
        <v>0</v>
      </c>
      <c r="X253" s="42">
        <f t="shared" si="56"/>
        <v>0</v>
      </c>
      <c r="Y253" s="42">
        <f t="shared" si="56"/>
        <v>2.5</v>
      </c>
      <c r="Z253" s="42">
        <f t="shared" si="56"/>
        <v>0</v>
      </c>
      <c r="AA253" s="42">
        <f t="shared" si="56"/>
        <v>0</v>
      </c>
      <c r="AB253" s="42">
        <f t="shared" si="56"/>
        <v>0</v>
      </c>
      <c r="AC253" s="42">
        <f t="shared" si="56"/>
        <v>0</v>
      </c>
      <c r="AD253" s="42">
        <f t="shared" si="56"/>
        <v>0</v>
      </c>
      <c r="AE253" s="42">
        <f t="shared" si="56"/>
        <v>1</v>
      </c>
      <c r="AF253" s="42">
        <f t="shared" si="56"/>
        <v>0</v>
      </c>
      <c r="AG253" s="42">
        <f t="shared" si="56"/>
        <v>0</v>
      </c>
      <c r="AH253" s="42">
        <f t="shared" si="56"/>
        <v>0</v>
      </c>
      <c r="AI253" s="42">
        <f t="shared" si="56"/>
        <v>0</v>
      </c>
      <c r="AJ253" s="42">
        <f t="shared" si="56"/>
        <v>0</v>
      </c>
      <c r="AK253" s="42">
        <f t="shared" si="56"/>
        <v>9</v>
      </c>
      <c r="AL253" s="42">
        <f t="shared" si="56"/>
        <v>0</v>
      </c>
      <c r="AM253" s="42">
        <f t="shared" si="56"/>
        <v>13</v>
      </c>
      <c r="AN253" s="42">
        <f t="shared" si="56"/>
        <v>0</v>
      </c>
      <c r="AO253" s="42">
        <f t="shared" si="56"/>
        <v>0</v>
      </c>
      <c r="AP253" s="42">
        <f t="shared" si="56"/>
        <v>0</v>
      </c>
      <c r="AQ253" s="42">
        <f t="shared" si="56"/>
        <v>0</v>
      </c>
      <c r="AR253" s="42">
        <f t="shared" si="56"/>
        <v>0</v>
      </c>
      <c r="AS253" s="42">
        <f t="shared" si="56"/>
        <v>0</v>
      </c>
      <c r="AT253" s="42">
        <f t="shared" si="56"/>
        <v>0</v>
      </c>
      <c r="AU253" s="42">
        <f t="shared" si="56"/>
        <v>0</v>
      </c>
      <c r="AV253" s="42">
        <f t="shared" si="56"/>
        <v>4</v>
      </c>
      <c r="AW253" s="42">
        <f t="shared" si="56"/>
        <v>0</v>
      </c>
      <c r="AX253" s="42">
        <f t="shared" si="56"/>
        <v>0</v>
      </c>
      <c r="AY253" s="42">
        <f t="shared" si="56"/>
        <v>0</v>
      </c>
      <c r="AZ253" s="42">
        <f t="shared" si="56"/>
        <v>0</v>
      </c>
      <c r="BA253" s="42">
        <f t="shared" si="56"/>
        <v>0</v>
      </c>
      <c r="BB253" s="42">
        <f t="shared" si="56"/>
        <v>0</v>
      </c>
      <c r="BC253" s="42">
        <f t="shared" si="56"/>
        <v>0</v>
      </c>
      <c r="BD253" s="42">
        <f t="shared" si="56"/>
        <v>0</v>
      </c>
      <c r="BE253" s="42">
        <f t="shared" si="56"/>
        <v>0</v>
      </c>
      <c r="BF253" s="23">
        <f t="shared" si="55"/>
        <v>48.5</v>
      </c>
    </row>
    <row r="254" ht="15.75" customHeight="1">
      <c r="A254" s="15"/>
      <c r="B254" s="40"/>
      <c r="C254" s="17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26"/>
    </row>
    <row r="255" ht="15.75" customHeight="1">
      <c r="A255" s="27"/>
      <c r="B255" s="43" t="s">
        <v>1</v>
      </c>
      <c r="C255" s="44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37">
        <f t="shared" ref="BF255:BF262" si="57">SUM(C255:BE255)</f>
        <v>0</v>
      </c>
    </row>
    <row r="256" ht="15.75" customHeight="1">
      <c r="A256" s="8">
        <v>29.0</v>
      </c>
      <c r="B256" s="38" t="s">
        <v>107</v>
      </c>
      <c r="C256" s="10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3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2"/>
      <c r="AX256" s="11"/>
      <c r="AY256" s="11"/>
      <c r="AZ256" s="11"/>
      <c r="BA256" s="11"/>
      <c r="BB256" s="11"/>
      <c r="BC256" s="11"/>
      <c r="BD256" s="11"/>
      <c r="BE256" s="11"/>
      <c r="BF256" s="14">
        <f t="shared" si="57"/>
        <v>0</v>
      </c>
    </row>
    <row r="257" ht="15.75" customHeight="1">
      <c r="A257" s="15"/>
      <c r="B257" s="40" t="s">
        <v>108</v>
      </c>
      <c r="C257" s="17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9">
        <f t="shared" si="57"/>
        <v>0</v>
      </c>
    </row>
    <row r="258" ht="15.75" customHeight="1">
      <c r="A258" s="15"/>
      <c r="B258" s="40" t="s">
        <v>109</v>
      </c>
      <c r="C258" s="17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9">
        <f t="shared" si="57"/>
        <v>0</v>
      </c>
    </row>
    <row r="259" ht="15.75" customHeight="1">
      <c r="A259" s="15"/>
      <c r="B259" s="40" t="s">
        <v>110</v>
      </c>
      <c r="C259" s="17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21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20"/>
      <c r="AX259" s="18"/>
      <c r="AY259" s="18"/>
      <c r="AZ259" s="18"/>
      <c r="BA259" s="18"/>
      <c r="BB259" s="18"/>
      <c r="BC259" s="18"/>
      <c r="BD259" s="18"/>
      <c r="BE259" s="18"/>
      <c r="BF259" s="19">
        <f t="shared" si="57"/>
        <v>0</v>
      </c>
    </row>
    <row r="260" ht="15.75" customHeight="1">
      <c r="A260" s="15"/>
      <c r="B260" s="40" t="s">
        <v>111</v>
      </c>
      <c r="C260" s="17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21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9">
        <f t="shared" si="57"/>
        <v>0</v>
      </c>
    </row>
    <row r="261" ht="15.75" customHeight="1">
      <c r="A261" s="15"/>
      <c r="B261" s="40" t="s">
        <v>112</v>
      </c>
      <c r="C261" s="17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20"/>
      <c r="AX261" s="18"/>
      <c r="AY261" s="18"/>
      <c r="AZ261" s="18"/>
      <c r="BA261" s="18"/>
      <c r="BB261" s="18"/>
      <c r="BC261" s="18"/>
      <c r="BD261" s="18"/>
      <c r="BE261" s="18"/>
      <c r="BF261" s="19">
        <f t="shared" si="57"/>
        <v>0</v>
      </c>
    </row>
    <row r="262" ht="15.75" customHeight="1">
      <c r="A262" s="15"/>
      <c r="B262" s="40" t="s">
        <v>55</v>
      </c>
      <c r="C262" s="42"/>
      <c r="D262" s="42">
        <f t="shared" ref="D262:BE262" si="58">SUM(D256:D261)</f>
        <v>0</v>
      </c>
      <c r="E262" s="42">
        <f t="shared" si="58"/>
        <v>0</v>
      </c>
      <c r="F262" s="42">
        <f t="shared" si="58"/>
        <v>0</v>
      </c>
      <c r="G262" s="42">
        <f t="shared" si="58"/>
        <v>0</v>
      </c>
      <c r="H262" s="42">
        <f t="shared" si="58"/>
        <v>0</v>
      </c>
      <c r="I262" s="42">
        <f t="shared" si="58"/>
        <v>0</v>
      </c>
      <c r="J262" s="42">
        <f t="shared" si="58"/>
        <v>0</v>
      </c>
      <c r="K262" s="42">
        <f t="shared" si="58"/>
        <v>0</v>
      </c>
      <c r="L262" s="42">
        <f t="shared" si="58"/>
        <v>0</v>
      </c>
      <c r="M262" s="42">
        <f t="shared" si="58"/>
        <v>0</v>
      </c>
      <c r="N262" s="42">
        <f t="shared" si="58"/>
        <v>0</v>
      </c>
      <c r="O262" s="42">
        <f t="shared" si="58"/>
        <v>0</v>
      </c>
      <c r="P262" s="42">
        <f t="shared" si="58"/>
        <v>0</v>
      </c>
      <c r="Q262" s="42">
        <f t="shared" si="58"/>
        <v>0</v>
      </c>
      <c r="R262" s="42">
        <f t="shared" si="58"/>
        <v>0</v>
      </c>
      <c r="S262" s="42">
        <f t="shared" si="58"/>
        <v>0</v>
      </c>
      <c r="T262" s="42">
        <f t="shared" si="58"/>
        <v>0</v>
      </c>
      <c r="U262" s="42">
        <f t="shared" si="58"/>
        <v>0</v>
      </c>
      <c r="V262" s="42">
        <f t="shared" si="58"/>
        <v>0</v>
      </c>
      <c r="W262" s="42">
        <f t="shared" si="58"/>
        <v>0</v>
      </c>
      <c r="X262" s="42">
        <f t="shared" si="58"/>
        <v>0</v>
      </c>
      <c r="Y262" s="42">
        <f t="shared" si="58"/>
        <v>0</v>
      </c>
      <c r="Z262" s="42">
        <f t="shared" si="58"/>
        <v>0</v>
      </c>
      <c r="AA262" s="42">
        <f t="shared" si="58"/>
        <v>0</v>
      </c>
      <c r="AB262" s="42">
        <f t="shared" si="58"/>
        <v>0</v>
      </c>
      <c r="AC262" s="42">
        <f t="shared" si="58"/>
        <v>0</v>
      </c>
      <c r="AD262" s="42">
        <f t="shared" si="58"/>
        <v>0</v>
      </c>
      <c r="AE262" s="42">
        <f t="shared" si="58"/>
        <v>0</v>
      </c>
      <c r="AF262" s="42">
        <f t="shared" si="58"/>
        <v>0</v>
      </c>
      <c r="AG262" s="42">
        <f t="shared" si="58"/>
        <v>0</v>
      </c>
      <c r="AH262" s="42">
        <f t="shared" si="58"/>
        <v>0</v>
      </c>
      <c r="AI262" s="42">
        <f t="shared" si="58"/>
        <v>0</v>
      </c>
      <c r="AJ262" s="42">
        <f t="shared" si="58"/>
        <v>0</v>
      </c>
      <c r="AK262" s="42">
        <f t="shared" si="58"/>
        <v>0</v>
      </c>
      <c r="AL262" s="42">
        <f t="shared" si="58"/>
        <v>0</v>
      </c>
      <c r="AM262" s="42">
        <f t="shared" si="58"/>
        <v>0</v>
      </c>
      <c r="AN262" s="42">
        <f t="shared" si="58"/>
        <v>0</v>
      </c>
      <c r="AO262" s="42">
        <f t="shared" si="58"/>
        <v>0</v>
      </c>
      <c r="AP262" s="42">
        <f t="shared" si="58"/>
        <v>0</v>
      </c>
      <c r="AQ262" s="42">
        <f t="shared" si="58"/>
        <v>0</v>
      </c>
      <c r="AR262" s="42">
        <f t="shared" si="58"/>
        <v>0</v>
      </c>
      <c r="AS262" s="42">
        <f t="shared" si="58"/>
        <v>0</v>
      </c>
      <c r="AT262" s="42">
        <f t="shared" si="58"/>
        <v>0</v>
      </c>
      <c r="AU262" s="42">
        <f t="shared" si="58"/>
        <v>0</v>
      </c>
      <c r="AV262" s="42">
        <f t="shared" si="58"/>
        <v>0</v>
      </c>
      <c r="AW262" s="42">
        <f t="shared" si="58"/>
        <v>0</v>
      </c>
      <c r="AX262" s="42">
        <f t="shared" si="58"/>
        <v>0</v>
      </c>
      <c r="AY262" s="42">
        <f t="shared" si="58"/>
        <v>0</v>
      </c>
      <c r="AZ262" s="42">
        <f t="shared" si="58"/>
        <v>0</v>
      </c>
      <c r="BA262" s="42">
        <f t="shared" si="58"/>
        <v>0</v>
      </c>
      <c r="BB262" s="42">
        <f t="shared" si="58"/>
        <v>0</v>
      </c>
      <c r="BC262" s="42">
        <f t="shared" si="58"/>
        <v>0</v>
      </c>
      <c r="BD262" s="42">
        <f t="shared" si="58"/>
        <v>0</v>
      </c>
      <c r="BE262" s="42">
        <f t="shared" si="58"/>
        <v>0</v>
      </c>
      <c r="BF262" s="23">
        <f t="shared" si="57"/>
        <v>0</v>
      </c>
    </row>
    <row r="263" ht="15.75" customHeight="1">
      <c r="A263" s="15"/>
      <c r="B263" s="40"/>
      <c r="C263" s="17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26"/>
    </row>
    <row r="264" ht="15.75" customHeight="1">
      <c r="A264" s="27"/>
      <c r="B264" s="43" t="s">
        <v>1</v>
      </c>
      <c r="C264" s="44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37">
        <f t="shared" ref="BF264:BF271" si="59">SUM(C264:BE264)</f>
        <v>0</v>
      </c>
    </row>
    <row r="265" ht="15.75" customHeight="1">
      <c r="A265" s="8">
        <v>30.0</v>
      </c>
      <c r="B265" s="38" t="s">
        <v>107</v>
      </c>
      <c r="C265" s="10"/>
      <c r="D265" s="11"/>
      <c r="E265" s="11"/>
      <c r="F265" s="11"/>
      <c r="G265" s="11"/>
      <c r="H265" s="11"/>
      <c r="I265" s="11"/>
      <c r="J265" s="11"/>
      <c r="K265" s="12">
        <v>2.0</v>
      </c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3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4">
        <f t="shared" si="59"/>
        <v>2</v>
      </c>
    </row>
    <row r="266" ht="15.75" customHeight="1">
      <c r="A266" s="15"/>
      <c r="B266" s="40" t="s">
        <v>108</v>
      </c>
      <c r="C266" s="17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9">
        <f t="shared" si="59"/>
        <v>0</v>
      </c>
    </row>
    <row r="267" ht="15.75" customHeight="1">
      <c r="A267" s="15"/>
      <c r="B267" s="40" t="s">
        <v>109</v>
      </c>
      <c r="C267" s="17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9">
        <f t="shared" si="59"/>
        <v>0</v>
      </c>
    </row>
    <row r="268" ht="15.75" customHeight="1">
      <c r="A268" s="15"/>
      <c r="B268" s="40" t="s">
        <v>110</v>
      </c>
      <c r="C268" s="17"/>
      <c r="D268" s="18"/>
      <c r="E268" s="18"/>
      <c r="F268" s="18"/>
      <c r="G268" s="18"/>
      <c r="H268" s="18"/>
      <c r="I268" s="18"/>
      <c r="J268" s="18"/>
      <c r="K268" s="20">
        <v>4.0</v>
      </c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21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9">
        <f t="shared" si="59"/>
        <v>4</v>
      </c>
    </row>
    <row r="269" ht="15.75" customHeight="1">
      <c r="A269" s="15"/>
      <c r="B269" s="40" t="s">
        <v>111</v>
      </c>
      <c r="C269" s="17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21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9">
        <f t="shared" si="59"/>
        <v>0</v>
      </c>
    </row>
    <row r="270" ht="15.75" customHeight="1">
      <c r="A270" s="15"/>
      <c r="B270" s="40" t="s">
        <v>112</v>
      </c>
      <c r="C270" s="17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9">
        <f t="shared" si="59"/>
        <v>0</v>
      </c>
    </row>
    <row r="271" ht="15.75" customHeight="1">
      <c r="A271" s="15"/>
      <c r="B271" s="40" t="s">
        <v>55</v>
      </c>
      <c r="C271" s="42"/>
      <c r="D271" s="42">
        <f t="shared" ref="D271:BE271" si="60">SUM(D265:D270)</f>
        <v>0</v>
      </c>
      <c r="E271" s="42">
        <f t="shared" si="60"/>
        <v>0</v>
      </c>
      <c r="F271" s="42">
        <f t="shared" si="60"/>
        <v>0</v>
      </c>
      <c r="G271" s="42">
        <f t="shared" si="60"/>
        <v>0</v>
      </c>
      <c r="H271" s="42">
        <f t="shared" si="60"/>
        <v>0</v>
      </c>
      <c r="I271" s="42">
        <f t="shared" si="60"/>
        <v>0</v>
      </c>
      <c r="J271" s="42">
        <f t="shared" si="60"/>
        <v>0</v>
      </c>
      <c r="K271" s="42">
        <f t="shared" si="60"/>
        <v>6</v>
      </c>
      <c r="L271" s="42">
        <f t="shared" si="60"/>
        <v>0</v>
      </c>
      <c r="M271" s="42">
        <f t="shared" si="60"/>
        <v>0</v>
      </c>
      <c r="N271" s="42">
        <f t="shared" si="60"/>
        <v>0</v>
      </c>
      <c r="O271" s="42">
        <f t="shared" si="60"/>
        <v>0</v>
      </c>
      <c r="P271" s="42">
        <f t="shared" si="60"/>
        <v>0</v>
      </c>
      <c r="Q271" s="42">
        <f t="shared" si="60"/>
        <v>0</v>
      </c>
      <c r="R271" s="42">
        <f t="shared" si="60"/>
        <v>0</v>
      </c>
      <c r="S271" s="42">
        <f t="shared" si="60"/>
        <v>0</v>
      </c>
      <c r="T271" s="42">
        <f t="shared" si="60"/>
        <v>0</v>
      </c>
      <c r="U271" s="42">
        <f t="shared" si="60"/>
        <v>0</v>
      </c>
      <c r="V271" s="42">
        <f t="shared" si="60"/>
        <v>0</v>
      </c>
      <c r="W271" s="42">
        <f t="shared" si="60"/>
        <v>0</v>
      </c>
      <c r="X271" s="42">
        <f t="shared" si="60"/>
        <v>0</v>
      </c>
      <c r="Y271" s="42">
        <f t="shared" si="60"/>
        <v>0</v>
      </c>
      <c r="Z271" s="42">
        <f t="shared" si="60"/>
        <v>0</v>
      </c>
      <c r="AA271" s="42">
        <f t="shared" si="60"/>
        <v>0</v>
      </c>
      <c r="AB271" s="42">
        <f t="shared" si="60"/>
        <v>0</v>
      </c>
      <c r="AC271" s="42">
        <f t="shared" si="60"/>
        <v>0</v>
      </c>
      <c r="AD271" s="42">
        <f t="shared" si="60"/>
        <v>0</v>
      </c>
      <c r="AE271" s="42">
        <f t="shared" si="60"/>
        <v>0</v>
      </c>
      <c r="AF271" s="42">
        <f t="shared" si="60"/>
        <v>0</v>
      </c>
      <c r="AG271" s="42">
        <f t="shared" si="60"/>
        <v>0</v>
      </c>
      <c r="AH271" s="42">
        <f t="shared" si="60"/>
        <v>0</v>
      </c>
      <c r="AI271" s="42">
        <f t="shared" si="60"/>
        <v>0</v>
      </c>
      <c r="AJ271" s="42">
        <f t="shared" si="60"/>
        <v>0</v>
      </c>
      <c r="AK271" s="42">
        <f t="shared" si="60"/>
        <v>0</v>
      </c>
      <c r="AL271" s="42">
        <f t="shared" si="60"/>
        <v>0</v>
      </c>
      <c r="AM271" s="42">
        <f t="shared" si="60"/>
        <v>0</v>
      </c>
      <c r="AN271" s="42">
        <f t="shared" si="60"/>
        <v>0</v>
      </c>
      <c r="AO271" s="42">
        <f t="shared" si="60"/>
        <v>0</v>
      </c>
      <c r="AP271" s="42">
        <f t="shared" si="60"/>
        <v>0</v>
      </c>
      <c r="AQ271" s="42">
        <f t="shared" si="60"/>
        <v>0</v>
      </c>
      <c r="AR271" s="42">
        <f t="shared" si="60"/>
        <v>0</v>
      </c>
      <c r="AS271" s="42">
        <f t="shared" si="60"/>
        <v>0</v>
      </c>
      <c r="AT271" s="42">
        <f t="shared" si="60"/>
        <v>0</v>
      </c>
      <c r="AU271" s="42">
        <f t="shared" si="60"/>
        <v>0</v>
      </c>
      <c r="AV271" s="42">
        <f t="shared" si="60"/>
        <v>0</v>
      </c>
      <c r="AW271" s="42">
        <f t="shared" si="60"/>
        <v>0</v>
      </c>
      <c r="AX271" s="42">
        <f t="shared" si="60"/>
        <v>0</v>
      </c>
      <c r="AY271" s="42">
        <f t="shared" si="60"/>
        <v>0</v>
      </c>
      <c r="AZ271" s="42">
        <f t="shared" si="60"/>
        <v>0</v>
      </c>
      <c r="BA271" s="42">
        <f t="shared" si="60"/>
        <v>0</v>
      </c>
      <c r="BB271" s="42">
        <f t="shared" si="60"/>
        <v>0</v>
      </c>
      <c r="BC271" s="42">
        <f t="shared" si="60"/>
        <v>0</v>
      </c>
      <c r="BD271" s="42">
        <f t="shared" si="60"/>
        <v>0</v>
      </c>
      <c r="BE271" s="42">
        <f t="shared" si="60"/>
        <v>0</v>
      </c>
      <c r="BF271" s="23">
        <f t="shared" si="59"/>
        <v>6</v>
      </c>
    </row>
    <row r="272" ht="15.75" customHeight="1">
      <c r="A272" s="15"/>
      <c r="B272" s="40"/>
      <c r="C272" s="17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26"/>
    </row>
    <row r="273" ht="15.75" customHeight="1">
      <c r="A273" s="27"/>
      <c r="B273" s="43" t="s">
        <v>1</v>
      </c>
      <c r="C273" s="44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37">
        <f t="shared" ref="BF273:BF280" si="61">SUM(C273:BE273)</f>
        <v>0</v>
      </c>
    </row>
    <row r="274" ht="15.75" customHeight="1">
      <c r="A274" s="8">
        <v>31.0</v>
      </c>
      <c r="B274" s="38" t="s">
        <v>107</v>
      </c>
      <c r="C274" s="10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2">
        <v>14.5</v>
      </c>
      <c r="R274" s="11"/>
      <c r="S274" s="12">
        <v>1.0</v>
      </c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2">
        <v>3.0</v>
      </c>
      <c r="AE274" s="11"/>
      <c r="AF274" s="11"/>
      <c r="AG274" s="13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4">
        <f t="shared" si="61"/>
        <v>18.5</v>
      </c>
    </row>
    <row r="275" ht="15.75" customHeight="1">
      <c r="A275" s="15"/>
      <c r="B275" s="40" t="s">
        <v>108</v>
      </c>
      <c r="C275" s="17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20">
        <v>3.0</v>
      </c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9">
        <f t="shared" si="61"/>
        <v>3</v>
      </c>
    </row>
    <row r="276" ht="15.75" customHeight="1">
      <c r="A276" s="15"/>
      <c r="B276" s="40" t="s">
        <v>109</v>
      </c>
      <c r="C276" s="17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20">
        <v>1.0</v>
      </c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20">
        <v>2.0</v>
      </c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9">
        <f t="shared" si="61"/>
        <v>3</v>
      </c>
    </row>
    <row r="277" ht="15.75" customHeight="1">
      <c r="A277" s="15"/>
      <c r="B277" s="40" t="s">
        <v>110</v>
      </c>
      <c r="C277" s="17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20">
        <v>20.5</v>
      </c>
      <c r="R277" s="18"/>
      <c r="S277" s="20">
        <v>8.0</v>
      </c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20">
        <v>12.0</v>
      </c>
      <c r="AE277" s="18"/>
      <c r="AF277" s="18"/>
      <c r="AG277" s="21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9">
        <f t="shared" si="61"/>
        <v>40.5</v>
      </c>
    </row>
    <row r="278" ht="15.75" customHeight="1">
      <c r="A278" s="15"/>
      <c r="B278" s="40" t="s">
        <v>111</v>
      </c>
      <c r="C278" s="17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20">
        <v>2.0</v>
      </c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21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9">
        <f t="shared" si="61"/>
        <v>2</v>
      </c>
    </row>
    <row r="279" ht="15.75" customHeight="1">
      <c r="A279" s="15"/>
      <c r="B279" s="40" t="s">
        <v>112</v>
      </c>
      <c r="C279" s="17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20">
        <v>7.5</v>
      </c>
      <c r="R279" s="18"/>
      <c r="S279" s="20">
        <v>1.0</v>
      </c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0">
        <v>1.0</v>
      </c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9">
        <f t="shared" si="61"/>
        <v>9.5</v>
      </c>
    </row>
    <row r="280" ht="15.75" customHeight="1">
      <c r="A280" s="15"/>
      <c r="B280" s="40" t="s">
        <v>55</v>
      </c>
      <c r="C280" s="42"/>
      <c r="D280" s="42">
        <f t="shared" ref="D280:BE280" si="62">SUM(D274:D279)</f>
        <v>0</v>
      </c>
      <c r="E280" s="42">
        <f t="shared" si="62"/>
        <v>0</v>
      </c>
      <c r="F280" s="42">
        <f t="shared" si="62"/>
        <v>0</v>
      </c>
      <c r="G280" s="42">
        <f t="shared" si="62"/>
        <v>0</v>
      </c>
      <c r="H280" s="42">
        <f t="shared" si="62"/>
        <v>0</v>
      </c>
      <c r="I280" s="42">
        <f t="shared" si="62"/>
        <v>0</v>
      </c>
      <c r="J280" s="42">
        <f t="shared" si="62"/>
        <v>0</v>
      </c>
      <c r="K280" s="42">
        <f t="shared" si="62"/>
        <v>0</v>
      </c>
      <c r="L280" s="42">
        <f t="shared" si="62"/>
        <v>0</v>
      </c>
      <c r="M280" s="42">
        <f t="shared" si="62"/>
        <v>0</v>
      </c>
      <c r="N280" s="42">
        <f t="shared" si="62"/>
        <v>0</v>
      </c>
      <c r="O280" s="42">
        <f t="shared" si="62"/>
        <v>0</v>
      </c>
      <c r="P280" s="42">
        <f t="shared" si="62"/>
        <v>0</v>
      </c>
      <c r="Q280" s="42">
        <f t="shared" si="62"/>
        <v>48.5</v>
      </c>
      <c r="R280" s="42">
        <f t="shared" si="62"/>
        <v>0</v>
      </c>
      <c r="S280" s="42">
        <f t="shared" si="62"/>
        <v>10</v>
      </c>
      <c r="T280" s="42">
        <f t="shared" si="62"/>
        <v>0</v>
      </c>
      <c r="U280" s="42">
        <f t="shared" si="62"/>
        <v>0</v>
      </c>
      <c r="V280" s="42">
        <f t="shared" si="62"/>
        <v>0</v>
      </c>
      <c r="W280" s="42">
        <f t="shared" si="62"/>
        <v>0</v>
      </c>
      <c r="X280" s="42">
        <f t="shared" si="62"/>
        <v>0</v>
      </c>
      <c r="Y280" s="42">
        <f t="shared" si="62"/>
        <v>0</v>
      </c>
      <c r="Z280" s="42">
        <f t="shared" si="62"/>
        <v>0</v>
      </c>
      <c r="AA280" s="42">
        <f t="shared" si="62"/>
        <v>0</v>
      </c>
      <c r="AB280" s="42">
        <f t="shared" si="62"/>
        <v>0</v>
      </c>
      <c r="AC280" s="42">
        <f t="shared" si="62"/>
        <v>0</v>
      </c>
      <c r="AD280" s="42">
        <f t="shared" si="62"/>
        <v>18</v>
      </c>
      <c r="AE280" s="42">
        <f t="shared" si="62"/>
        <v>0</v>
      </c>
      <c r="AF280" s="42">
        <f t="shared" si="62"/>
        <v>0</v>
      </c>
      <c r="AG280" s="42">
        <f t="shared" si="62"/>
        <v>0</v>
      </c>
      <c r="AH280" s="42">
        <f t="shared" si="62"/>
        <v>0</v>
      </c>
      <c r="AI280" s="42">
        <f t="shared" si="62"/>
        <v>0</v>
      </c>
      <c r="AJ280" s="42">
        <f t="shared" si="62"/>
        <v>0</v>
      </c>
      <c r="AK280" s="42">
        <f t="shared" si="62"/>
        <v>0</v>
      </c>
      <c r="AL280" s="42">
        <f t="shared" si="62"/>
        <v>0</v>
      </c>
      <c r="AM280" s="42">
        <f t="shared" si="62"/>
        <v>0</v>
      </c>
      <c r="AN280" s="42">
        <f t="shared" si="62"/>
        <v>0</v>
      </c>
      <c r="AO280" s="42">
        <f t="shared" si="62"/>
        <v>0</v>
      </c>
      <c r="AP280" s="42">
        <f t="shared" si="62"/>
        <v>0</v>
      </c>
      <c r="AQ280" s="42">
        <f t="shared" si="62"/>
        <v>0</v>
      </c>
      <c r="AR280" s="42">
        <f t="shared" si="62"/>
        <v>0</v>
      </c>
      <c r="AS280" s="42">
        <f t="shared" si="62"/>
        <v>0</v>
      </c>
      <c r="AT280" s="42">
        <f t="shared" si="62"/>
        <v>0</v>
      </c>
      <c r="AU280" s="42">
        <f t="shared" si="62"/>
        <v>0</v>
      </c>
      <c r="AV280" s="42">
        <f t="shared" si="62"/>
        <v>0</v>
      </c>
      <c r="AW280" s="42">
        <f t="shared" si="62"/>
        <v>0</v>
      </c>
      <c r="AX280" s="42">
        <f t="shared" si="62"/>
        <v>0</v>
      </c>
      <c r="AY280" s="42">
        <f t="shared" si="62"/>
        <v>0</v>
      </c>
      <c r="AZ280" s="42">
        <f t="shared" si="62"/>
        <v>0</v>
      </c>
      <c r="BA280" s="42">
        <f t="shared" si="62"/>
        <v>0</v>
      </c>
      <c r="BB280" s="42">
        <f t="shared" si="62"/>
        <v>0</v>
      </c>
      <c r="BC280" s="42">
        <f t="shared" si="62"/>
        <v>0</v>
      </c>
      <c r="BD280" s="42">
        <f t="shared" si="62"/>
        <v>0</v>
      </c>
      <c r="BE280" s="42">
        <f t="shared" si="62"/>
        <v>0</v>
      </c>
      <c r="BF280" s="23">
        <f t="shared" si="61"/>
        <v>76.5</v>
      </c>
    </row>
    <row r="281" ht="15.75" customHeight="1">
      <c r="A281" s="15"/>
      <c r="B281" s="40"/>
      <c r="C281" s="17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26"/>
    </row>
    <row r="282" ht="15.75" customHeight="1">
      <c r="A282" s="27"/>
      <c r="B282" s="43" t="s">
        <v>1</v>
      </c>
      <c r="C282" s="44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37">
        <f t="shared" ref="BF282:BF289" si="63">SUM(C282:BE282)</f>
        <v>0</v>
      </c>
    </row>
    <row r="283" ht="15.75" customHeight="1">
      <c r="A283" s="8"/>
      <c r="B283" s="38" t="s">
        <v>107</v>
      </c>
      <c r="C283" s="10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3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4">
        <f t="shared" si="63"/>
        <v>0</v>
      </c>
    </row>
    <row r="284" ht="15.75" customHeight="1">
      <c r="A284" s="15"/>
      <c r="B284" s="40" t="s">
        <v>108</v>
      </c>
      <c r="C284" s="17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9">
        <f t="shared" si="63"/>
        <v>0</v>
      </c>
    </row>
    <row r="285" ht="15.75" customHeight="1">
      <c r="A285" s="15"/>
      <c r="B285" s="40" t="s">
        <v>109</v>
      </c>
      <c r="C285" s="17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9">
        <f t="shared" si="63"/>
        <v>0</v>
      </c>
    </row>
    <row r="286" ht="15.75" customHeight="1">
      <c r="A286" s="15"/>
      <c r="B286" s="40" t="s">
        <v>110</v>
      </c>
      <c r="C286" s="17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21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9">
        <f t="shared" si="63"/>
        <v>0</v>
      </c>
    </row>
    <row r="287" ht="15.75" customHeight="1">
      <c r="A287" s="15"/>
      <c r="B287" s="40" t="s">
        <v>111</v>
      </c>
      <c r="C287" s="17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21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9">
        <f t="shared" si="63"/>
        <v>0</v>
      </c>
    </row>
    <row r="288" ht="15.75" customHeight="1">
      <c r="A288" s="15"/>
      <c r="B288" s="40" t="s">
        <v>112</v>
      </c>
      <c r="C288" s="17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9">
        <f t="shared" si="63"/>
        <v>0</v>
      </c>
    </row>
    <row r="289" ht="15.75" customHeight="1">
      <c r="A289" s="15"/>
      <c r="B289" s="40" t="s">
        <v>55</v>
      </c>
      <c r="C289" s="42"/>
      <c r="D289" s="42">
        <f t="shared" ref="D289:BE289" si="64">SUM(D283:D288)</f>
        <v>0</v>
      </c>
      <c r="E289" s="42">
        <f t="shared" si="64"/>
        <v>0</v>
      </c>
      <c r="F289" s="42">
        <f t="shared" si="64"/>
        <v>0</v>
      </c>
      <c r="G289" s="42">
        <f t="shared" si="64"/>
        <v>0</v>
      </c>
      <c r="H289" s="42">
        <f t="shared" si="64"/>
        <v>0</v>
      </c>
      <c r="I289" s="42">
        <f t="shared" si="64"/>
        <v>0</v>
      </c>
      <c r="J289" s="42">
        <f t="shared" si="64"/>
        <v>0</v>
      </c>
      <c r="K289" s="42">
        <f t="shared" si="64"/>
        <v>0</v>
      </c>
      <c r="L289" s="42">
        <f t="shared" si="64"/>
        <v>0</v>
      </c>
      <c r="M289" s="42">
        <f t="shared" si="64"/>
        <v>0</v>
      </c>
      <c r="N289" s="42">
        <f t="shared" si="64"/>
        <v>0</v>
      </c>
      <c r="O289" s="42">
        <f t="shared" si="64"/>
        <v>0</v>
      </c>
      <c r="P289" s="42">
        <f t="shared" si="64"/>
        <v>0</v>
      </c>
      <c r="Q289" s="42">
        <f t="shared" si="64"/>
        <v>0</v>
      </c>
      <c r="R289" s="42">
        <f t="shared" si="64"/>
        <v>0</v>
      </c>
      <c r="S289" s="42">
        <f t="shared" si="64"/>
        <v>0</v>
      </c>
      <c r="T289" s="42">
        <f t="shared" si="64"/>
        <v>0</v>
      </c>
      <c r="U289" s="42">
        <f t="shared" si="64"/>
        <v>0</v>
      </c>
      <c r="V289" s="42">
        <f t="shared" si="64"/>
        <v>0</v>
      </c>
      <c r="W289" s="42">
        <f t="shared" si="64"/>
        <v>0</v>
      </c>
      <c r="X289" s="42">
        <f t="shared" si="64"/>
        <v>0</v>
      </c>
      <c r="Y289" s="42">
        <f t="shared" si="64"/>
        <v>0</v>
      </c>
      <c r="Z289" s="42">
        <f t="shared" si="64"/>
        <v>0</v>
      </c>
      <c r="AA289" s="42">
        <f t="shared" si="64"/>
        <v>0</v>
      </c>
      <c r="AB289" s="42">
        <f t="shared" si="64"/>
        <v>0</v>
      </c>
      <c r="AC289" s="42">
        <f t="shared" si="64"/>
        <v>0</v>
      </c>
      <c r="AD289" s="42">
        <f t="shared" si="64"/>
        <v>0</v>
      </c>
      <c r="AE289" s="42">
        <f t="shared" si="64"/>
        <v>0</v>
      </c>
      <c r="AF289" s="42">
        <f t="shared" si="64"/>
        <v>0</v>
      </c>
      <c r="AG289" s="42">
        <f t="shared" si="64"/>
        <v>0</v>
      </c>
      <c r="AH289" s="42">
        <f t="shared" si="64"/>
        <v>0</v>
      </c>
      <c r="AI289" s="42">
        <f t="shared" si="64"/>
        <v>0</v>
      </c>
      <c r="AJ289" s="42">
        <f t="shared" si="64"/>
        <v>0</v>
      </c>
      <c r="AK289" s="42">
        <f t="shared" si="64"/>
        <v>0</v>
      </c>
      <c r="AL289" s="42">
        <f t="shared" si="64"/>
        <v>0</v>
      </c>
      <c r="AM289" s="42">
        <f t="shared" si="64"/>
        <v>0</v>
      </c>
      <c r="AN289" s="42">
        <f t="shared" si="64"/>
        <v>0</v>
      </c>
      <c r="AO289" s="42">
        <f t="shared" si="64"/>
        <v>0</v>
      </c>
      <c r="AP289" s="42">
        <f t="shared" si="64"/>
        <v>0</v>
      </c>
      <c r="AQ289" s="42">
        <f t="shared" si="64"/>
        <v>0</v>
      </c>
      <c r="AR289" s="42">
        <f t="shared" si="64"/>
        <v>0</v>
      </c>
      <c r="AS289" s="42">
        <f t="shared" si="64"/>
        <v>0</v>
      </c>
      <c r="AT289" s="42">
        <f t="shared" si="64"/>
        <v>0</v>
      </c>
      <c r="AU289" s="42">
        <f t="shared" si="64"/>
        <v>0</v>
      </c>
      <c r="AV289" s="42">
        <f t="shared" si="64"/>
        <v>0</v>
      </c>
      <c r="AW289" s="42">
        <f t="shared" si="64"/>
        <v>0</v>
      </c>
      <c r="AX289" s="42">
        <f t="shared" si="64"/>
        <v>0</v>
      </c>
      <c r="AY289" s="42">
        <f t="shared" si="64"/>
        <v>0</v>
      </c>
      <c r="AZ289" s="42">
        <f t="shared" si="64"/>
        <v>0</v>
      </c>
      <c r="BA289" s="42">
        <f t="shared" si="64"/>
        <v>0</v>
      </c>
      <c r="BB289" s="42">
        <f t="shared" si="64"/>
        <v>0</v>
      </c>
      <c r="BC289" s="42">
        <f t="shared" si="64"/>
        <v>0</v>
      </c>
      <c r="BD289" s="42">
        <f t="shared" si="64"/>
        <v>0</v>
      </c>
      <c r="BE289" s="42">
        <f t="shared" si="64"/>
        <v>0</v>
      </c>
      <c r="BF289" s="23">
        <f t="shared" si="63"/>
        <v>0</v>
      </c>
    </row>
    <row r="290" ht="15.75" customHeight="1">
      <c r="A290" s="15"/>
      <c r="B290" s="40"/>
      <c r="C290" s="17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26"/>
    </row>
    <row r="291" ht="15.75" customHeight="1">
      <c r="A291" s="27"/>
      <c r="B291" s="43" t="s">
        <v>1</v>
      </c>
      <c r="C291" s="44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37">
        <f t="shared" ref="BF291:BF298" si="65">SUM(C291:BE291)</f>
        <v>0</v>
      </c>
    </row>
    <row r="292" ht="15.75" customHeight="1">
      <c r="A292" s="8"/>
      <c r="B292" s="38" t="s">
        <v>107</v>
      </c>
      <c r="C292" s="10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3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4">
        <f t="shared" si="65"/>
        <v>0</v>
      </c>
    </row>
    <row r="293" ht="15.75" customHeight="1">
      <c r="A293" s="15"/>
      <c r="B293" s="40" t="s">
        <v>108</v>
      </c>
      <c r="C293" s="17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9">
        <f t="shared" si="65"/>
        <v>0</v>
      </c>
    </row>
    <row r="294" ht="15.75" customHeight="1">
      <c r="A294" s="15"/>
      <c r="B294" s="40" t="s">
        <v>109</v>
      </c>
      <c r="C294" s="17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18"/>
      <c r="AZ294" s="18"/>
      <c r="BA294" s="18"/>
      <c r="BB294" s="18"/>
      <c r="BC294" s="18"/>
      <c r="BD294" s="18"/>
      <c r="BE294" s="18"/>
      <c r="BF294" s="19">
        <f t="shared" si="65"/>
        <v>0</v>
      </c>
    </row>
    <row r="295" ht="15.75" customHeight="1">
      <c r="A295" s="15"/>
      <c r="B295" s="40" t="s">
        <v>110</v>
      </c>
      <c r="C295" s="17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21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9">
        <f t="shared" si="65"/>
        <v>0</v>
      </c>
    </row>
    <row r="296" ht="15.75" customHeight="1">
      <c r="A296" s="15"/>
      <c r="B296" s="40" t="s">
        <v>111</v>
      </c>
      <c r="C296" s="17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E296" s="18"/>
      <c r="AF296" s="18"/>
      <c r="AG296" s="21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18"/>
      <c r="AZ296" s="18"/>
      <c r="BA296" s="18"/>
      <c r="BB296" s="18"/>
      <c r="BC296" s="18"/>
      <c r="BD296" s="18"/>
      <c r="BE296" s="18"/>
      <c r="BF296" s="19">
        <f t="shared" si="65"/>
        <v>0</v>
      </c>
    </row>
    <row r="297" ht="15.75" customHeight="1">
      <c r="A297" s="15"/>
      <c r="B297" s="40" t="s">
        <v>112</v>
      </c>
      <c r="C297" s="17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9">
        <f t="shared" si="65"/>
        <v>0</v>
      </c>
    </row>
    <row r="298" ht="15.75" customHeight="1">
      <c r="A298" s="15"/>
      <c r="B298" s="40" t="s">
        <v>55</v>
      </c>
      <c r="C298" s="42"/>
      <c r="D298" s="42">
        <f t="shared" ref="D298:BE298" si="66">SUM(D292:D297)</f>
        <v>0</v>
      </c>
      <c r="E298" s="42">
        <f t="shared" si="66"/>
        <v>0</v>
      </c>
      <c r="F298" s="42">
        <f t="shared" si="66"/>
        <v>0</v>
      </c>
      <c r="G298" s="42">
        <f t="shared" si="66"/>
        <v>0</v>
      </c>
      <c r="H298" s="42">
        <f t="shared" si="66"/>
        <v>0</v>
      </c>
      <c r="I298" s="42">
        <f t="shared" si="66"/>
        <v>0</v>
      </c>
      <c r="J298" s="42">
        <f t="shared" si="66"/>
        <v>0</v>
      </c>
      <c r="K298" s="42">
        <f t="shared" si="66"/>
        <v>0</v>
      </c>
      <c r="L298" s="42">
        <f t="shared" si="66"/>
        <v>0</v>
      </c>
      <c r="M298" s="42">
        <f t="shared" si="66"/>
        <v>0</v>
      </c>
      <c r="N298" s="42">
        <f t="shared" si="66"/>
        <v>0</v>
      </c>
      <c r="O298" s="42">
        <f t="shared" si="66"/>
        <v>0</v>
      </c>
      <c r="P298" s="42">
        <f t="shared" si="66"/>
        <v>0</v>
      </c>
      <c r="Q298" s="42">
        <f t="shared" si="66"/>
        <v>0</v>
      </c>
      <c r="R298" s="42">
        <f t="shared" si="66"/>
        <v>0</v>
      </c>
      <c r="S298" s="42">
        <f t="shared" si="66"/>
        <v>0</v>
      </c>
      <c r="T298" s="42">
        <f t="shared" si="66"/>
        <v>0</v>
      </c>
      <c r="U298" s="42">
        <f t="shared" si="66"/>
        <v>0</v>
      </c>
      <c r="V298" s="42">
        <f t="shared" si="66"/>
        <v>0</v>
      </c>
      <c r="W298" s="42">
        <f t="shared" si="66"/>
        <v>0</v>
      </c>
      <c r="X298" s="42">
        <f t="shared" si="66"/>
        <v>0</v>
      </c>
      <c r="Y298" s="42">
        <f t="shared" si="66"/>
        <v>0</v>
      </c>
      <c r="Z298" s="42">
        <f t="shared" si="66"/>
        <v>0</v>
      </c>
      <c r="AA298" s="42">
        <f t="shared" si="66"/>
        <v>0</v>
      </c>
      <c r="AB298" s="42">
        <f t="shared" si="66"/>
        <v>0</v>
      </c>
      <c r="AC298" s="42">
        <f t="shared" si="66"/>
        <v>0</v>
      </c>
      <c r="AD298" s="42">
        <f t="shared" si="66"/>
        <v>0</v>
      </c>
      <c r="AE298" s="42">
        <f t="shared" si="66"/>
        <v>0</v>
      </c>
      <c r="AF298" s="42">
        <f t="shared" si="66"/>
        <v>0</v>
      </c>
      <c r="AG298" s="42">
        <f t="shared" si="66"/>
        <v>0</v>
      </c>
      <c r="AH298" s="42">
        <f t="shared" si="66"/>
        <v>0</v>
      </c>
      <c r="AI298" s="42">
        <f t="shared" si="66"/>
        <v>0</v>
      </c>
      <c r="AJ298" s="42">
        <f t="shared" si="66"/>
        <v>0</v>
      </c>
      <c r="AK298" s="42">
        <f t="shared" si="66"/>
        <v>0</v>
      </c>
      <c r="AL298" s="42">
        <f t="shared" si="66"/>
        <v>0</v>
      </c>
      <c r="AM298" s="42">
        <f t="shared" si="66"/>
        <v>0</v>
      </c>
      <c r="AN298" s="42">
        <f t="shared" si="66"/>
        <v>0</v>
      </c>
      <c r="AO298" s="42">
        <f t="shared" si="66"/>
        <v>0</v>
      </c>
      <c r="AP298" s="42">
        <f t="shared" si="66"/>
        <v>0</v>
      </c>
      <c r="AQ298" s="42">
        <f t="shared" si="66"/>
        <v>0</v>
      </c>
      <c r="AR298" s="42">
        <f t="shared" si="66"/>
        <v>0</v>
      </c>
      <c r="AS298" s="42">
        <f t="shared" si="66"/>
        <v>0</v>
      </c>
      <c r="AT298" s="42">
        <f t="shared" si="66"/>
        <v>0</v>
      </c>
      <c r="AU298" s="42">
        <f t="shared" si="66"/>
        <v>0</v>
      </c>
      <c r="AV298" s="42">
        <f t="shared" si="66"/>
        <v>0</v>
      </c>
      <c r="AW298" s="42">
        <f t="shared" si="66"/>
        <v>0</v>
      </c>
      <c r="AX298" s="42">
        <f t="shared" si="66"/>
        <v>0</v>
      </c>
      <c r="AY298" s="42">
        <f t="shared" si="66"/>
        <v>0</v>
      </c>
      <c r="AZ298" s="42">
        <f t="shared" si="66"/>
        <v>0</v>
      </c>
      <c r="BA298" s="42">
        <f t="shared" si="66"/>
        <v>0</v>
      </c>
      <c r="BB298" s="42">
        <f t="shared" si="66"/>
        <v>0</v>
      </c>
      <c r="BC298" s="42">
        <f t="shared" si="66"/>
        <v>0</v>
      </c>
      <c r="BD298" s="42">
        <f t="shared" si="66"/>
        <v>0</v>
      </c>
      <c r="BE298" s="42">
        <f t="shared" si="66"/>
        <v>0</v>
      </c>
      <c r="BF298" s="23">
        <f t="shared" si="65"/>
        <v>0</v>
      </c>
    </row>
    <row r="299" ht="15.75" customHeight="1">
      <c r="A299" s="15"/>
      <c r="B299" s="40"/>
      <c r="C299" s="17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26"/>
    </row>
    <row r="300" ht="15.75" customHeight="1">
      <c r="A300" s="27"/>
      <c r="B300" s="43" t="s">
        <v>1</v>
      </c>
      <c r="C300" s="44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37">
        <f>SUM(C300:BE300)</f>
        <v>0</v>
      </c>
    </row>
    <row r="301" ht="15.75" customHeight="1">
      <c r="A301" s="55"/>
      <c r="B301" s="56"/>
      <c r="C301" s="57"/>
      <c r="D301" s="57"/>
      <c r="E301" s="60">
        <f t="shared" ref="E301:E307" si="67">SUM(E3,E12,E21,E30,E39,E48,E57,E66,E75,E84,E93,E102,E111,E120,E129,E138,E147,E156,E165,E174,E183,E192,E201,E210,E219,E228,E237,E246,E255,E264,E273,E282,E291)</f>
        <v>0</v>
      </c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</row>
    <row r="302" ht="15.75" customHeight="1">
      <c r="A302" s="55"/>
      <c r="B302" s="56"/>
      <c r="C302" s="57"/>
      <c r="D302" s="57"/>
      <c r="E302" s="60">
        <f t="shared" si="67"/>
        <v>22</v>
      </c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62"/>
    </row>
    <row r="303" ht="15.75" customHeight="1">
      <c r="A303" s="55"/>
      <c r="B303" s="56"/>
      <c r="C303" s="57"/>
      <c r="D303" s="57"/>
      <c r="E303" s="60">
        <f t="shared" si="67"/>
        <v>3</v>
      </c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62"/>
    </row>
    <row r="304" ht="15.75" customHeight="1">
      <c r="A304" s="55"/>
      <c r="B304" s="56"/>
      <c r="C304" s="57"/>
      <c r="D304" s="57"/>
      <c r="E304" s="60">
        <f t="shared" si="67"/>
        <v>1</v>
      </c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62"/>
    </row>
    <row r="305" ht="15.75" customHeight="1">
      <c r="A305" s="55"/>
      <c r="B305" s="56"/>
      <c r="C305" s="57"/>
      <c r="D305" s="57"/>
      <c r="E305" s="60">
        <f t="shared" si="67"/>
        <v>35.5</v>
      </c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62"/>
    </row>
    <row r="306" ht="15.75" customHeight="1">
      <c r="A306" s="55"/>
      <c r="B306" s="56"/>
      <c r="C306" s="57"/>
      <c r="D306" s="57"/>
      <c r="E306" s="60">
        <f t="shared" si="67"/>
        <v>6</v>
      </c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62"/>
    </row>
    <row r="307" ht="15.75" customHeight="1">
      <c r="A307" s="55"/>
      <c r="B307" s="56"/>
      <c r="C307" s="57"/>
      <c r="D307" s="57"/>
      <c r="E307" s="60">
        <f t="shared" si="67"/>
        <v>0</v>
      </c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62"/>
    </row>
    <row r="308" ht="15.75" customHeight="1">
      <c r="A308" s="58"/>
      <c r="B308" s="59" t="s">
        <v>55</v>
      </c>
      <c r="C308" s="60">
        <f t="shared" ref="C308:BF308" si="68">SUM(C10,C19,C28,C37,C46,C55,C64,C73,C82,C91,C100,C109,C118,C127,C136,C145,C154,C163,C172,C181,C190,C199,C208,C217,C226,C235,C244,C253,C262,C271,C280,C289,C298)</f>
        <v>0</v>
      </c>
      <c r="D308" s="60">
        <f t="shared" si="68"/>
        <v>39.25</v>
      </c>
      <c r="E308" s="60">
        <f t="shared" si="68"/>
        <v>67.5</v>
      </c>
      <c r="F308" s="60">
        <f t="shared" si="68"/>
        <v>28.5</v>
      </c>
      <c r="G308" s="60">
        <f t="shared" si="68"/>
        <v>0.5</v>
      </c>
      <c r="H308" s="60">
        <f t="shared" si="68"/>
        <v>0</v>
      </c>
      <c r="I308" s="60">
        <f t="shared" si="68"/>
        <v>28</v>
      </c>
      <c r="J308" s="60">
        <f t="shared" si="68"/>
        <v>24</v>
      </c>
      <c r="K308" s="60">
        <f t="shared" si="68"/>
        <v>6</v>
      </c>
      <c r="L308" s="60">
        <f t="shared" si="68"/>
        <v>0</v>
      </c>
      <c r="M308" s="60">
        <f t="shared" si="68"/>
        <v>0</v>
      </c>
      <c r="N308" s="60">
        <f t="shared" si="68"/>
        <v>3</v>
      </c>
      <c r="O308" s="60">
        <f t="shared" si="68"/>
        <v>100</v>
      </c>
      <c r="P308" s="60">
        <f t="shared" si="68"/>
        <v>0</v>
      </c>
      <c r="Q308" s="60">
        <f t="shared" si="68"/>
        <v>129.5</v>
      </c>
      <c r="R308" s="60">
        <f t="shared" si="68"/>
        <v>38</v>
      </c>
      <c r="S308" s="60">
        <f t="shared" si="68"/>
        <v>36.5</v>
      </c>
      <c r="T308" s="60">
        <f t="shared" si="68"/>
        <v>0</v>
      </c>
      <c r="U308" s="60">
        <f t="shared" si="68"/>
        <v>25</v>
      </c>
      <c r="V308" s="60">
        <f t="shared" si="68"/>
        <v>2</v>
      </c>
      <c r="W308" s="60">
        <f t="shared" si="68"/>
        <v>3</v>
      </c>
      <c r="X308" s="60">
        <f t="shared" si="68"/>
        <v>60</v>
      </c>
      <c r="Y308" s="60">
        <f t="shared" si="68"/>
        <v>14.75</v>
      </c>
      <c r="Z308" s="60">
        <f t="shared" si="68"/>
        <v>0</v>
      </c>
      <c r="AA308" s="60">
        <f t="shared" si="68"/>
        <v>11.5</v>
      </c>
      <c r="AB308" s="60">
        <f t="shared" si="68"/>
        <v>20</v>
      </c>
      <c r="AC308" s="60">
        <f t="shared" si="68"/>
        <v>2</v>
      </c>
      <c r="AD308" s="60">
        <f t="shared" si="68"/>
        <v>55</v>
      </c>
      <c r="AE308" s="60">
        <f t="shared" si="68"/>
        <v>1</v>
      </c>
      <c r="AF308" s="60">
        <f t="shared" si="68"/>
        <v>5</v>
      </c>
      <c r="AG308" s="60">
        <f t="shared" si="68"/>
        <v>9</v>
      </c>
      <c r="AH308" s="60">
        <f t="shared" si="68"/>
        <v>0</v>
      </c>
      <c r="AI308" s="60">
        <f t="shared" si="68"/>
        <v>191.25</v>
      </c>
      <c r="AJ308" s="60">
        <f t="shared" si="68"/>
        <v>2</v>
      </c>
      <c r="AK308" s="60">
        <f t="shared" si="68"/>
        <v>113</v>
      </c>
      <c r="AL308" s="60">
        <f t="shared" si="68"/>
        <v>4</v>
      </c>
      <c r="AM308" s="60">
        <f t="shared" si="68"/>
        <v>104</v>
      </c>
      <c r="AN308" s="60">
        <f t="shared" si="68"/>
        <v>0</v>
      </c>
      <c r="AO308" s="60">
        <f t="shared" si="68"/>
        <v>9</v>
      </c>
      <c r="AP308" s="60">
        <f t="shared" si="68"/>
        <v>10.05</v>
      </c>
      <c r="AQ308" s="60">
        <f t="shared" si="68"/>
        <v>31</v>
      </c>
      <c r="AR308" s="60">
        <f t="shared" si="68"/>
        <v>0</v>
      </c>
      <c r="AS308" s="60">
        <f t="shared" si="68"/>
        <v>9.5</v>
      </c>
      <c r="AT308" s="60">
        <f t="shared" si="68"/>
        <v>0</v>
      </c>
      <c r="AU308" s="60">
        <f t="shared" si="68"/>
        <v>5.5</v>
      </c>
      <c r="AV308" s="60">
        <f t="shared" si="68"/>
        <v>4</v>
      </c>
      <c r="AW308" s="60">
        <f t="shared" si="68"/>
        <v>12.5</v>
      </c>
      <c r="AX308" s="60">
        <f t="shared" si="68"/>
        <v>2</v>
      </c>
      <c r="AY308" s="60">
        <f t="shared" si="68"/>
        <v>6</v>
      </c>
      <c r="AZ308" s="60">
        <f t="shared" si="68"/>
        <v>0</v>
      </c>
      <c r="BA308" s="60">
        <f t="shared" si="68"/>
        <v>0</v>
      </c>
      <c r="BB308" s="60">
        <f t="shared" si="68"/>
        <v>0</v>
      </c>
      <c r="BC308" s="60">
        <f t="shared" si="68"/>
        <v>0</v>
      </c>
      <c r="BD308" s="60">
        <f t="shared" si="68"/>
        <v>0</v>
      </c>
      <c r="BE308" s="60">
        <f t="shared" si="68"/>
        <v>0</v>
      </c>
      <c r="BF308" s="61">
        <f t="shared" si="68"/>
        <v>1212.8</v>
      </c>
    </row>
    <row r="309" ht="15.75" customHeight="1">
      <c r="A309" s="55"/>
      <c r="B309" s="57"/>
      <c r="C309" s="57"/>
      <c r="D309" s="57"/>
      <c r="E309" s="57">
        <f>Count(E4,E13,E22,E31,E40,E49,E58,E67,E76,E85,E94,E103,E112,E121,E130,E139,E148,E157,E166,E175,E184,E193,E202,E211,E220,E229,E238,E247,E256,E265,E274,E283,E292)</f>
        <v>5</v>
      </c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62"/>
    </row>
    <row r="310" ht="15.75" customHeight="1">
      <c r="A310" s="55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 t="s">
        <v>149</v>
      </c>
      <c r="AK310" s="57" t="s">
        <v>150</v>
      </c>
      <c r="AL310" s="57" t="s">
        <v>151</v>
      </c>
      <c r="AM310" s="57" t="s">
        <v>152</v>
      </c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</row>
    <row r="311" ht="15.75" customHeight="1">
      <c r="A311" s="55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>
        <v>0.0</v>
      </c>
      <c r="AK311" s="57">
        <v>0.0</v>
      </c>
      <c r="AL311" s="57">
        <v>67.5</v>
      </c>
      <c r="AM311" s="57">
        <v>0.0</v>
      </c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</row>
    <row r="312" ht="15.75" customHeight="1">
      <c r="A312" s="55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 t="s">
        <v>107</v>
      </c>
      <c r="AJ312" s="57">
        <v>2.5</v>
      </c>
      <c r="AK312" s="57">
        <v>20.0</v>
      </c>
      <c r="AL312" s="57">
        <v>22.0</v>
      </c>
      <c r="AM312" s="57">
        <v>4.0</v>
      </c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</row>
    <row r="313" ht="15.75" customHeight="1">
      <c r="A313" s="55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 t="s">
        <v>111</v>
      </c>
      <c r="AJ313" s="57">
        <v>0.0</v>
      </c>
      <c r="AK313" s="57">
        <v>0.0</v>
      </c>
      <c r="AL313" s="57">
        <v>6.0</v>
      </c>
      <c r="AM313" s="57">
        <v>0.0</v>
      </c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</row>
    <row r="314" ht="15.75" customHeight="1">
      <c r="A314" s="55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 t="s">
        <v>112</v>
      </c>
      <c r="AJ314" s="57">
        <v>0.0</v>
      </c>
      <c r="AK314" s="57">
        <v>0.0</v>
      </c>
      <c r="AL314" s="57">
        <v>0.0</v>
      </c>
      <c r="AM314" s="57">
        <v>0.0</v>
      </c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</row>
    <row r="315" ht="15.75" customHeight="1">
      <c r="A315" s="55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 t="s">
        <v>108</v>
      </c>
      <c r="AJ315" s="57">
        <v>0.0</v>
      </c>
      <c r="AK315" s="57">
        <v>0.0</v>
      </c>
      <c r="AL315" s="57">
        <v>3.0</v>
      </c>
      <c r="AM315" s="57">
        <v>0.0</v>
      </c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</row>
    <row r="316" ht="15.75" customHeight="1">
      <c r="A316" s="55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 t="s">
        <v>109</v>
      </c>
      <c r="AJ316" s="57">
        <v>3.5</v>
      </c>
      <c r="AK316" s="57">
        <v>0.0</v>
      </c>
      <c r="AL316" s="57">
        <v>1.0</v>
      </c>
      <c r="AM316" s="57">
        <v>0.0</v>
      </c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</row>
    <row r="317" ht="15.75" customHeight="1">
      <c r="A317" s="55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 t="s">
        <v>110</v>
      </c>
      <c r="AJ317" s="57">
        <v>3.0</v>
      </c>
      <c r="AK317" s="57">
        <v>0.0</v>
      </c>
      <c r="AL317" s="57">
        <v>35.5</v>
      </c>
      <c r="AM317" s="57">
        <v>0.0</v>
      </c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</row>
    <row r="318" ht="15.75" customHeight="1">
      <c r="A318" s="55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 t="s">
        <v>55</v>
      </c>
      <c r="AJ318" s="57">
        <v>18.0</v>
      </c>
      <c r="AK318" s="57">
        <v>40.0</v>
      </c>
      <c r="AL318" s="57">
        <v>135.0</v>
      </c>
      <c r="AM318" s="57">
        <v>8.0</v>
      </c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</row>
    <row r="319" ht="15.75" customHeight="1">
      <c r="A319" s="55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 t="s">
        <v>1</v>
      </c>
      <c r="AJ319" s="57">
        <v>0.0</v>
      </c>
      <c r="AK319" s="57">
        <v>0.0</v>
      </c>
      <c r="AL319" s="57">
        <v>0.0</v>
      </c>
      <c r="AM319" s="57">
        <v>0.0</v>
      </c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</row>
    <row r="320" ht="15.75" customHeight="1">
      <c r="A320" s="55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 t="s">
        <v>122</v>
      </c>
      <c r="AJ320" s="57">
        <v>27.0</v>
      </c>
      <c r="AK320" s="57">
        <v>60.0</v>
      </c>
      <c r="AL320" s="57">
        <v>270.0</v>
      </c>
      <c r="AM320" s="57">
        <v>12.0</v>
      </c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</row>
    <row r="321" ht="15.75" customHeight="1">
      <c r="A321" s="55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</row>
    <row r="322" ht="15.75" customHeight="1">
      <c r="A322" s="55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</row>
    <row r="323" ht="15.75" customHeight="1">
      <c r="A323" s="55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</row>
    <row r="324" ht="15.75" customHeight="1">
      <c r="A324" s="55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</row>
    <row r="325" ht="15.75" customHeight="1">
      <c r="A325" s="55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</row>
    <row r="326" ht="15.75" customHeight="1">
      <c r="A326" s="55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</row>
    <row r="327" ht="15.75" customHeight="1">
      <c r="A327" s="55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</row>
    <row r="328" ht="15.75" customHeight="1">
      <c r="A328" s="55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</row>
    <row r="329" ht="15.75" customHeight="1">
      <c r="A329" s="55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</row>
    <row r="330" ht="15.75" customHeight="1">
      <c r="A330" s="55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</row>
    <row r="331" ht="15.75" customHeight="1">
      <c r="A331" s="55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</row>
    <row r="332" ht="15.75" customHeight="1">
      <c r="A332" s="55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</row>
    <row r="333" ht="15.75" customHeight="1">
      <c r="A333" s="55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</row>
    <row r="334" ht="15.75" customHeight="1">
      <c r="A334" s="55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</row>
    <row r="335" ht="15.75" customHeight="1">
      <c r="A335" s="55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</row>
    <row r="336" ht="15.75" customHeight="1">
      <c r="A336" s="63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</row>
    <row r="337" ht="15.75" customHeight="1">
      <c r="A337" s="63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</row>
    <row r="338" ht="15.75" customHeight="1">
      <c r="A338" s="63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</row>
    <row r="339" ht="15.75" customHeight="1">
      <c r="A339" s="63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</row>
    <row r="340" ht="15.75" customHeight="1">
      <c r="A340" s="63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</row>
    <row r="341" ht="15.75" customHeight="1">
      <c r="A341" s="63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</row>
    <row r="342" ht="15.75" customHeight="1">
      <c r="A342" s="63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</row>
    <row r="343" ht="15.75" customHeight="1">
      <c r="A343" s="63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</row>
    <row r="344" ht="15.75" customHeight="1">
      <c r="A344" s="63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</row>
    <row r="345" ht="15.75" customHeight="1">
      <c r="A345" s="63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</row>
    <row r="346" ht="15.75" customHeight="1">
      <c r="A346" s="63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</row>
    <row r="347" ht="15.75" customHeight="1">
      <c r="A347" s="63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</row>
    <row r="348" ht="15.75" customHeight="1">
      <c r="A348" s="63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</row>
    <row r="349" ht="15.75" customHeight="1">
      <c r="A349" s="63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</row>
    <row r="350" ht="15.75" customHeight="1">
      <c r="A350" s="63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</row>
    <row r="351" ht="15.75" customHeight="1">
      <c r="A351" s="63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</row>
    <row r="352" ht="15.75" customHeight="1">
      <c r="A352" s="63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</row>
    <row r="353" ht="15.75" customHeight="1">
      <c r="A353" s="63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</row>
    <row r="354" ht="15.75" customHeight="1">
      <c r="A354" s="63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</row>
    <row r="355" ht="15.75" customHeight="1">
      <c r="A355" s="63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</row>
    <row r="356" ht="15.75" customHeight="1">
      <c r="A356" s="63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</row>
    <row r="357" ht="15.75" customHeight="1">
      <c r="A357" s="63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</row>
    <row r="358" ht="15.75" customHeight="1">
      <c r="A358" s="63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</row>
    <row r="359" ht="15.75" customHeight="1">
      <c r="A359" s="63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</row>
    <row r="360" ht="15.75" customHeight="1">
      <c r="A360" s="63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</row>
    <row r="361" ht="15.75" customHeight="1">
      <c r="A361" s="63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</row>
    <row r="362" ht="15.75" customHeight="1">
      <c r="A362" s="63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</row>
    <row r="363" ht="15.75" customHeight="1">
      <c r="A363" s="63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</row>
    <row r="364" ht="15.75" customHeight="1">
      <c r="A364" s="63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</row>
    <row r="365" ht="15.75" customHeight="1">
      <c r="A365" s="63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</row>
    <row r="366" ht="15.75" customHeight="1">
      <c r="A366" s="63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</row>
    <row r="367" ht="15.75" customHeight="1">
      <c r="A367" s="63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</row>
    <row r="368" ht="15.75" customHeight="1">
      <c r="A368" s="63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</row>
    <row r="369" ht="15.75" customHeight="1">
      <c r="A369" s="63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</row>
    <row r="370" ht="15.75" customHeight="1">
      <c r="A370" s="63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</row>
    <row r="371" ht="15.75" customHeight="1">
      <c r="A371" s="63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</row>
    <row r="372" ht="15.75" customHeight="1">
      <c r="A372" s="63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</row>
    <row r="373" ht="15.75" customHeight="1">
      <c r="A373" s="63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</row>
    <row r="374" ht="15.75" customHeight="1">
      <c r="A374" s="63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</row>
    <row r="375" ht="15.75" customHeight="1">
      <c r="A375" s="63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</row>
    <row r="376" ht="15.75" customHeight="1">
      <c r="A376" s="63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</row>
    <row r="377" ht="15.75" customHeight="1">
      <c r="A377" s="63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</row>
    <row r="378" ht="15.75" customHeight="1">
      <c r="A378" s="63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</row>
    <row r="379" ht="15.75" customHeight="1">
      <c r="A379" s="63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</row>
    <row r="380" ht="15.75" customHeight="1">
      <c r="A380" s="63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</row>
    <row r="381" ht="15.75" customHeight="1">
      <c r="A381" s="63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</row>
    <row r="382" ht="15.75" customHeight="1">
      <c r="A382" s="63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</row>
    <row r="383" ht="15.75" customHeight="1">
      <c r="A383" s="63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</row>
    <row r="384" ht="15.75" customHeight="1">
      <c r="A384" s="63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</row>
    <row r="385" ht="15.75" customHeight="1">
      <c r="A385" s="63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</row>
    <row r="386" ht="15.75" customHeight="1">
      <c r="A386" s="63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</row>
    <row r="387" ht="15.75" customHeight="1">
      <c r="A387" s="63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</row>
    <row r="388" ht="15.75" customHeight="1">
      <c r="A388" s="63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</row>
    <row r="389" ht="15.75" customHeight="1">
      <c r="A389" s="63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</row>
    <row r="390" ht="15.75" customHeight="1">
      <c r="A390" s="63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</row>
    <row r="391" ht="15.75" customHeight="1">
      <c r="A391" s="63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</row>
    <row r="392" ht="15.75" customHeight="1">
      <c r="A392" s="63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</row>
    <row r="393" ht="15.75" customHeight="1">
      <c r="A393" s="63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</row>
    <row r="394" ht="15.75" customHeight="1">
      <c r="A394" s="63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</row>
    <row r="395" ht="15.75" customHeight="1">
      <c r="A395" s="63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</row>
    <row r="396" ht="15.75" customHeight="1">
      <c r="A396" s="63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</row>
    <row r="397" ht="15.75" customHeight="1">
      <c r="A397" s="63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</row>
    <row r="398" ht="15.75" customHeight="1">
      <c r="A398" s="63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</row>
    <row r="399" ht="15.75" customHeight="1">
      <c r="A399" s="63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</row>
    <row r="400" ht="15.75" customHeight="1">
      <c r="A400" s="63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</row>
    <row r="401" ht="15.75" customHeight="1">
      <c r="A401" s="63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</row>
    <row r="402" ht="15.75" customHeight="1">
      <c r="A402" s="63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</row>
    <row r="403" ht="15.75" customHeight="1">
      <c r="A403" s="63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</row>
    <row r="404" ht="15.75" customHeight="1">
      <c r="A404" s="63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</row>
    <row r="405" ht="15.75" customHeight="1">
      <c r="A405" s="63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</row>
    <row r="406" ht="15.75" customHeight="1">
      <c r="A406" s="63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</row>
    <row r="407" ht="15.75" customHeight="1">
      <c r="A407" s="63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</row>
    <row r="408" ht="15.75" customHeight="1">
      <c r="A408" s="63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</row>
    <row r="409" ht="15.75" customHeight="1">
      <c r="A409" s="63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</row>
    <row r="410" ht="15.75" customHeight="1">
      <c r="A410" s="63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</row>
    <row r="411" ht="15.75" customHeight="1">
      <c r="A411" s="63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</row>
    <row r="412" ht="15.75" customHeight="1">
      <c r="A412" s="63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</row>
    <row r="413" ht="15.75" customHeight="1">
      <c r="A413" s="63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</row>
    <row r="414" ht="15.75" customHeight="1">
      <c r="A414" s="63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</row>
    <row r="415" ht="15.75" customHeight="1">
      <c r="A415" s="63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</row>
    <row r="416" ht="15.75" customHeight="1">
      <c r="A416" s="63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</row>
    <row r="417" ht="15.75" customHeight="1">
      <c r="A417" s="63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</row>
    <row r="418" ht="15.75" customHeight="1">
      <c r="A418" s="63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</row>
    <row r="419" ht="15.75" customHeight="1">
      <c r="A419" s="63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</row>
    <row r="420" ht="15.75" customHeight="1">
      <c r="A420" s="63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</row>
    <row r="421" ht="15.75" customHeight="1">
      <c r="A421" s="63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</row>
    <row r="422" ht="15.75" customHeight="1">
      <c r="A422" s="63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</row>
    <row r="423" ht="15.75" customHeight="1">
      <c r="A423" s="63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</row>
    <row r="424" ht="15.75" customHeight="1">
      <c r="A424" s="63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</row>
    <row r="425" ht="15.75" customHeight="1">
      <c r="A425" s="63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</row>
    <row r="426" ht="15.75" customHeight="1">
      <c r="A426" s="63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</row>
    <row r="427" ht="15.75" customHeight="1">
      <c r="A427" s="63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</row>
    <row r="428" ht="15.75" customHeight="1">
      <c r="A428" s="63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</row>
    <row r="429" ht="15.75" customHeight="1">
      <c r="A429" s="63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</row>
    <row r="430" ht="15.75" customHeight="1">
      <c r="A430" s="63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</row>
    <row r="431" ht="15.75" customHeight="1">
      <c r="A431" s="63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</row>
    <row r="432" ht="15.75" customHeight="1">
      <c r="A432" s="63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</row>
    <row r="433" ht="15.75" customHeight="1">
      <c r="A433" s="63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</row>
    <row r="434" ht="15.75" customHeight="1">
      <c r="A434" s="63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</row>
    <row r="435" ht="15.75" customHeight="1">
      <c r="A435" s="63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</row>
    <row r="436" ht="15.75" customHeight="1">
      <c r="A436" s="63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</row>
    <row r="437" ht="15.75" customHeight="1">
      <c r="A437" s="63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</row>
    <row r="438" ht="15.75" customHeight="1">
      <c r="A438" s="63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</row>
    <row r="439" ht="15.75" customHeight="1">
      <c r="A439" s="63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</row>
    <row r="440" ht="15.75" customHeight="1">
      <c r="A440" s="63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</row>
    <row r="441" ht="15.75" customHeight="1">
      <c r="A441" s="63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</row>
    <row r="442" ht="15.75" customHeight="1">
      <c r="A442" s="63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</row>
    <row r="443" ht="15.75" customHeight="1">
      <c r="A443" s="63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</row>
    <row r="444" ht="15.75" customHeight="1">
      <c r="A444" s="63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</row>
    <row r="445" ht="15.75" customHeight="1">
      <c r="A445" s="63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</row>
    <row r="446" ht="15.75" customHeight="1">
      <c r="A446" s="63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</row>
    <row r="447" ht="15.75" customHeight="1">
      <c r="A447" s="63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</row>
    <row r="448" ht="15.75" customHeight="1">
      <c r="A448" s="63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</row>
    <row r="449" ht="15.75" customHeight="1">
      <c r="A449" s="63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</row>
    <row r="450" ht="15.75" customHeight="1">
      <c r="A450" s="63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</row>
    <row r="451" ht="15.75" customHeight="1">
      <c r="A451" s="63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</row>
    <row r="452" ht="15.75" customHeight="1">
      <c r="A452" s="63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</row>
    <row r="453" ht="15.75" customHeight="1">
      <c r="A453" s="63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</row>
    <row r="454" ht="15.75" customHeight="1">
      <c r="A454" s="63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</row>
    <row r="455" ht="15.75" customHeight="1">
      <c r="A455" s="63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</row>
    <row r="456" ht="15.75" customHeight="1">
      <c r="A456" s="63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</row>
    <row r="457" ht="15.75" customHeight="1">
      <c r="A457" s="63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</row>
    <row r="458" ht="15.75" customHeight="1">
      <c r="A458" s="63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</row>
    <row r="459" ht="15.75" customHeight="1">
      <c r="A459" s="63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</row>
    <row r="460" ht="15.75" customHeight="1">
      <c r="A460" s="63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</row>
    <row r="461" ht="15.75" customHeight="1">
      <c r="A461" s="63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</row>
    <row r="462" ht="15.75" customHeight="1">
      <c r="A462" s="63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</row>
    <row r="463" ht="15.75" customHeight="1">
      <c r="A463" s="63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</row>
    <row r="464" ht="15.75" customHeight="1">
      <c r="A464" s="63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</row>
    <row r="465" ht="15.75" customHeight="1">
      <c r="A465" s="63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</row>
    <row r="466" ht="15.75" customHeight="1">
      <c r="A466" s="63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</row>
    <row r="467" ht="15.75" customHeight="1">
      <c r="A467" s="63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</row>
    <row r="468" ht="15.75" customHeight="1">
      <c r="A468" s="63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</row>
    <row r="469" ht="15.75" customHeight="1">
      <c r="A469" s="63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</row>
    <row r="470" ht="15.75" customHeight="1">
      <c r="A470" s="63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</row>
    <row r="471" ht="15.75" customHeight="1">
      <c r="A471" s="63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</row>
    <row r="472" ht="15.75" customHeight="1">
      <c r="A472" s="63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</row>
    <row r="473" ht="15.75" customHeight="1">
      <c r="A473" s="63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</row>
    <row r="474" ht="15.75" customHeight="1">
      <c r="A474" s="63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</row>
    <row r="475" ht="15.75" customHeight="1">
      <c r="A475" s="63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</row>
    <row r="476" ht="15.75" customHeight="1">
      <c r="A476" s="63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</row>
    <row r="477" ht="15.75" customHeight="1">
      <c r="A477" s="63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</row>
    <row r="478" ht="15.75" customHeight="1">
      <c r="A478" s="63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</row>
    <row r="479" ht="15.75" customHeight="1">
      <c r="A479" s="63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</row>
    <row r="480" ht="15.75" customHeight="1">
      <c r="A480" s="63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</row>
    <row r="481" ht="15.75" customHeight="1">
      <c r="A481" s="63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</row>
    <row r="482" ht="15.75" customHeight="1">
      <c r="A482" s="63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</row>
    <row r="483" ht="15.75" customHeight="1">
      <c r="A483" s="63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</row>
    <row r="484" ht="15.75" customHeight="1">
      <c r="A484" s="63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</row>
    <row r="485" ht="15.75" customHeight="1">
      <c r="A485" s="63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</row>
    <row r="486" ht="15.75" customHeight="1">
      <c r="A486" s="63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</row>
    <row r="487" ht="15.75" customHeight="1">
      <c r="A487" s="63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</row>
    <row r="488" ht="15.75" customHeight="1">
      <c r="A488" s="63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</row>
    <row r="489" ht="15.75" customHeight="1">
      <c r="A489" s="63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</row>
    <row r="490" ht="15.75" customHeight="1">
      <c r="A490" s="63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</row>
    <row r="491" ht="15.75" customHeight="1">
      <c r="A491" s="63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</row>
    <row r="492" ht="15.75" customHeight="1">
      <c r="A492" s="63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</row>
    <row r="493" ht="15.75" customHeight="1">
      <c r="A493" s="63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</row>
    <row r="494" ht="15.75" customHeight="1">
      <c r="A494" s="63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</row>
    <row r="495" ht="15.75" customHeight="1">
      <c r="A495" s="63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</row>
    <row r="496" ht="15.75" customHeight="1">
      <c r="A496" s="63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</row>
    <row r="497" ht="15.75" customHeight="1">
      <c r="A497" s="63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</row>
    <row r="498" ht="15.75" customHeight="1">
      <c r="A498" s="63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</row>
    <row r="499" ht="15.75" customHeight="1">
      <c r="A499" s="63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</row>
    <row r="500" ht="15.75" customHeight="1">
      <c r="A500" s="63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</row>
    <row r="501" ht="15.75" customHeight="1">
      <c r="A501" s="63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</row>
    <row r="502" ht="15.75" customHeight="1">
      <c r="A502" s="63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</row>
    <row r="503" ht="15.75" customHeight="1">
      <c r="A503" s="63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</row>
    <row r="504" ht="15.75" customHeight="1">
      <c r="A504" s="63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</row>
    <row r="505" ht="15.75" customHeight="1">
      <c r="A505" s="63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</row>
    <row r="506" ht="15.75" customHeight="1">
      <c r="A506" s="63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</row>
    <row r="507" ht="15.75" customHeight="1">
      <c r="A507" s="63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</row>
    <row r="508" ht="15.75" customHeight="1">
      <c r="A508" s="63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</row>
    <row r="509" ht="15.75" customHeight="1">
      <c r="A509" s="63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</row>
    <row r="510" ht="15.75" customHeight="1">
      <c r="A510" s="63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</row>
    <row r="511" ht="15.75" customHeight="1">
      <c r="A511" s="63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</row>
    <row r="512" ht="15.75" customHeight="1">
      <c r="A512" s="63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</row>
    <row r="513" ht="15.75" customHeight="1">
      <c r="A513" s="63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</row>
    <row r="514" ht="15.75" customHeight="1">
      <c r="A514" s="63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</row>
    <row r="515" ht="15.75" customHeight="1">
      <c r="A515" s="63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</row>
    <row r="516" ht="15.75" customHeight="1">
      <c r="A516" s="63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</row>
    <row r="517" ht="15.75" customHeight="1">
      <c r="A517" s="63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</row>
    <row r="518" ht="15.75" customHeight="1">
      <c r="A518" s="63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</row>
    <row r="519" ht="15.75" customHeight="1">
      <c r="A519" s="63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</row>
    <row r="520" ht="15.75" customHeight="1">
      <c r="A520" s="63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</row>
    <row r="521" ht="15.75" customHeight="1">
      <c r="A521" s="63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</row>
    <row r="522" ht="15.75" customHeight="1">
      <c r="A522" s="63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</row>
    <row r="523" ht="15.75" customHeight="1">
      <c r="A523" s="63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</row>
    <row r="524" ht="15.75" customHeight="1">
      <c r="A524" s="63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</row>
    <row r="525" ht="15.75" customHeight="1">
      <c r="A525" s="63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</row>
    <row r="526" ht="15.75" customHeight="1">
      <c r="A526" s="63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</row>
    <row r="527" ht="15.75" customHeight="1">
      <c r="A527" s="63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</row>
    <row r="528" ht="15.75" customHeight="1">
      <c r="A528" s="63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</row>
    <row r="529" ht="15.75" customHeight="1">
      <c r="A529" s="63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</row>
    <row r="530" ht="15.75" customHeight="1">
      <c r="A530" s="63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</row>
    <row r="531" ht="15.75" customHeight="1">
      <c r="A531" s="63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</row>
    <row r="532" ht="15.75" customHeight="1">
      <c r="A532" s="63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</row>
    <row r="533" ht="15.75" customHeight="1">
      <c r="A533" s="63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</row>
    <row r="534" ht="15.75" customHeight="1">
      <c r="A534" s="63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</row>
    <row r="535" ht="15.75" customHeight="1">
      <c r="A535" s="63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</row>
    <row r="536" ht="15.75" customHeight="1">
      <c r="A536" s="63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</row>
    <row r="537" ht="15.75" customHeight="1">
      <c r="A537" s="63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</row>
    <row r="538" ht="15.75" customHeight="1">
      <c r="A538" s="63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</row>
    <row r="539" ht="15.75" customHeight="1">
      <c r="A539" s="63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</row>
    <row r="540" ht="15.75" customHeight="1">
      <c r="A540" s="63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</row>
    <row r="541" ht="15.75" customHeight="1">
      <c r="A541" s="63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</row>
    <row r="542" ht="15.75" customHeight="1">
      <c r="A542" s="63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</row>
    <row r="543" ht="15.75" customHeight="1">
      <c r="A543" s="63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</row>
    <row r="544" ht="15.75" customHeight="1">
      <c r="A544" s="63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</row>
    <row r="545" ht="15.75" customHeight="1">
      <c r="A545" s="63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</row>
    <row r="546" ht="15.75" customHeight="1">
      <c r="A546" s="63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</row>
    <row r="547" ht="15.75" customHeight="1">
      <c r="A547" s="63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</row>
    <row r="548" ht="15.75" customHeight="1">
      <c r="A548" s="63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</row>
    <row r="549" ht="15.75" customHeight="1">
      <c r="A549" s="63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</row>
    <row r="550" ht="15.75" customHeight="1">
      <c r="A550" s="63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</row>
    <row r="551" ht="15.75" customHeight="1">
      <c r="A551" s="63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</row>
    <row r="552" ht="15.75" customHeight="1">
      <c r="A552" s="63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</row>
    <row r="553" ht="15.75" customHeight="1">
      <c r="A553" s="63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</row>
    <row r="554" ht="15.75" customHeight="1">
      <c r="A554" s="63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</row>
    <row r="555" ht="15.75" customHeight="1">
      <c r="A555" s="63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</row>
    <row r="556" ht="15.75" customHeight="1">
      <c r="A556" s="63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</row>
    <row r="557" ht="15.75" customHeight="1">
      <c r="A557" s="63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</row>
    <row r="558" ht="15.75" customHeight="1">
      <c r="A558" s="63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</row>
    <row r="559" ht="15.75" customHeight="1">
      <c r="A559" s="63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</row>
    <row r="560" ht="15.75" customHeight="1">
      <c r="A560" s="63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</row>
    <row r="561" ht="15.75" customHeight="1">
      <c r="A561" s="63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</row>
    <row r="562" ht="15.75" customHeight="1">
      <c r="A562" s="63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</row>
    <row r="563" ht="15.75" customHeight="1">
      <c r="A563" s="63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</row>
    <row r="564" ht="15.75" customHeight="1">
      <c r="A564" s="63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</row>
    <row r="565" ht="15.75" customHeight="1">
      <c r="A565" s="63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</row>
    <row r="566" ht="15.75" customHeight="1">
      <c r="A566" s="63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</row>
    <row r="567" ht="15.75" customHeight="1">
      <c r="A567" s="63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</row>
    <row r="568" ht="15.75" customHeight="1">
      <c r="A568" s="63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</row>
    <row r="569" ht="15.75" customHeight="1">
      <c r="A569" s="63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</row>
    <row r="570" ht="15.75" customHeight="1">
      <c r="A570" s="63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</row>
    <row r="571" ht="15.75" customHeight="1">
      <c r="A571" s="63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</row>
    <row r="572" ht="15.75" customHeight="1">
      <c r="A572" s="63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</row>
    <row r="573" ht="15.75" customHeight="1">
      <c r="A573" s="63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</row>
    <row r="574" ht="15.75" customHeight="1">
      <c r="A574" s="63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</row>
    <row r="575" ht="15.75" customHeight="1">
      <c r="A575" s="63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</row>
    <row r="576" ht="15.75" customHeight="1">
      <c r="A576" s="63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</row>
    <row r="577" ht="15.75" customHeight="1">
      <c r="A577" s="63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</row>
    <row r="578" ht="15.75" customHeight="1">
      <c r="A578" s="63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</row>
    <row r="579" ht="15.75" customHeight="1">
      <c r="A579" s="63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</row>
    <row r="580" ht="15.75" customHeight="1">
      <c r="A580" s="63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</row>
    <row r="581" ht="15.75" customHeight="1">
      <c r="A581" s="63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</row>
    <row r="582" ht="15.75" customHeight="1">
      <c r="A582" s="63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</row>
    <row r="583" ht="15.75" customHeight="1">
      <c r="A583" s="63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</row>
    <row r="584" ht="15.75" customHeight="1">
      <c r="A584" s="63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</row>
    <row r="585" ht="15.75" customHeight="1">
      <c r="A585" s="63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</row>
    <row r="586" ht="15.75" customHeight="1">
      <c r="A586" s="63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</row>
    <row r="587" ht="15.75" customHeight="1">
      <c r="A587" s="63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</row>
    <row r="588" ht="15.75" customHeight="1">
      <c r="A588" s="63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</row>
    <row r="589" ht="15.75" customHeight="1">
      <c r="A589" s="63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</row>
    <row r="590" ht="15.75" customHeight="1">
      <c r="A590" s="63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</row>
    <row r="591" ht="15.75" customHeight="1">
      <c r="A591" s="63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</row>
    <row r="592" ht="15.75" customHeight="1">
      <c r="A592" s="63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</row>
    <row r="593" ht="15.75" customHeight="1">
      <c r="A593" s="63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</row>
    <row r="594" ht="15.75" customHeight="1">
      <c r="A594" s="63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</row>
    <row r="595" ht="15.75" customHeight="1">
      <c r="A595" s="63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</row>
    <row r="596" ht="15.75" customHeight="1">
      <c r="A596" s="63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</row>
    <row r="597" ht="15.75" customHeight="1">
      <c r="A597" s="63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</row>
    <row r="598" ht="15.75" customHeight="1">
      <c r="A598" s="63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</row>
    <row r="599" ht="15.75" customHeight="1">
      <c r="A599" s="63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</row>
    <row r="600" ht="15.75" customHeight="1">
      <c r="A600" s="63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</row>
    <row r="601" ht="15.75" customHeight="1">
      <c r="A601" s="63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</row>
    <row r="602" ht="15.75" customHeight="1">
      <c r="A602" s="63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</row>
    <row r="603" ht="15.75" customHeight="1">
      <c r="A603" s="63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</row>
    <row r="604" ht="15.75" customHeight="1">
      <c r="A604" s="63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</row>
    <row r="605" ht="15.75" customHeight="1">
      <c r="A605" s="63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</row>
    <row r="606" ht="15.75" customHeight="1">
      <c r="A606" s="63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</row>
    <row r="607" ht="15.75" customHeight="1">
      <c r="A607" s="63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</row>
    <row r="608" ht="15.75" customHeight="1">
      <c r="A608" s="63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</row>
    <row r="609" ht="15.75" customHeight="1">
      <c r="A609" s="63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</row>
    <row r="610" ht="15.75" customHeight="1">
      <c r="A610" s="63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</row>
    <row r="611" ht="15.75" customHeight="1">
      <c r="A611" s="63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</row>
    <row r="612" ht="15.75" customHeight="1">
      <c r="A612" s="63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</row>
    <row r="613" ht="15.75" customHeight="1">
      <c r="A613" s="63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</row>
    <row r="614" ht="15.75" customHeight="1">
      <c r="A614" s="63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</row>
    <row r="615" ht="15.75" customHeight="1">
      <c r="A615" s="63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</row>
    <row r="616" ht="15.75" customHeight="1">
      <c r="A616" s="63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</row>
    <row r="617" ht="15.75" customHeight="1">
      <c r="A617" s="63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</row>
    <row r="618" ht="15.75" customHeight="1">
      <c r="A618" s="63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</row>
    <row r="619" ht="15.75" customHeight="1">
      <c r="A619" s="63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</row>
    <row r="620" ht="15.75" customHeight="1">
      <c r="A620" s="63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</row>
    <row r="621" ht="15.75" customHeight="1">
      <c r="A621" s="63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</row>
    <row r="622" ht="15.75" customHeight="1">
      <c r="A622" s="63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</row>
    <row r="623" ht="15.75" customHeight="1">
      <c r="A623" s="63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</row>
    <row r="624" ht="15.75" customHeight="1">
      <c r="A624" s="63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</row>
    <row r="625" ht="15.75" customHeight="1">
      <c r="A625" s="63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</row>
    <row r="626" ht="15.75" customHeight="1">
      <c r="A626" s="63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</row>
    <row r="627" ht="15.75" customHeight="1">
      <c r="A627" s="63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</row>
    <row r="628" ht="15.75" customHeight="1">
      <c r="A628" s="63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</row>
    <row r="629" ht="15.75" customHeight="1">
      <c r="A629" s="63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</row>
    <row r="630" ht="15.75" customHeight="1">
      <c r="A630" s="63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</row>
    <row r="631" ht="15.75" customHeight="1">
      <c r="A631" s="63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</row>
    <row r="632" ht="15.75" customHeight="1">
      <c r="A632" s="63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</row>
    <row r="633" ht="15.75" customHeight="1">
      <c r="A633" s="63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</row>
    <row r="634" ht="15.75" customHeight="1">
      <c r="A634" s="63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</row>
    <row r="635" ht="15.75" customHeight="1">
      <c r="A635" s="63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</row>
    <row r="636" ht="15.75" customHeight="1">
      <c r="A636" s="63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</row>
    <row r="637" ht="15.75" customHeight="1">
      <c r="A637" s="63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</row>
    <row r="638" ht="15.75" customHeight="1">
      <c r="A638" s="63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</row>
    <row r="639" ht="15.75" customHeight="1">
      <c r="A639" s="63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</row>
    <row r="640" ht="15.75" customHeight="1">
      <c r="A640" s="63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</row>
    <row r="641" ht="15.75" customHeight="1">
      <c r="A641" s="63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</row>
    <row r="642" ht="15.75" customHeight="1">
      <c r="A642" s="63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</row>
    <row r="643" ht="15.75" customHeight="1">
      <c r="A643" s="63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</row>
    <row r="644" ht="15.75" customHeight="1">
      <c r="A644" s="63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</row>
    <row r="645" ht="15.75" customHeight="1">
      <c r="A645" s="63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</row>
    <row r="646" ht="15.75" customHeight="1">
      <c r="A646" s="63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</row>
    <row r="647" ht="15.75" customHeight="1">
      <c r="A647" s="63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</row>
    <row r="648" ht="15.75" customHeight="1">
      <c r="A648" s="63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</row>
    <row r="649" ht="15.75" customHeight="1">
      <c r="A649" s="63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</row>
    <row r="650" ht="15.75" customHeight="1">
      <c r="A650" s="63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</row>
    <row r="651" ht="15.75" customHeight="1">
      <c r="A651" s="63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</row>
    <row r="652" ht="15.75" customHeight="1">
      <c r="A652" s="63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</row>
    <row r="653" ht="15.75" customHeight="1">
      <c r="A653" s="63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</row>
    <row r="654" ht="15.75" customHeight="1">
      <c r="A654" s="63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</row>
    <row r="655" ht="15.75" customHeight="1">
      <c r="A655" s="63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</row>
    <row r="656" ht="15.75" customHeight="1">
      <c r="A656" s="63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</row>
    <row r="657" ht="15.75" customHeight="1">
      <c r="A657" s="63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</row>
    <row r="658" ht="15.75" customHeight="1">
      <c r="A658" s="63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</row>
    <row r="659" ht="15.75" customHeight="1">
      <c r="A659" s="63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</row>
    <row r="660" ht="15.75" customHeight="1">
      <c r="A660" s="63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</row>
    <row r="661" ht="15.75" customHeight="1">
      <c r="A661" s="63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</row>
    <row r="662" ht="15.75" customHeight="1">
      <c r="A662" s="63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</row>
    <row r="663" ht="15.75" customHeight="1">
      <c r="A663" s="63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</row>
    <row r="664" ht="15.75" customHeight="1">
      <c r="A664" s="63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</row>
    <row r="665" ht="15.75" customHeight="1">
      <c r="A665" s="63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</row>
    <row r="666" ht="15.75" customHeight="1">
      <c r="A666" s="63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</row>
    <row r="667" ht="15.75" customHeight="1">
      <c r="A667" s="63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</row>
    <row r="668" ht="15.75" customHeight="1">
      <c r="A668" s="63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</row>
    <row r="669" ht="15.75" customHeight="1">
      <c r="A669" s="63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</row>
    <row r="670" ht="15.75" customHeight="1">
      <c r="A670" s="63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</row>
    <row r="671" ht="15.75" customHeight="1">
      <c r="A671" s="63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</row>
    <row r="672" ht="15.75" customHeight="1">
      <c r="A672" s="63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</row>
    <row r="673" ht="15.75" customHeight="1">
      <c r="A673" s="63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</row>
    <row r="674" ht="15.75" customHeight="1">
      <c r="A674" s="63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</row>
    <row r="675" ht="15.75" customHeight="1">
      <c r="A675" s="63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</row>
    <row r="676" ht="15.75" customHeight="1">
      <c r="A676" s="63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</row>
    <row r="677" ht="15.75" customHeight="1">
      <c r="A677" s="63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</row>
    <row r="678" ht="15.75" customHeight="1">
      <c r="A678" s="63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</row>
    <row r="679" ht="15.75" customHeight="1">
      <c r="A679" s="63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</row>
    <row r="680" ht="15.75" customHeight="1">
      <c r="A680" s="63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</row>
    <row r="681" ht="15.75" customHeight="1">
      <c r="A681" s="63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</row>
    <row r="682" ht="15.75" customHeight="1">
      <c r="A682" s="63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</row>
    <row r="683" ht="15.75" customHeight="1">
      <c r="A683" s="63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</row>
    <row r="684" ht="15.75" customHeight="1">
      <c r="A684" s="63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</row>
    <row r="685" ht="15.75" customHeight="1">
      <c r="A685" s="63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</row>
    <row r="686" ht="15.75" customHeight="1">
      <c r="A686" s="63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</row>
    <row r="687" ht="15.75" customHeight="1">
      <c r="A687" s="63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</row>
    <row r="688" ht="15.75" customHeight="1">
      <c r="A688" s="63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</row>
    <row r="689" ht="15.75" customHeight="1">
      <c r="A689" s="63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</row>
    <row r="690" ht="15.75" customHeight="1">
      <c r="A690" s="63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</row>
    <row r="691" ht="15.75" customHeight="1">
      <c r="A691" s="63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</row>
    <row r="692" ht="15.75" customHeight="1">
      <c r="A692" s="63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</row>
    <row r="693" ht="15.75" customHeight="1">
      <c r="A693" s="63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</row>
    <row r="694" ht="15.75" customHeight="1">
      <c r="A694" s="63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</row>
    <row r="695" ht="15.75" customHeight="1">
      <c r="A695" s="63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</row>
    <row r="696" ht="15.75" customHeight="1">
      <c r="A696" s="63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</row>
    <row r="697" ht="15.75" customHeight="1">
      <c r="A697" s="63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</row>
    <row r="698" ht="15.75" customHeight="1">
      <c r="A698" s="63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</row>
    <row r="699" ht="15.75" customHeight="1">
      <c r="A699" s="63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</row>
    <row r="700" ht="15.75" customHeight="1">
      <c r="A700" s="63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</row>
    <row r="701" ht="15.75" customHeight="1">
      <c r="A701" s="63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</row>
    <row r="702" ht="15.75" customHeight="1">
      <c r="A702" s="63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</row>
    <row r="703" ht="15.75" customHeight="1">
      <c r="A703" s="63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</row>
    <row r="704" ht="15.75" customHeight="1">
      <c r="A704" s="63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</row>
    <row r="705" ht="15.75" customHeight="1">
      <c r="A705" s="63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</row>
    <row r="706" ht="15.75" customHeight="1">
      <c r="A706" s="63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</row>
    <row r="707" ht="15.75" customHeight="1">
      <c r="A707" s="63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</row>
    <row r="708" ht="15.75" customHeight="1">
      <c r="A708" s="63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</row>
    <row r="709" ht="15.75" customHeight="1">
      <c r="A709" s="63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</row>
    <row r="710" ht="15.75" customHeight="1">
      <c r="A710" s="63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</row>
    <row r="711" ht="15.75" customHeight="1">
      <c r="A711" s="63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</row>
    <row r="712" ht="15.75" customHeight="1">
      <c r="A712" s="63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</row>
    <row r="713" ht="15.75" customHeight="1">
      <c r="A713" s="63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</row>
    <row r="714" ht="15.75" customHeight="1">
      <c r="A714" s="63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</row>
    <row r="715" ht="15.75" customHeight="1">
      <c r="A715" s="63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</row>
    <row r="716" ht="15.75" customHeight="1">
      <c r="A716" s="63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</row>
    <row r="717" ht="15.75" customHeight="1">
      <c r="A717" s="63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</row>
    <row r="718" ht="15.75" customHeight="1">
      <c r="A718" s="63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</row>
    <row r="719" ht="15.75" customHeight="1">
      <c r="A719" s="63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</row>
    <row r="720" ht="15.75" customHeight="1">
      <c r="A720" s="63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</row>
    <row r="721" ht="15.75" customHeight="1">
      <c r="A721" s="63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</row>
    <row r="722" ht="15.75" customHeight="1">
      <c r="A722" s="63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</row>
    <row r="723" ht="15.75" customHeight="1">
      <c r="A723" s="63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</row>
    <row r="724" ht="15.75" customHeight="1">
      <c r="A724" s="63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</row>
    <row r="725" ht="15.75" customHeight="1">
      <c r="A725" s="63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</row>
    <row r="726" ht="15.75" customHeight="1">
      <c r="A726" s="63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</row>
    <row r="727" ht="15.75" customHeight="1">
      <c r="A727" s="63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</row>
    <row r="728" ht="15.75" customHeight="1">
      <c r="A728" s="63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</row>
    <row r="729" ht="15.75" customHeight="1">
      <c r="A729" s="63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</row>
    <row r="730" ht="15.75" customHeight="1">
      <c r="A730" s="63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</row>
    <row r="731" ht="15.75" customHeight="1">
      <c r="A731" s="63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</row>
    <row r="732" ht="15.75" customHeight="1">
      <c r="A732" s="63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</row>
    <row r="733" ht="15.75" customHeight="1">
      <c r="A733" s="63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</row>
    <row r="734" ht="15.75" customHeight="1">
      <c r="A734" s="63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</row>
    <row r="735" ht="15.75" customHeight="1">
      <c r="A735" s="63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</row>
    <row r="736" ht="15.75" customHeight="1">
      <c r="A736" s="63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</row>
    <row r="737" ht="15.75" customHeight="1">
      <c r="A737" s="63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</row>
    <row r="738" ht="15.75" customHeight="1">
      <c r="A738" s="63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</row>
    <row r="739" ht="15.75" customHeight="1">
      <c r="A739" s="63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</row>
    <row r="740" ht="15.75" customHeight="1">
      <c r="A740" s="63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</row>
    <row r="741" ht="15.75" customHeight="1">
      <c r="A741" s="63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</row>
    <row r="742" ht="15.75" customHeight="1">
      <c r="A742" s="63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</row>
    <row r="743" ht="15.75" customHeight="1">
      <c r="A743" s="63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</row>
    <row r="744" ht="15.75" customHeight="1">
      <c r="A744" s="63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</row>
    <row r="745" ht="15.75" customHeight="1">
      <c r="A745" s="63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</row>
    <row r="746" ht="15.75" customHeight="1">
      <c r="A746" s="63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</row>
    <row r="747" ht="15.75" customHeight="1">
      <c r="A747" s="63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</row>
    <row r="748" ht="15.75" customHeight="1">
      <c r="A748" s="63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</row>
    <row r="749" ht="15.75" customHeight="1">
      <c r="A749" s="63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</row>
    <row r="750" ht="15.75" customHeight="1">
      <c r="A750" s="63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</row>
    <row r="751" ht="15.75" customHeight="1">
      <c r="A751" s="63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</row>
    <row r="752" ht="15.75" customHeight="1">
      <c r="A752" s="63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</row>
    <row r="753" ht="15.75" customHeight="1">
      <c r="A753" s="63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</row>
    <row r="754" ht="15.75" customHeight="1">
      <c r="A754" s="63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</row>
    <row r="755" ht="15.75" customHeight="1">
      <c r="A755" s="63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</row>
    <row r="756" ht="15.75" customHeight="1">
      <c r="A756" s="63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</row>
    <row r="757" ht="15.75" customHeight="1">
      <c r="A757" s="63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</row>
    <row r="758" ht="15.75" customHeight="1">
      <c r="A758" s="63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</row>
    <row r="759" ht="15.75" customHeight="1">
      <c r="A759" s="63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</row>
    <row r="760" ht="15.75" customHeight="1">
      <c r="A760" s="63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</row>
    <row r="761" ht="15.75" customHeight="1">
      <c r="A761" s="63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</row>
    <row r="762" ht="15.75" customHeight="1">
      <c r="A762" s="63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</row>
    <row r="763" ht="15.75" customHeight="1">
      <c r="A763" s="63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</row>
    <row r="764" ht="15.75" customHeight="1">
      <c r="A764" s="63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</row>
    <row r="765" ht="15.75" customHeight="1">
      <c r="A765" s="63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</row>
    <row r="766" ht="15.75" customHeight="1">
      <c r="A766" s="63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</row>
    <row r="767" ht="15.75" customHeight="1">
      <c r="A767" s="63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</row>
    <row r="768" ht="15.75" customHeight="1">
      <c r="A768" s="63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</row>
    <row r="769" ht="15.75" customHeight="1">
      <c r="A769" s="63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</row>
    <row r="770" ht="15.75" customHeight="1">
      <c r="A770" s="63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</row>
    <row r="771" ht="15.75" customHeight="1">
      <c r="A771" s="63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</row>
    <row r="772" ht="15.75" customHeight="1">
      <c r="A772" s="63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</row>
    <row r="773" ht="15.75" customHeight="1">
      <c r="A773" s="63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</row>
    <row r="774" ht="15.75" customHeight="1">
      <c r="A774" s="63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</row>
    <row r="775" ht="15.75" customHeight="1">
      <c r="A775" s="63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</row>
    <row r="776" ht="15.75" customHeight="1">
      <c r="A776" s="63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</row>
    <row r="777" ht="15.75" customHeight="1">
      <c r="A777" s="63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</row>
    <row r="778" ht="15.75" customHeight="1">
      <c r="A778" s="63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</row>
    <row r="779" ht="15.75" customHeight="1">
      <c r="A779" s="63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</row>
    <row r="780" ht="15.75" customHeight="1">
      <c r="A780" s="63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</row>
    <row r="781" ht="15.75" customHeight="1">
      <c r="A781" s="63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</row>
    <row r="782" ht="15.75" customHeight="1">
      <c r="A782" s="63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</row>
    <row r="783" ht="15.75" customHeight="1">
      <c r="A783" s="63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</row>
    <row r="784" ht="15.75" customHeight="1">
      <c r="A784" s="63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</row>
    <row r="785" ht="15.75" customHeight="1">
      <c r="A785" s="63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</row>
    <row r="786" ht="15.75" customHeight="1">
      <c r="A786" s="63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</row>
    <row r="787" ht="15.75" customHeight="1">
      <c r="A787" s="63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</row>
    <row r="788" ht="15.75" customHeight="1">
      <c r="A788" s="63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</row>
    <row r="789" ht="15.75" customHeight="1">
      <c r="A789" s="63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</row>
    <row r="790" ht="15.75" customHeight="1">
      <c r="A790" s="63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</row>
    <row r="791" ht="15.75" customHeight="1">
      <c r="A791" s="63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</row>
    <row r="792" ht="15.75" customHeight="1">
      <c r="A792" s="63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</row>
    <row r="793" ht="15.75" customHeight="1">
      <c r="A793" s="63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</row>
    <row r="794" ht="15.75" customHeight="1">
      <c r="A794" s="63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</row>
    <row r="795" ht="15.75" customHeight="1">
      <c r="A795" s="63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</row>
    <row r="796" ht="15.75" customHeight="1">
      <c r="A796" s="63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</row>
    <row r="797" ht="15.75" customHeight="1">
      <c r="A797" s="63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</row>
    <row r="798" ht="15.75" customHeight="1">
      <c r="A798" s="63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</row>
    <row r="799" ht="15.75" customHeight="1">
      <c r="A799" s="63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</row>
    <row r="800" ht="15.75" customHeight="1">
      <c r="A800" s="63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</row>
    <row r="801" ht="15.75" customHeight="1">
      <c r="A801" s="63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</row>
    <row r="802" ht="15.75" customHeight="1">
      <c r="A802" s="63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</row>
    <row r="803" ht="15.75" customHeight="1">
      <c r="A803" s="63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</row>
    <row r="804" ht="15.75" customHeight="1">
      <c r="A804" s="63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</row>
    <row r="805" ht="15.75" customHeight="1">
      <c r="A805" s="63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</row>
    <row r="806" ht="15.75" customHeight="1">
      <c r="A806" s="63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</row>
    <row r="807" ht="15.75" customHeight="1">
      <c r="A807" s="63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</row>
    <row r="808" ht="15.75" customHeight="1">
      <c r="A808" s="63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</row>
    <row r="809" ht="15.75" customHeight="1">
      <c r="A809" s="63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</row>
    <row r="810" ht="15.75" customHeight="1">
      <c r="A810" s="63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</row>
    <row r="811" ht="15.75" customHeight="1">
      <c r="A811" s="63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</row>
    <row r="812" ht="15.75" customHeight="1">
      <c r="A812" s="63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</row>
    <row r="813" ht="15.75" customHeight="1">
      <c r="A813" s="63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</row>
    <row r="814" ht="15.75" customHeight="1">
      <c r="A814" s="63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</row>
    <row r="815" ht="15.75" customHeight="1">
      <c r="A815" s="63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</row>
    <row r="816" ht="15.75" customHeight="1">
      <c r="A816" s="63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</row>
    <row r="817" ht="15.75" customHeight="1">
      <c r="A817" s="63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</row>
    <row r="818" ht="15.75" customHeight="1">
      <c r="A818" s="63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</row>
    <row r="819" ht="15.75" customHeight="1">
      <c r="A819" s="63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</row>
    <row r="820" ht="15.75" customHeight="1">
      <c r="A820" s="63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</row>
    <row r="821" ht="15.75" customHeight="1">
      <c r="A821" s="63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</row>
    <row r="822" ht="15.75" customHeight="1">
      <c r="A822" s="63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</row>
    <row r="823" ht="15.75" customHeight="1">
      <c r="A823" s="63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</row>
    <row r="824" ht="15.75" customHeight="1">
      <c r="A824" s="63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</row>
    <row r="825" ht="15.75" customHeight="1">
      <c r="A825" s="63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</row>
    <row r="826" ht="15.75" customHeight="1">
      <c r="A826" s="63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</row>
    <row r="827" ht="15.75" customHeight="1">
      <c r="A827" s="63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</row>
    <row r="828" ht="15.75" customHeight="1">
      <c r="A828" s="63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</row>
    <row r="829" ht="15.75" customHeight="1">
      <c r="A829" s="63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</row>
    <row r="830" ht="15.75" customHeight="1">
      <c r="A830" s="63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</row>
    <row r="831" ht="15.75" customHeight="1">
      <c r="A831" s="63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</row>
    <row r="832" ht="15.75" customHeight="1">
      <c r="A832" s="63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</row>
    <row r="833" ht="15.75" customHeight="1">
      <c r="A833" s="63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</row>
    <row r="834" ht="15.75" customHeight="1">
      <c r="A834" s="63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</row>
    <row r="835" ht="15.75" customHeight="1">
      <c r="A835" s="63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</row>
    <row r="836" ht="15.75" customHeight="1">
      <c r="A836" s="63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</row>
    <row r="837" ht="15.75" customHeight="1">
      <c r="A837" s="63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</row>
    <row r="838" ht="15.75" customHeight="1">
      <c r="A838" s="63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</row>
    <row r="839" ht="15.75" customHeight="1">
      <c r="A839" s="63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</row>
    <row r="840" ht="15.75" customHeight="1">
      <c r="A840" s="63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</row>
    <row r="841" ht="15.75" customHeight="1">
      <c r="A841" s="63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</row>
    <row r="842" ht="15.75" customHeight="1">
      <c r="A842" s="63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</row>
    <row r="843" ht="15.75" customHeight="1">
      <c r="A843" s="63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</row>
    <row r="844" ht="15.75" customHeight="1">
      <c r="A844" s="63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</row>
    <row r="845" ht="15.75" customHeight="1">
      <c r="A845" s="63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</row>
    <row r="846" ht="15.75" customHeight="1">
      <c r="A846" s="63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</row>
    <row r="847" ht="15.75" customHeight="1">
      <c r="A847" s="63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</row>
    <row r="848" ht="15.75" customHeight="1">
      <c r="A848" s="63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</row>
    <row r="849" ht="15.75" customHeight="1">
      <c r="A849" s="63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</row>
    <row r="850" ht="15.75" customHeight="1">
      <c r="A850" s="63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</row>
    <row r="851" ht="15.75" customHeight="1">
      <c r="A851" s="63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</row>
    <row r="852" ht="15.75" customHeight="1">
      <c r="A852" s="63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</row>
    <row r="853" ht="15.75" customHeight="1">
      <c r="A853" s="63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</row>
    <row r="854" ht="15.75" customHeight="1">
      <c r="A854" s="63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</row>
    <row r="855" ht="15.75" customHeight="1">
      <c r="A855" s="63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</row>
    <row r="856" ht="15.75" customHeight="1">
      <c r="A856" s="63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</row>
    <row r="857" ht="15.75" customHeight="1">
      <c r="A857" s="63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</row>
    <row r="858" ht="15.75" customHeight="1">
      <c r="A858" s="63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</row>
    <row r="859" ht="15.75" customHeight="1">
      <c r="A859" s="63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</row>
    <row r="860" ht="15.75" customHeight="1">
      <c r="A860" s="63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</row>
    <row r="861" ht="15.75" customHeight="1">
      <c r="A861" s="63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</row>
    <row r="862" ht="15.75" customHeight="1">
      <c r="A862" s="63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</row>
    <row r="863" ht="15.75" customHeight="1">
      <c r="A863" s="63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</row>
    <row r="864" ht="15.75" customHeight="1">
      <c r="A864" s="63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</row>
    <row r="865" ht="15.75" customHeight="1">
      <c r="A865" s="63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</row>
    <row r="866" ht="15.75" customHeight="1">
      <c r="A866" s="63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</row>
    <row r="867" ht="15.75" customHeight="1">
      <c r="A867" s="63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</row>
    <row r="868" ht="15.75" customHeight="1">
      <c r="A868" s="63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</row>
    <row r="869" ht="15.75" customHeight="1">
      <c r="A869" s="63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</row>
    <row r="870" ht="15.75" customHeight="1">
      <c r="A870" s="63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</row>
    <row r="871" ht="15.75" customHeight="1">
      <c r="A871" s="63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</row>
    <row r="872" ht="15.75" customHeight="1">
      <c r="A872" s="63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</row>
    <row r="873" ht="15.75" customHeight="1">
      <c r="A873" s="63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</row>
    <row r="874" ht="15.75" customHeight="1">
      <c r="A874" s="63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</row>
    <row r="875" ht="15.75" customHeight="1">
      <c r="A875" s="63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</row>
    <row r="876" ht="15.75" customHeight="1">
      <c r="A876" s="63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</row>
    <row r="877" ht="15.75" customHeight="1">
      <c r="A877" s="63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</row>
    <row r="878" ht="15.75" customHeight="1">
      <c r="A878" s="63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</row>
    <row r="879" ht="15.75" customHeight="1">
      <c r="A879" s="63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</row>
    <row r="880" ht="15.75" customHeight="1">
      <c r="A880" s="63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</row>
    <row r="881" ht="15.75" customHeight="1">
      <c r="A881" s="63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</row>
    <row r="882" ht="15.75" customHeight="1">
      <c r="A882" s="63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</row>
    <row r="883" ht="15.75" customHeight="1">
      <c r="A883" s="63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</row>
    <row r="884" ht="15.75" customHeight="1">
      <c r="A884" s="63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</row>
    <row r="885" ht="15.75" customHeight="1">
      <c r="A885" s="63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</row>
    <row r="886" ht="15.75" customHeight="1">
      <c r="A886" s="63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</row>
    <row r="887" ht="15.75" customHeight="1">
      <c r="A887" s="63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</row>
    <row r="888" ht="15.75" customHeight="1">
      <c r="A888" s="63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</row>
    <row r="889" ht="15.75" customHeight="1">
      <c r="A889" s="63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</row>
    <row r="890" ht="15.75" customHeight="1">
      <c r="A890" s="63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</row>
    <row r="891" ht="15.75" customHeight="1">
      <c r="A891" s="63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</row>
    <row r="892" ht="15.75" customHeight="1">
      <c r="A892" s="63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</row>
    <row r="893" ht="15.75" customHeight="1">
      <c r="A893" s="63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</row>
    <row r="894" ht="15.75" customHeight="1">
      <c r="A894" s="63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</row>
    <row r="895" ht="15.75" customHeight="1">
      <c r="A895" s="63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</row>
    <row r="896" ht="15.75" customHeight="1">
      <c r="A896" s="63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</row>
    <row r="897" ht="15.75" customHeight="1">
      <c r="A897" s="63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</row>
    <row r="898" ht="15.75" customHeight="1">
      <c r="A898" s="63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</row>
    <row r="899" ht="15.75" customHeight="1">
      <c r="A899" s="63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</row>
    <row r="900" ht="15.75" customHeight="1">
      <c r="A900" s="63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</row>
    <row r="901" ht="15.75" customHeight="1">
      <c r="A901" s="63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</row>
    <row r="902" ht="15.75" customHeight="1">
      <c r="A902" s="63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</row>
    <row r="903" ht="15.75" customHeight="1">
      <c r="A903" s="63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</row>
    <row r="904" ht="15.75" customHeight="1">
      <c r="A904" s="63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</row>
    <row r="905" ht="15.75" customHeight="1">
      <c r="A905" s="63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</row>
    <row r="906" ht="15.75" customHeight="1">
      <c r="A906" s="63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</row>
    <row r="907" ht="15.75" customHeight="1">
      <c r="A907" s="63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</row>
    <row r="908" ht="15.75" customHeight="1">
      <c r="A908" s="63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</row>
    <row r="909" ht="15.75" customHeight="1">
      <c r="A909" s="63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</row>
    <row r="910" ht="15.75" customHeight="1">
      <c r="A910" s="63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</row>
    <row r="911" ht="15.75" customHeight="1">
      <c r="A911" s="63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</row>
    <row r="912" ht="15.75" customHeight="1">
      <c r="A912" s="63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</row>
    <row r="913" ht="15.75" customHeight="1">
      <c r="A913" s="63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</row>
    <row r="914" ht="15.75" customHeight="1">
      <c r="A914" s="63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</row>
    <row r="915" ht="15.75" customHeight="1">
      <c r="A915" s="63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</row>
    <row r="916" ht="15.75" customHeight="1">
      <c r="A916" s="63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</row>
    <row r="917" ht="15.75" customHeight="1">
      <c r="A917" s="63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</row>
    <row r="918" ht="15.75" customHeight="1">
      <c r="A918" s="63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</row>
    <row r="919" ht="15.75" customHeight="1">
      <c r="A919" s="63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</row>
    <row r="920" ht="15.75" customHeight="1">
      <c r="A920" s="63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</row>
    <row r="921" ht="15.75" customHeight="1">
      <c r="A921" s="63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</row>
    <row r="922" ht="15.75" customHeight="1">
      <c r="A922" s="63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</row>
    <row r="923" ht="15.75" customHeight="1">
      <c r="A923" s="63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</row>
    <row r="924" ht="15.75" customHeight="1">
      <c r="A924" s="63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</row>
    <row r="925" ht="15.75" customHeight="1">
      <c r="A925" s="63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</row>
    <row r="926" ht="15.75" customHeight="1">
      <c r="A926" s="63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</row>
    <row r="927" ht="15.75" customHeight="1">
      <c r="A927" s="63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</row>
    <row r="928" ht="15.75" customHeight="1">
      <c r="A928" s="63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</row>
    <row r="929" ht="15.75" customHeight="1">
      <c r="A929" s="63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</row>
    <row r="930" ht="15.75" customHeight="1">
      <c r="A930" s="63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</row>
    <row r="931" ht="15.75" customHeight="1">
      <c r="A931" s="63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</row>
    <row r="932" ht="15.75" customHeight="1">
      <c r="A932" s="63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</row>
    <row r="933" ht="15.75" customHeight="1">
      <c r="A933" s="63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</row>
    <row r="934" ht="15.75" customHeight="1">
      <c r="A934" s="63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</row>
    <row r="935" ht="15.75" customHeight="1">
      <c r="A935" s="63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</row>
    <row r="936" ht="15.75" customHeight="1">
      <c r="A936" s="63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</row>
    <row r="937" ht="15.75" customHeight="1">
      <c r="A937" s="63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</row>
    <row r="938" ht="15.75" customHeight="1">
      <c r="A938" s="63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</row>
    <row r="939" ht="15.75" customHeight="1">
      <c r="A939" s="63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</row>
    <row r="940" ht="15.75" customHeight="1">
      <c r="A940" s="63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</row>
    <row r="941" ht="15.75" customHeight="1">
      <c r="A941" s="63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</row>
    <row r="942" ht="15.75" customHeight="1">
      <c r="A942" s="63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</row>
    <row r="943" ht="15.75" customHeight="1">
      <c r="A943" s="63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</row>
    <row r="944" ht="15.75" customHeight="1">
      <c r="A944" s="63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</row>
    <row r="945" ht="15.75" customHeight="1">
      <c r="A945" s="63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</row>
    <row r="946" ht="15.75" customHeight="1">
      <c r="A946" s="63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</row>
    <row r="947" ht="15.75" customHeight="1">
      <c r="A947" s="63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</row>
    <row r="948" ht="15.75" customHeight="1">
      <c r="A948" s="63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</row>
    <row r="949" ht="15.75" customHeight="1">
      <c r="A949" s="63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</row>
    <row r="950" ht="15.75" customHeight="1">
      <c r="A950" s="63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</row>
    <row r="951" ht="15.75" customHeight="1">
      <c r="A951" s="63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</row>
    <row r="952" ht="15.75" customHeight="1">
      <c r="A952" s="63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</row>
    <row r="953" ht="15.75" customHeight="1">
      <c r="A953" s="63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</row>
    <row r="954" ht="15.75" customHeight="1">
      <c r="A954" s="63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</row>
    <row r="955" ht="15.75" customHeight="1">
      <c r="A955" s="63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</row>
    <row r="956" ht="15.75" customHeight="1">
      <c r="A956" s="63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</row>
    <row r="957" ht="15.75" customHeight="1">
      <c r="A957" s="63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</row>
    <row r="958" ht="15.75" customHeight="1">
      <c r="A958" s="63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</row>
    <row r="959" ht="15.75" customHeight="1">
      <c r="A959" s="63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</row>
    <row r="960" ht="15.75" customHeight="1">
      <c r="A960" s="63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</row>
    <row r="961" ht="15.75" customHeight="1">
      <c r="A961" s="63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</row>
    <row r="962" ht="15.75" customHeight="1">
      <c r="A962" s="63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</row>
    <row r="963" ht="15.75" customHeight="1">
      <c r="A963" s="63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</row>
    <row r="964" ht="15.75" customHeight="1">
      <c r="A964" s="63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</row>
    <row r="965" ht="15.75" customHeight="1">
      <c r="A965" s="63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</row>
    <row r="966" ht="15.75" customHeight="1">
      <c r="A966" s="63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</row>
    <row r="967" ht="15.75" customHeight="1">
      <c r="A967" s="63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</row>
    <row r="968" ht="15.75" customHeight="1">
      <c r="A968" s="63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</row>
    <row r="969" ht="15.75" customHeight="1">
      <c r="A969" s="63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</row>
    <row r="970" ht="15.75" customHeight="1">
      <c r="A970" s="63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</row>
    <row r="971" ht="15.75" customHeight="1">
      <c r="A971" s="63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</row>
    <row r="972" ht="15.75" customHeight="1">
      <c r="A972" s="63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</row>
    <row r="973" ht="15.75" customHeight="1">
      <c r="A973" s="63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</row>
    <row r="974" ht="15.75" customHeight="1">
      <c r="A974" s="63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</row>
    <row r="975" ht="15.75" customHeight="1">
      <c r="A975" s="63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</row>
    <row r="976" ht="15.75" customHeight="1">
      <c r="A976" s="63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</row>
    <row r="977" ht="15.75" customHeight="1">
      <c r="A977" s="63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</row>
    <row r="978" ht="15.75" customHeight="1">
      <c r="A978" s="63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</row>
    <row r="979" ht="15.75" customHeight="1">
      <c r="A979" s="63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</row>
    <row r="980" ht="15.75" customHeight="1">
      <c r="A980" s="63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</row>
    <row r="981" ht="15.75" customHeight="1">
      <c r="A981" s="63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</row>
    <row r="982" ht="15.75" customHeight="1">
      <c r="A982" s="63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7" width="6.43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  <c r="JF1" s="101"/>
      <c r="JG1" s="101"/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03" t="s">
        <v>122</v>
      </c>
      <c r="JF2" s="2" t="s">
        <v>157</v>
      </c>
      <c r="JG2" s="3"/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48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48" si="3">SUM(K3:P3)</f>
        <v>0</v>
      </c>
      <c r="R3" s="106"/>
      <c r="S3" s="104"/>
      <c r="T3" s="104"/>
      <c r="U3" s="104"/>
      <c r="V3" s="104"/>
      <c r="W3" s="104"/>
      <c r="X3" s="104"/>
      <c r="Y3" s="105">
        <f t="shared" ref="Y3:Y48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48" si="5">SUM(AA3:AF3)</f>
        <v>0</v>
      </c>
      <c r="AH3" s="106"/>
      <c r="AI3" s="104"/>
      <c r="AJ3" s="104"/>
      <c r="AK3" s="104"/>
      <c r="AL3" s="104"/>
      <c r="AM3" s="104"/>
      <c r="AN3" s="104"/>
      <c r="AO3" s="105">
        <f t="shared" ref="AO3:AO48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48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48" si="8">SUM(AY3:BD3)</f>
        <v>0</v>
      </c>
      <c r="BF3" s="106"/>
      <c r="BG3" s="104"/>
      <c r="BH3" s="104"/>
      <c r="BI3" s="104"/>
      <c r="BJ3" s="104"/>
      <c r="BK3" s="104"/>
      <c r="BL3" s="104"/>
      <c r="BM3" s="105">
        <f t="shared" ref="BM3:BM48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48" si="10">SUM(BO3:BT3)</f>
        <v>0</v>
      </c>
      <c r="BV3" s="106"/>
      <c r="BW3" s="104"/>
      <c r="BX3" s="104"/>
      <c r="BY3" s="104"/>
      <c r="BZ3" s="104"/>
      <c r="CA3" s="104"/>
      <c r="CB3" s="104"/>
      <c r="CC3" s="105">
        <f t="shared" ref="CC3:CC48" si="11">SUM(BW3:CB3)</f>
        <v>0</v>
      </c>
      <c r="CD3" s="106"/>
      <c r="CE3" s="104"/>
      <c r="CF3" s="104"/>
      <c r="CG3" s="104"/>
      <c r="CH3" s="104"/>
      <c r="CI3" s="104"/>
      <c r="CJ3" s="104"/>
      <c r="CK3" s="105">
        <f t="shared" ref="CK3:CK48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48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48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48" si="15">SUM(DC3:DH3)</f>
        <v>0</v>
      </c>
      <c r="DJ3" s="106"/>
      <c r="DK3" s="104"/>
      <c r="DL3" s="104"/>
      <c r="DM3" s="104"/>
      <c r="DN3" s="104"/>
      <c r="DO3" s="104"/>
      <c r="DP3" s="104"/>
      <c r="DQ3" s="105">
        <f t="shared" ref="DQ3:DQ11" si="16">SUM(DK3:DP3)</f>
        <v>0</v>
      </c>
      <c r="DR3" s="106"/>
      <c r="DS3" s="104"/>
      <c r="DT3" s="104"/>
      <c r="DU3" s="104"/>
      <c r="DV3" s="104"/>
      <c r="DW3" s="104"/>
      <c r="DX3" s="104"/>
      <c r="DY3" s="105">
        <f t="shared" ref="DY3:DY48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48" si="18">SUM(EA3:EF3)</f>
        <v>0</v>
      </c>
      <c r="EH3" s="106"/>
      <c r="EI3" s="104"/>
      <c r="EJ3" s="104"/>
      <c r="EK3" s="104"/>
      <c r="EL3" s="104"/>
      <c r="EM3" s="104"/>
      <c r="EN3" s="104"/>
      <c r="EO3" s="105">
        <f t="shared" ref="EO3:EO48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48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48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48" si="22">SUM(FG3:FL3)</f>
        <v>0</v>
      </c>
      <c r="FN3" s="106"/>
      <c r="FO3" s="104"/>
      <c r="FP3" s="104"/>
      <c r="FQ3" s="104"/>
      <c r="FR3" s="104"/>
      <c r="FS3" s="104"/>
      <c r="FT3" s="104"/>
      <c r="FU3" s="105">
        <f t="shared" ref="FU3:FU48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48" si="24">SUM(FW3:GB3)</f>
        <v>0</v>
      </c>
      <c r="GD3" s="106"/>
      <c r="GE3" s="104"/>
      <c r="GF3" s="104"/>
      <c r="GG3" s="104"/>
      <c r="GH3" s="104"/>
      <c r="GI3" s="104"/>
      <c r="GJ3" s="104"/>
      <c r="GK3" s="105">
        <f t="shared" ref="GK3:GK48" si="25">SUM(GE3:GJ3)</f>
        <v>0</v>
      </c>
      <c r="GL3" s="106"/>
      <c r="GM3" s="104"/>
      <c r="GN3" s="104"/>
      <c r="GO3" s="104"/>
      <c r="GP3" s="104"/>
      <c r="GQ3" s="104"/>
      <c r="GR3" s="104"/>
      <c r="GS3" s="105">
        <f t="shared" ref="GS3:GS48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48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48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48" si="29">SUM(HK3:HP3)</f>
        <v>0</v>
      </c>
      <c r="HR3" s="106"/>
      <c r="HS3" s="104"/>
      <c r="HT3" s="104"/>
      <c r="HU3" s="104"/>
      <c r="HV3" s="104"/>
      <c r="HW3" s="104"/>
      <c r="HX3" s="104"/>
      <c r="HY3" s="105">
        <f t="shared" ref="HY3:HY48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48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48" si="32">SUM(II3:IN3)</f>
        <v>0</v>
      </c>
      <c r="IP3" s="106"/>
      <c r="IQ3" s="104"/>
      <c r="IR3" s="104"/>
      <c r="IS3" s="104"/>
      <c r="IT3" s="104"/>
      <c r="IU3" s="104"/>
      <c r="IV3" s="104"/>
      <c r="IW3" s="105">
        <f t="shared" ref="IW3:IW48" si="33">SUM(IQ3:IV3)</f>
        <v>0</v>
      </c>
      <c r="IX3" s="106"/>
      <c r="IY3" s="107">
        <f t="shared" ref="IY3:JD3" si="1">SUM(C3,K3,S3,AA3,AI3,AQ3,AY3,BG3,BO3,BW3,CE3,CM3,CU3,DC3,DK3,DS3,EA3,EI3,EQ3,EY3,FG3,FO3,FW3,GE3,GM3,GU3,HC3,HK3,HS3,IA3,II3,IQ3)</f>
        <v>0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0</v>
      </c>
      <c r="JD3" s="107">
        <f t="shared" si="1"/>
        <v>0</v>
      </c>
      <c r="JE3" s="108">
        <f t="shared" ref="JE3:JE4" si="35">SUM(IY3:JD3)</f>
        <v>0</v>
      </c>
      <c r="JF3" s="104"/>
      <c r="JG3" s="104"/>
    </row>
    <row r="4" ht="15.75" customHeight="1">
      <c r="A4" s="3" t="s">
        <v>57</v>
      </c>
      <c r="B4" s="3" t="s">
        <v>2</v>
      </c>
      <c r="C4" s="104"/>
      <c r="D4" s="105"/>
      <c r="E4" s="105"/>
      <c r="F4" s="109">
        <v>2.0</v>
      </c>
      <c r="G4" s="105"/>
      <c r="H4" s="104"/>
      <c r="I4" s="105">
        <f t="shared" si="2"/>
        <v>2</v>
      </c>
      <c r="J4" s="106"/>
      <c r="K4" s="104"/>
      <c r="L4" s="105"/>
      <c r="M4" s="109">
        <v>1.5</v>
      </c>
      <c r="N4" s="109">
        <v>0.5</v>
      </c>
      <c r="O4" s="105"/>
      <c r="P4" s="104"/>
      <c r="Q4" s="105">
        <f t="shared" si="3"/>
        <v>2</v>
      </c>
      <c r="R4" s="106"/>
      <c r="S4" s="104"/>
      <c r="T4" s="105"/>
      <c r="U4" s="105"/>
      <c r="V4" s="105"/>
      <c r="W4" s="105"/>
      <c r="X4" s="104"/>
      <c r="Y4" s="105">
        <f t="shared" si="4"/>
        <v>0</v>
      </c>
      <c r="Z4" s="106"/>
      <c r="AA4" s="104"/>
      <c r="AB4" s="105"/>
      <c r="AC4" s="105"/>
      <c r="AD4" s="105"/>
      <c r="AE4" s="105"/>
      <c r="AF4" s="104"/>
      <c r="AG4" s="105">
        <f t="shared" si="5"/>
        <v>0</v>
      </c>
      <c r="AH4" s="106"/>
      <c r="AI4" s="104"/>
      <c r="AJ4" s="105"/>
      <c r="AK4" s="105"/>
      <c r="AL4" s="105"/>
      <c r="AM4" s="105"/>
      <c r="AN4" s="104"/>
      <c r="AO4" s="105">
        <f t="shared" si="6"/>
        <v>0</v>
      </c>
      <c r="AP4" s="106"/>
      <c r="AQ4" s="104"/>
      <c r="AR4" s="105"/>
      <c r="AS4" s="105"/>
      <c r="AT4" s="105"/>
      <c r="AU4" s="105"/>
      <c r="AV4" s="104"/>
      <c r="AW4" s="105">
        <f t="shared" si="7"/>
        <v>0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04"/>
      <c r="BH4" s="105"/>
      <c r="BI4" s="105"/>
      <c r="BJ4" s="105"/>
      <c r="BK4" s="105"/>
      <c r="BL4" s="104"/>
      <c r="BM4" s="105">
        <f t="shared" si="9"/>
        <v>0</v>
      </c>
      <c r="BN4" s="106"/>
      <c r="BO4" s="104"/>
      <c r="BP4" s="105"/>
      <c r="BQ4" s="109">
        <v>2.0</v>
      </c>
      <c r="BR4" s="105"/>
      <c r="BS4" s="109">
        <v>1.0</v>
      </c>
      <c r="BT4" s="104"/>
      <c r="BU4" s="105">
        <f t="shared" si="10"/>
        <v>3</v>
      </c>
      <c r="BV4" s="106"/>
      <c r="BW4" s="104"/>
      <c r="BX4" s="105"/>
      <c r="BY4" s="105"/>
      <c r="BZ4" s="105"/>
      <c r="CA4" s="105"/>
      <c r="CB4" s="104"/>
      <c r="CC4" s="105">
        <f t="shared" si="11"/>
        <v>0</v>
      </c>
      <c r="CD4" s="106"/>
      <c r="CE4" s="104"/>
      <c r="CF4" s="105"/>
      <c r="CG4" s="105"/>
      <c r="CH4" s="105"/>
      <c r="CI4" s="105"/>
      <c r="CJ4" s="104"/>
      <c r="CK4" s="105">
        <f t="shared" si="12"/>
        <v>0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/>
      <c r="CV4" s="105"/>
      <c r="CW4" s="105"/>
      <c r="CX4" s="105"/>
      <c r="CY4" s="105"/>
      <c r="CZ4" s="104"/>
      <c r="DA4" s="105">
        <f t="shared" si="14"/>
        <v>0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10">
        <v>1.0</v>
      </c>
      <c r="DL4" s="109">
        <v>2.0</v>
      </c>
      <c r="DM4" s="109">
        <v>2.0</v>
      </c>
      <c r="DN4" s="109">
        <v>1.5</v>
      </c>
      <c r="DO4" s="105"/>
      <c r="DP4" s="104"/>
      <c r="DQ4" s="105">
        <f t="shared" si="16"/>
        <v>6.5</v>
      </c>
      <c r="DR4" s="106"/>
      <c r="DS4" s="110">
        <v>0.5</v>
      </c>
      <c r="DT4" s="105"/>
      <c r="DU4" s="109">
        <v>0.5</v>
      </c>
      <c r="DV4" s="109">
        <v>1.0</v>
      </c>
      <c r="DW4" s="109">
        <v>0.5</v>
      </c>
      <c r="DX4" s="104"/>
      <c r="DY4" s="105">
        <f t="shared" si="17"/>
        <v>2.5</v>
      </c>
      <c r="DZ4" s="106"/>
      <c r="EA4" s="110">
        <v>1.5</v>
      </c>
      <c r="EB4" s="105"/>
      <c r="EC4" s="109">
        <v>2.0</v>
      </c>
      <c r="ED4" s="109">
        <v>2.0</v>
      </c>
      <c r="EE4" s="109">
        <v>0.5</v>
      </c>
      <c r="EF4" s="104"/>
      <c r="EG4" s="105">
        <f t="shared" si="18"/>
        <v>6</v>
      </c>
      <c r="EH4" s="106"/>
      <c r="EI4" s="104"/>
      <c r="EJ4" s="105"/>
      <c r="EK4" s="105"/>
      <c r="EL4" s="105"/>
      <c r="EM4" s="105"/>
      <c r="EN4" s="104"/>
      <c r="EO4" s="105">
        <f t="shared" si="19"/>
        <v>0</v>
      </c>
      <c r="EP4" s="106"/>
      <c r="EQ4" s="104"/>
      <c r="ER4" s="105"/>
      <c r="ES4" s="105"/>
      <c r="ET4" s="105"/>
      <c r="EU4" s="105"/>
      <c r="EV4" s="104"/>
      <c r="EW4" s="105">
        <f t="shared" si="20"/>
        <v>0</v>
      </c>
      <c r="EX4" s="106"/>
      <c r="EY4" s="104"/>
      <c r="EZ4" s="105"/>
      <c r="FA4" s="105"/>
      <c r="FB4" s="105"/>
      <c r="FC4" s="105"/>
      <c r="FD4" s="104"/>
      <c r="FE4" s="105">
        <f t="shared" si="21"/>
        <v>0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04"/>
      <c r="FP4" s="105"/>
      <c r="FQ4" s="105"/>
      <c r="FR4" s="105"/>
      <c r="FS4" s="105"/>
      <c r="FT4" s="104"/>
      <c r="FU4" s="105">
        <f t="shared" si="23"/>
        <v>0</v>
      </c>
      <c r="FV4" s="106"/>
      <c r="FW4" s="104"/>
      <c r="FX4" s="105"/>
      <c r="FY4" s="109">
        <v>1.0</v>
      </c>
      <c r="FZ4" s="109">
        <v>2.0</v>
      </c>
      <c r="GA4" s="105"/>
      <c r="GB4" s="110">
        <v>0.5</v>
      </c>
      <c r="GC4" s="105">
        <f t="shared" si="24"/>
        <v>3.5</v>
      </c>
      <c r="GD4" s="106"/>
      <c r="GE4" s="110">
        <v>2.0</v>
      </c>
      <c r="GF4" s="109">
        <v>1.0</v>
      </c>
      <c r="GG4" s="105"/>
      <c r="GH4" s="109">
        <v>1.0</v>
      </c>
      <c r="GI4" s="109">
        <v>1.0</v>
      </c>
      <c r="GJ4" s="104"/>
      <c r="GK4" s="105">
        <f t="shared" si="25"/>
        <v>5</v>
      </c>
      <c r="GL4" s="106"/>
      <c r="GM4" s="104"/>
      <c r="GN4" s="105"/>
      <c r="GO4" s="109">
        <v>0.5</v>
      </c>
      <c r="GP4" s="109">
        <v>1.0</v>
      </c>
      <c r="GQ4" s="105"/>
      <c r="GR4" s="104"/>
      <c r="GS4" s="105">
        <f t="shared" si="26"/>
        <v>1.5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/>
      <c r="HD4" s="105"/>
      <c r="HE4" s="105"/>
      <c r="HF4" s="105"/>
      <c r="HG4" s="105"/>
      <c r="HH4" s="104"/>
      <c r="HI4" s="105">
        <f t="shared" si="28"/>
        <v>0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04"/>
      <c r="HT4" s="105"/>
      <c r="HU4" s="105"/>
      <c r="HV4" s="105"/>
      <c r="HW4" s="105"/>
      <c r="HX4" s="104"/>
      <c r="HY4" s="105">
        <f t="shared" si="30"/>
        <v>0</v>
      </c>
      <c r="HZ4" s="106"/>
      <c r="IA4" s="104"/>
      <c r="IB4" s="109">
        <v>2.0</v>
      </c>
      <c r="IC4" s="105"/>
      <c r="ID4" s="109">
        <v>2.0</v>
      </c>
      <c r="IE4" s="105"/>
      <c r="IF4" s="104"/>
      <c r="IG4" s="105">
        <f t="shared" si="31"/>
        <v>4</v>
      </c>
      <c r="IH4" s="106"/>
      <c r="II4" s="104"/>
      <c r="IJ4" s="105"/>
      <c r="IK4" s="109">
        <v>0.5</v>
      </c>
      <c r="IL4" s="109">
        <v>1.0</v>
      </c>
      <c r="IM4" s="105"/>
      <c r="IN4" s="104"/>
      <c r="IO4" s="105">
        <f t="shared" si="32"/>
        <v>1.5</v>
      </c>
      <c r="IP4" s="106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5</v>
      </c>
      <c r="IZ4" s="107">
        <f t="shared" si="34"/>
        <v>5</v>
      </c>
      <c r="JA4" s="107">
        <f t="shared" si="34"/>
        <v>10</v>
      </c>
      <c r="JB4" s="107">
        <f t="shared" si="34"/>
        <v>14</v>
      </c>
      <c r="JC4" s="107">
        <f t="shared" si="34"/>
        <v>3</v>
      </c>
      <c r="JD4" s="107">
        <f t="shared" si="34"/>
        <v>0.5</v>
      </c>
      <c r="JE4" s="108">
        <f t="shared" si="35"/>
        <v>37.5</v>
      </c>
      <c r="JF4" s="104"/>
      <c r="JG4" s="104"/>
    </row>
    <row r="5" ht="15.75" customHeight="1">
      <c r="A5" s="3" t="s">
        <v>159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10">
        <v>4.0</v>
      </c>
      <c r="L5" s="104"/>
      <c r="M5" s="104"/>
      <c r="N5" s="110">
        <v>5.0</v>
      </c>
      <c r="O5" s="104"/>
      <c r="P5" s="104"/>
      <c r="Q5" s="105">
        <f t="shared" si="3"/>
        <v>9</v>
      </c>
      <c r="R5" s="106"/>
      <c r="S5" s="104"/>
      <c r="T5" s="104"/>
      <c r="U5" s="104"/>
      <c r="V5" s="104"/>
      <c r="W5" s="104"/>
      <c r="X5" s="104"/>
      <c r="Y5" s="105">
        <f t="shared" si="4"/>
        <v>0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04"/>
      <c r="AJ5" s="104"/>
      <c r="AK5" s="104"/>
      <c r="AL5" s="104"/>
      <c r="AM5" s="104"/>
      <c r="AN5" s="104"/>
      <c r="AO5" s="105">
        <f t="shared" si="6"/>
        <v>0</v>
      </c>
      <c r="AP5" s="106"/>
      <c r="AQ5" s="104"/>
      <c r="AR5" s="104"/>
      <c r="AS5" s="104"/>
      <c r="AT5" s="104"/>
      <c r="AU5" s="104"/>
      <c r="AV5" s="104"/>
      <c r="AW5" s="105">
        <f t="shared" si="7"/>
        <v>0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04"/>
      <c r="BH5" s="104"/>
      <c r="BI5" s="104"/>
      <c r="BJ5" s="104"/>
      <c r="BK5" s="104"/>
      <c r="BL5" s="104"/>
      <c r="BM5" s="105">
        <f t="shared" si="9"/>
        <v>0</v>
      </c>
      <c r="BN5" s="106"/>
      <c r="BO5" s="110">
        <v>3.0</v>
      </c>
      <c r="BP5" s="104"/>
      <c r="BQ5" s="104"/>
      <c r="BR5" s="110">
        <v>7.0</v>
      </c>
      <c r="BS5" s="104"/>
      <c r="BT5" s="104"/>
      <c r="BU5" s="105">
        <f t="shared" si="10"/>
        <v>10</v>
      </c>
      <c r="BV5" s="106"/>
      <c r="BW5" s="104"/>
      <c r="BX5" s="104"/>
      <c r="BY5" s="104"/>
      <c r="BZ5" s="104"/>
      <c r="CA5" s="104"/>
      <c r="CB5" s="104"/>
      <c r="CC5" s="105">
        <f t="shared" si="11"/>
        <v>0</v>
      </c>
      <c r="CD5" s="106"/>
      <c r="CE5" s="104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/>
      <c r="CV5" s="104"/>
      <c r="CW5" s="104"/>
      <c r="CX5" s="104"/>
      <c r="CY5" s="104"/>
      <c r="CZ5" s="104"/>
      <c r="DA5" s="105">
        <f t="shared" si="14"/>
        <v>0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/>
      <c r="DL5" s="104"/>
      <c r="DM5" s="104"/>
      <c r="DN5" s="104"/>
      <c r="DO5" s="104"/>
      <c r="DP5" s="104"/>
      <c r="DQ5" s="105">
        <f t="shared" si="16"/>
        <v>0</v>
      </c>
      <c r="DR5" s="106"/>
      <c r="DS5" s="110">
        <v>5.0</v>
      </c>
      <c r="DT5" s="104"/>
      <c r="DU5" s="104"/>
      <c r="DV5" s="110">
        <v>8.0</v>
      </c>
      <c r="DW5" s="104"/>
      <c r="DX5" s="110">
        <v>4.0</v>
      </c>
      <c r="DY5" s="105">
        <f t="shared" si="17"/>
        <v>17</v>
      </c>
      <c r="DZ5" s="106"/>
      <c r="EA5" s="110">
        <v>1.5</v>
      </c>
      <c r="EB5" s="104"/>
      <c r="EC5" s="104"/>
      <c r="ED5" s="110">
        <v>2.0</v>
      </c>
      <c r="EE5" s="104"/>
      <c r="EF5" s="104"/>
      <c r="EG5" s="105">
        <f t="shared" si="18"/>
        <v>3.5</v>
      </c>
      <c r="EH5" s="106"/>
      <c r="EI5" s="104"/>
      <c r="EJ5" s="104"/>
      <c r="EK5" s="104"/>
      <c r="EL5" s="104"/>
      <c r="EM5" s="104"/>
      <c r="EN5" s="104"/>
      <c r="EO5" s="105">
        <f t="shared" si="19"/>
        <v>0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/>
      <c r="FB5" s="104"/>
      <c r="FC5" s="104"/>
      <c r="FD5" s="104"/>
      <c r="FE5" s="105">
        <f t="shared" si="21"/>
        <v>0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04"/>
      <c r="FP5" s="104"/>
      <c r="FQ5" s="104"/>
      <c r="FR5" s="104"/>
      <c r="FS5" s="104"/>
      <c r="FT5" s="104"/>
      <c r="FU5" s="105">
        <f t="shared" si="23"/>
        <v>0</v>
      </c>
      <c r="FV5" s="106"/>
      <c r="FW5" s="104"/>
      <c r="FX5" s="104"/>
      <c r="FY5" s="104"/>
      <c r="FZ5" s="104"/>
      <c r="GA5" s="104"/>
      <c r="GB5" s="104"/>
      <c r="GC5" s="105">
        <f t="shared" si="24"/>
        <v>0</v>
      </c>
      <c r="GD5" s="106"/>
      <c r="GE5" s="110">
        <v>3.0</v>
      </c>
      <c r="GF5" s="110">
        <v>1.0</v>
      </c>
      <c r="GG5" s="104"/>
      <c r="GH5" s="110">
        <v>1.0</v>
      </c>
      <c r="GI5" s="104"/>
      <c r="GJ5" s="104"/>
      <c r="GK5" s="105">
        <f t="shared" si="25"/>
        <v>5</v>
      </c>
      <c r="GL5" s="106"/>
      <c r="GM5" s="104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/>
      <c r="GW5" s="104"/>
      <c r="GX5" s="104"/>
      <c r="GY5" s="104"/>
      <c r="GZ5" s="104"/>
      <c r="HA5" s="105">
        <f t="shared" si="27"/>
        <v>0</v>
      </c>
      <c r="HB5" s="106"/>
      <c r="HC5" s="104"/>
      <c r="HD5" s="104"/>
      <c r="HE5" s="104"/>
      <c r="HF5" s="104"/>
      <c r="HG5" s="104"/>
      <c r="HH5" s="104"/>
      <c r="HI5" s="105">
        <f t="shared" si="28"/>
        <v>0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04"/>
      <c r="HT5" s="104"/>
      <c r="HU5" s="104"/>
      <c r="HV5" s="104"/>
      <c r="HW5" s="104"/>
      <c r="HX5" s="104"/>
      <c r="HY5" s="105">
        <f t="shared" si="30"/>
        <v>0</v>
      </c>
      <c r="HZ5" s="106"/>
      <c r="IA5" s="110">
        <v>4.0</v>
      </c>
      <c r="IB5" s="104"/>
      <c r="IC5" s="104"/>
      <c r="ID5" s="110">
        <v>4.0</v>
      </c>
      <c r="IE5" s="104"/>
      <c r="IF5" s="104"/>
      <c r="IG5" s="105">
        <f t="shared" si="31"/>
        <v>8</v>
      </c>
      <c r="IH5" s="106"/>
      <c r="II5" s="110">
        <v>1.0</v>
      </c>
      <c r="IJ5" s="104"/>
      <c r="IK5" s="104"/>
      <c r="IL5" s="104"/>
      <c r="IM5" s="104"/>
      <c r="IN5" s="104"/>
      <c r="IO5" s="105">
        <f t="shared" si="32"/>
        <v>1</v>
      </c>
      <c r="IP5" s="106"/>
      <c r="IU5" s="104"/>
      <c r="IV5" s="104"/>
      <c r="IW5" s="105">
        <f t="shared" si="33"/>
        <v>0</v>
      </c>
      <c r="IX5" s="106"/>
      <c r="IY5" s="107">
        <f t="shared" ref="IY5:JE5" si="36">SUM(C5,K5,S5,AA5,AI5,AQ5,AY5,BG5,BO5,BW5,CE5,CM5,CU5,DC5,DK5,DS5,EA5,EI5,EQ5,EY5,FG5,FO5,FW5,GE5,GM5,GU5,HC5,HK5,HS5,IA5,II5,IQ5)</f>
        <v>21.5</v>
      </c>
      <c r="IZ5" s="107">
        <f t="shared" si="36"/>
        <v>1</v>
      </c>
      <c r="JA5" s="107">
        <f t="shared" si="36"/>
        <v>0</v>
      </c>
      <c r="JB5" s="107">
        <f t="shared" si="36"/>
        <v>27</v>
      </c>
      <c r="JC5" s="107">
        <f t="shared" si="36"/>
        <v>0</v>
      </c>
      <c r="JD5" s="107">
        <f t="shared" si="36"/>
        <v>4</v>
      </c>
      <c r="JE5" s="107">
        <f t="shared" si="36"/>
        <v>53.5</v>
      </c>
      <c r="JF5" s="104">
        <f>COUNT(C5,K5,S5,AA5,AI5,AQ5,AY5,BG5,BO5,BW5,CE5,CM5,CU5,DC5,DK5,DS5,EA5,EI5,EQ5,EY5,FG5,FO5,FW5,GE5,GM5,GU5,HC5,HK5,HS5,IA5,II5,IQ5)</f>
        <v>7</v>
      </c>
      <c r="JG5" s="104"/>
    </row>
    <row r="6" ht="15.75" customHeight="1">
      <c r="A6" s="3" t="s">
        <v>59</v>
      </c>
      <c r="B6" s="3" t="s">
        <v>4</v>
      </c>
      <c r="C6" s="110">
        <v>6.0</v>
      </c>
      <c r="D6" s="104"/>
      <c r="E6" s="104"/>
      <c r="F6" s="104"/>
      <c r="G6" s="104"/>
      <c r="H6" s="104"/>
      <c r="I6" s="105">
        <f t="shared" si="2"/>
        <v>6</v>
      </c>
      <c r="J6" s="106"/>
      <c r="K6" s="104"/>
      <c r="L6" s="104"/>
      <c r="M6" s="104"/>
      <c r="N6" s="104"/>
      <c r="O6" s="104"/>
      <c r="P6" s="104"/>
      <c r="Q6" s="105">
        <f t="shared" si="3"/>
        <v>0</v>
      </c>
      <c r="R6" s="106"/>
      <c r="S6" s="104"/>
      <c r="T6" s="104"/>
      <c r="U6" s="104"/>
      <c r="V6" s="104"/>
      <c r="W6" s="104"/>
      <c r="X6" s="104"/>
      <c r="Y6" s="105">
        <f t="shared" si="4"/>
        <v>0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04"/>
      <c r="AJ6" s="104"/>
      <c r="AK6" s="104"/>
      <c r="AL6" s="104"/>
      <c r="AM6" s="104"/>
      <c r="AN6" s="104"/>
      <c r="AO6" s="105">
        <f t="shared" si="6"/>
        <v>0</v>
      </c>
      <c r="AP6" s="106"/>
      <c r="AQ6" s="104"/>
      <c r="AR6" s="104"/>
      <c r="AS6" s="104"/>
      <c r="AT6" s="104"/>
      <c r="AU6" s="104"/>
      <c r="AV6" s="104"/>
      <c r="AW6" s="105">
        <f t="shared" si="7"/>
        <v>0</v>
      </c>
      <c r="AX6" s="106"/>
      <c r="AY6" s="104"/>
      <c r="AZ6" s="104"/>
      <c r="BA6" s="104"/>
      <c r="BB6" s="104"/>
      <c r="BC6" s="104"/>
      <c r="BD6" s="104"/>
      <c r="BE6" s="105">
        <f t="shared" si="8"/>
        <v>0</v>
      </c>
      <c r="BF6" s="106"/>
      <c r="BG6" s="104"/>
      <c r="BH6" s="104"/>
      <c r="BI6" s="104"/>
      <c r="BJ6" s="104"/>
      <c r="BK6" s="104"/>
      <c r="BL6" s="104"/>
      <c r="BM6" s="105">
        <f t="shared" si="9"/>
        <v>0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04"/>
      <c r="BX6" s="104"/>
      <c r="BY6" s="104"/>
      <c r="BZ6" s="104"/>
      <c r="CA6" s="104"/>
      <c r="CB6" s="104"/>
      <c r="CC6" s="105">
        <f t="shared" si="11"/>
        <v>0</v>
      </c>
      <c r="CD6" s="106"/>
      <c r="CE6" s="104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/>
      <c r="CV6" s="104"/>
      <c r="CW6" s="104"/>
      <c r="CX6" s="104"/>
      <c r="CY6" s="104"/>
      <c r="CZ6" s="104"/>
      <c r="DA6" s="105">
        <f t="shared" si="14"/>
        <v>0</v>
      </c>
      <c r="DB6" s="106"/>
      <c r="DC6" s="104"/>
      <c r="DD6" s="104"/>
      <c r="DE6" s="104"/>
      <c r="DF6" s="104"/>
      <c r="DG6" s="104"/>
      <c r="DH6" s="104"/>
      <c r="DI6" s="105">
        <f t="shared" si="15"/>
        <v>0</v>
      </c>
      <c r="DJ6" s="106"/>
      <c r="DK6" s="110">
        <v>6.0</v>
      </c>
      <c r="DL6" s="104"/>
      <c r="DM6" s="104"/>
      <c r="DN6" s="104"/>
      <c r="DO6" s="104"/>
      <c r="DP6" s="104"/>
      <c r="DQ6" s="105">
        <f t="shared" si="16"/>
        <v>6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10">
        <v>4.0</v>
      </c>
      <c r="EB6" s="104"/>
      <c r="EC6" s="104"/>
      <c r="ED6" s="104"/>
      <c r="EE6" s="104"/>
      <c r="EF6" s="104"/>
      <c r="EG6" s="105">
        <f t="shared" si="18"/>
        <v>4</v>
      </c>
      <c r="EH6" s="106"/>
      <c r="EI6" s="110">
        <v>3.0</v>
      </c>
      <c r="EJ6" s="104"/>
      <c r="EK6" s="104"/>
      <c r="EL6" s="104"/>
      <c r="EM6" s="104"/>
      <c r="EN6" s="104"/>
      <c r="EO6" s="105">
        <f t="shared" si="19"/>
        <v>3</v>
      </c>
      <c r="EP6" s="106"/>
      <c r="EQ6" s="104"/>
      <c r="ER6" s="104"/>
      <c r="ES6" s="104"/>
      <c r="ET6" s="104"/>
      <c r="EU6" s="104"/>
      <c r="EV6" s="104"/>
      <c r="EW6" s="105">
        <f t="shared" si="20"/>
        <v>0</v>
      </c>
      <c r="EX6" s="106"/>
      <c r="EY6" s="104"/>
      <c r="EZ6" s="104"/>
      <c r="FA6" s="104"/>
      <c r="FB6" s="104"/>
      <c r="FC6" s="104"/>
      <c r="FD6" s="104"/>
      <c r="FE6" s="105">
        <f t="shared" si="21"/>
        <v>0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04"/>
      <c r="FP6" s="104"/>
      <c r="FQ6" s="104"/>
      <c r="FR6" s="104"/>
      <c r="FS6" s="104"/>
      <c r="FT6" s="104"/>
      <c r="FU6" s="105">
        <f t="shared" si="23"/>
        <v>0</v>
      </c>
      <c r="FV6" s="106"/>
      <c r="FW6" s="104"/>
      <c r="FX6" s="104"/>
      <c r="FY6" s="104"/>
      <c r="FZ6" s="104"/>
      <c r="GA6" s="104"/>
      <c r="GB6" s="104"/>
      <c r="GC6" s="105">
        <f t="shared" si="24"/>
        <v>0</v>
      </c>
      <c r="GD6" s="106"/>
      <c r="GE6" s="110">
        <v>7.0</v>
      </c>
      <c r="GF6" s="104"/>
      <c r="GG6" s="104"/>
      <c r="GH6" s="104"/>
      <c r="GI6" s="104"/>
      <c r="GJ6" s="104"/>
      <c r="GK6" s="105">
        <f t="shared" si="25"/>
        <v>7</v>
      </c>
      <c r="GL6" s="106"/>
      <c r="GM6" s="110">
        <v>3.0</v>
      </c>
      <c r="GN6" s="104"/>
      <c r="GO6" s="104"/>
      <c r="GP6" s="104"/>
      <c r="GQ6" s="104"/>
      <c r="GR6" s="104"/>
      <c r="GS6" s="105">
        <f t="shared" si="26"/>
        <v>3</v>
      </c>
      <c r="GT6" s="106"/>
      <c r="GU6" s="104"/>
      <c r="GV6" s="104"/>
      <c r="GW6" s="104"/>
      <c r="GX6" s="104"/>
      <c r="GY6" s="104"/>
      <c r="GZ6" s="104"/>
      <c r="HA6" s="105">
        <f t="shared" si="27"/>
        <v>0</v>
      </c>
      <c r="HB6" s="106"/>
      <c r="HC6" s="104"/>
      <c r="HD6" s="104"/>
      <c r="HE6" s="104"/>
      <c r="HF6" s="104"/>
      <c r="HG6" s="104"/>
      <c r="HH6" s="104"/>
      <c r="HI6" s="105">
        <f t="shared" si="28"/>
        <v>0</v>
      </c>
      <c r="HJ6" s="106"/>
      <c r="HK6" s="104"/>
      <c r="HL6" s="104"/>
      <c r="HM6" s="104"/>
      <c r="HN6" s="104"/>
      <c r="HO6" s="104"/>
      <c r="HP6" s="104"/>
      <c r="HQ6" s="105">
        <f t="shared" si="29"/>
        <v>0</v>
      </c>
      <c r="HR6" s="106"/>
      <c r="HS6" s="104"/>
      <c r="HT6" s="104"/>
      <c r="HU6" s="104"/>
      <c r="HV6" s="104"/>
      <c r="HW6" s="104"/>
      <c r="HX6" s="104"/>
      <c r="HY6" s="105">
        <f t="shared" si="30"/>
        <v>0</v>
      </c>
      <c r="HZ6" s="106"/>
      <c r="IA6" s="104"/>
      <c r="IB6" s="104"/>
      <c r="IC6" s="104"/>
      <c r="ID6" s="104"/>
      <c r="IE6" s="104"/>
      <c r="IF6" s="104"/>
      <c r="IG6" s="105">
        <f t="shared" si="31"/>
        <v>0</v>
      </c>
      <c r="IH6" s="106"/>
      <c r="II6" s="110">
        <v>7.0</v>
      </c>
      <c r="IJ6" s="104"/>
      <c r="IK6" s="104"/>
      <c r="IL6" s="104"/>
      <c r="IM6" s="104"/>
      <c r="IN6" s="104"/>
      <c r="IO6" s="105">
        <f t="shared" si="32"/>
        <v>7</v>
      </c>
      <c r="IP6" s="106"/>
      <c r="IU6" s="104"/>
      <c r="IV6" s="104"/>
      <c r="IW6" s="105">
        <f t="shared" si="33"/>
        <v>0</v>
      </c>
      <c r="IX6" s="106"/>
      <c r="IY6" s="107">
        <f t="shared" ref="IY6:JD6" si="37">SUM(C6,K6,S6,AA6,AI6,AQ6,AY6,BG6,BO6,BW6,CE6,CM6,CU6,DC6,DK6,DS6,EA6,EI6,EQ6,EY6,FG6,FO6,FW6,GE6,GM6,GU6,HC6,HK6,HS6,IA6,II6,IQ6)</f>
        <v>36</v>
      </c>
      <c r="IZ6" s="107">
        <f t="shared" si="37"/>
        <v>0</v>
      </c>
      <c r="JA6" s="107">
        <f t="shared" si="37"/>
        <v>0</v>
      </c>
      <c r="JB6" s="107">
        <f t="shared" si="37"/>
        <v>0</v>
      </c>
      <c r="JC6" s="107">
        <f t="shared" si="37"/>
        <v>0</v>
      </c>
      <c r="JD6" s="107">
        <f t="shared" si="37"/>
        <v>0</v>
      </c>
      <c r="JE6" s="108">
        <f t="shared" ref="JE6:JE48" si="39">SUM(IY6:JD6)</f>
        <v>36</v>
      </c>
      <c r="JF6" s="104"/>
      <c r="JG6" s="104"/>
    </row>
    <row r="7" ht="15.75" customHeight="1">
      <c r="A7" s="3" t="s">
        <v>60</v>
      </c>
      <c r="B7" s="3" t="s">
        <v>5</v>
      </c>
      <c r="C7" s="104"/>
      <c r="D7" s="104"/>
      <c r="E7" s="104"/>
      <c r="F7" s="104"/>
      <c r="G7" s="104"/>
      <c r="H7" s="104"/>
      <c r="I7" s="105">
        <f t="shared" si="2"/>
        <v>0</v>
      </c>
      <c r="J7" s="106"/>
      <c r="K7" s="104"/>
      <c r="L7" s="104"/>
      <c r="M7" s="104"/>
      <c r="N7" s="104"/>
      <c r="O7" s="104"/>
      <c r="P7" s="104"/>
      <c r="Q7" s="105">
        <f t="shared" si="3"/>
        <v>0</v>
      </c>
      <c r="R7" s="106"/>
      <c r="S7" s="104"/>
      <c r="T7" s="105"/>
      <c r="U7" s="104"/>
      <c r="V7" s="104"/>
      <c r="W7" s="104"/>
      <c r="X7" s="104"/>
      <c r="Y7" s="105">
        <f t="shared" si="4"/>
        <v>0</v>
      </c>
      <c r="Z7" s="106"/>
      <c r="AA7" s="104"/>
      <c r="AB7" s="104"/>
      <c r="AC7" s="104"/>
      <c r="AD7" s="104"/>
      <c r="AE7" s="104"/>
      <c r="AF7" s="104"/>
      <c r="AG7" s="105">
        <f t="shared" si="5"/>
        <v>0</v>
      </c>
      <c r="AH7" s="106"/>
      <c r="AI7" s="104"/>
      <c r="AJ7" s="104"/>
      <c r="AK7" s="104"/>
      <c r="AL7" s="104"/>
      <c r="AM7" s="104"/>
      <c r="AN7" s="104"/>
      <c r="AO7" s="105">
        <f t="shared" si="6"/>
        <v>0</v>
      </c>
      <c r="AP7" s="106"/>
      <c r="AQ7" s="104"/>
      <c r="AR7" s="104"/>
      <c r="AS7" s="104"/>
      <c r="AT7" s="104"/>
      <c r="AU7" s="104"/>
      <c r="AV7" s="104"/>
      <c r="AW7" s="105">
        <f t="shared" si="7"/>
        <v>0</v>
      </c>
      <c r="AX7" s="106"/>
      <c r="AY7" s="104"/>
      <c r="AZ7" s="104"/>
      <c r="BA7" s="104"/>
      <c r="BB7" s="104"/>
      <c r="BC7" s="104"/>
      <c r="BD7" s="104"/>
      <c r="BE7" s="105">
        <f t="shared" si="8"/>
        <v>0</v>
      </c>
      <c r="BF7" s="106"/>
      <c r="BG7" s="104"/>
      <c r="BH7" s="104"/>
      <c r="BI7" s="104"/>
      <c r="BJ7" s="104"/>
      <c r="BK7" s="104"/>
      <c r="BL7" s="104"/>
      <c r="BM7" s="105">
        <f t="shared" si="9"/>
        <v>0</v>
      </c>
      <c r="BN7" s="106"/>
      <c r="BO7" s="104"/>
      <c r="BP7" s="104"/>
      <c r="BQ7" s="104"/>
      <c r="BR7" s="104"/>
      <c r="BS7" s="104"/>
      <c r="BT7" s="104"/>
      <c r="BU7" s="105">
        <f t="shared" si="10"/>
        <v>0</v>
      </c>
      <c r="BV7" s="106"/>
      <c r="BW7" s="104"/>
      <c r="BX7" s="104"/>
      <c r="BY7" s="104"/>
      <c r="BZ7" s="104"/>
      <c r="CA7" s="104"/>
      <c r="CB7" s="104"/>
      <c r="CC7" s="105">
        <f t="shared" si="11"/>
        <v>0</v>
      </c>
      <c r="CD7" s="106"/>
      <c r="CE7" s="104"/>
      <c r="CF7" s="104"/>
      <c r="CG7" s="104"/>
      <c r="CH7" s="104"/>
      <c r="CI7" s="104"/>
      <c r="CJ7" s="104"/>
      <c r="CK7" s="105">
        <f t="shared" si="12"/>
        <v>0</v>
      </c>
      <c r="CL7" s="106"/>
      <c r="CM7" s="104"/>
      <c r="CN7" s="104"/>
      <c r="CO7" s="104"/>
      <c r="CP7" s="104"/>
      <c r="CQ7" s="104"/>
      <c r="CR7" s="104"/>
      <c r="CS7" s="105">
        <f t="shared" si="13"/>
        <v>0</v>
      </c>
      <c r="CT7" s="106"/>
      <c r="CU7" s="104"/>
      <c r="CV7" s="104"/>
      <c r="CW7" s="104"/>
      <c r="CX7" s="104"/>
      <c r="CY7" s="104"/>
      <c r="CZ7" s="104"/>
      <c r="DA7" s="105">
        <f t="shared" si="14"/>
        <v>0</v>
      </c>
      <c r="DB7" s="106"/>
      <c r="DC7" s="104"/>
      <c r="DD7" s="104"/>
      <c r="DE7" s="104"/>
      <c r="DF7" s="104"/>
      <c r="DG7" s="104"/>
      <c r="DH7" s="104"/>
      <c r="DI7" s="105">
        <f t="shared" si="15"/>
        <v>0</v>
      </c>
      <c r="DJ7" s="106"/>
      <c r="DK7" s="104"/>
      <c r="DL7" s="104"/>
      <c r="DM7" s="104"/>
      <c r="DN7" s="104"/>
      <c r="DO7" s="104"/>
      <c r="DP7" s="104"/>
      <c r="DQ7" s="105">
        <f t="shared" si="16"/>
        <v>0</v>
      </c>
      <c r="DR7" s="106"/>
      <c r="DS7" s="104"/>
      <c r="DT7" s="104"/>
      <c r="DU7" s="104"/>
      <c r="DV7" s="104"/>
      <c r="DW7" s="104"/>
      <c r="DX7" s="104"/>
      <c r="DY7" s="105">
        <f t="shared" si="17"/>
        <v>0</v>
      </c>
      <c r="DZ7" s="106"/>
      <c r="EA7" s="104"/>
      <c r="EB7" s="104"/>
      <c r="EC7" s="104"/>
      <c r="ED7" s="104"/>
      <c r="EE7" s="104"/>
      <c r="EF7" s="104"/>
      <c r="EG7" s="105">
        <f t="shared" si="18"/>
        <v>0</v>
      </c>
      <c r="EH7" s="106"/>
      <c r="EI7" s="104"/>
      <c r="EJ7" s="104"/>
      <c r="EK7" s="104"/>
      <c r="EL7" s="104"/>
      <c r="EM7" s="104"/>
      <c r="EN7" s="104"/>
      <c r="EO7" s="105">
        <f t="shared" si="19"/>
        <v>0</v>
      </c>
      <c r="EP7" s="106"/>
      <c r="EQ7" s="104"/>
      <c r="ER7" s="104"/>
      <c r="ES7" s="104"/>
      <c r="ET7" s="104"/>
      <c r="EU7" s="104"/>
      <c r="EV7" s="104"/>
      <c r="EW7" s="105">
        <f t="shared" si="20"/>
        <v>0</v>
      </c>
      <c r="EX7" s="106"/>
      <c r="EY7" s="104"/>
      <c r="EZ7" s="104"/>
      <c r="FA7" s="104"/>
      <c r="FB7" s="104"/>
      <c r="FC7" s="104"/>
      <c r="FD7" s="104"/>
      <c r="FE7" s="105">
        <f t="shared" si="21"/>
        <v>0</v>
      </c>
      <c r="FF7" s="106"/>
      <c r="FG7" s="104"/>
      <c r="FH7" s="104"/>
      <c r="FI7" s="104"/>
      <c r="FJ7" s="104"/>
      <c r="FK7" s="104"/>
      <c r="FL7" s="104"/>
      <c r="FM7" s="105">
        <f t="shared" si="22"/>
        <v>0</v>
      </c>
      <c r="FN7" s="106"/>
      <c r="FO7" s="104"/>
      <c r="FP7" s="104"/>
      <c r="FQ7" s="104"/>
      <c r="FR7" s="104"/>
      <c r="FS7" s="104"/>
      <c r="FT7" s="104"/>
      <c r="FU7" s="105">
        <f t="shared" si="23"/>
        <v>0</v>
      </c>
      <c r="FV7" s="106"/>
      <c r="FW7" s="104"/>
      <c r="FX7" s="104"/>
      <c r="FY7" s="104"/>
      <c r="FZ7" s="104"/>
      <c r="GA7" s="104"/>
      <c r="GB7" s="104"/>
      <c r="GC7" s="105">
        <f t="shared" si="24"/>
        <v>0</v>
      </c>
      <c r="GD7" s="106"/>
      <c r="GE7" s="104"/>
      <c r="GF7" s="104"/>
      <c r="GG7" s="104"/>
      <c r="GH7" s="104"/>
      <c r="GI7" s="104"/>
      <c r="GJ7" s="104"/>
      <c r="GK7" s="105">
        <f t="shared" si="25"/>
        <v>0</v>
      </c>
      <c r="GL7" s="106"/>
      <c r="GM7" s="104"/>
      <c r="GN7" s="104"/>
      <c r="GO7" s="104"/>
      <c r="GP7" s="104"/>
      <c r="GQ7" s="104"/>
      <c r="GR7" s="104"/>
      <c r="GS7" s="105">
        <f t="shared" si="26"/>
        <v>0</v>
      </c>
      <c r="GT7" s="106"/>
      <c r="GU7" s="104"/>
      <c r="GV7" s="104"/>
      <c r="GW7" s="104"/>
      <c r="GX7" s="104"/>
      <c r="GY7" s="104"/>
      <c r="GZ7" s="104"/>
      <c r="HA7" s="105">
        <f t="shared" si="27"/>
        <v>0</v>
      </c>
      <c r="HB7" s="106"/>
      <c r="HC7" s="104"/>
      <c r="HD7" s="104"/>
      <c r="HE7" s="104"/>
      <c r="HF7" s="104"/>
      <c r="HG7" s="104"/>
      <c r="HH7" s="104"/>
      <c r="HI7" s="105">
        <f t="shared" si="28"/>
        <v>0</v>
      </c>
      <c r="HJ7" s="106"/>
      <c r="HK7" s="104"/>
      <c r="HL7" s="104"/>
      <c r="HM7" s="104"/>
      <c r="HN7" s="104"/>
      <c r="HO7" s="104"/>
      <c r="HP7" s="104"/>
      <c r="HQ7" s="105">
        <f t="shared" si="29"/>
        <v>0</v>
      </c>
      <c r="HR7" s="106"/>
      <c r="HS7" s="104"/>
      <c r="HT7" s="104"/>
      <c r="HU7" s="104"/>
      <c r="HV7" s="104"/>
      <c r="HW7" s="104"/>
      <c r="HX7" s="104"/>
      <c r="HY7" s="105">
        <f t="shared" si="30"/>
        <v>0</v>
      </c>
      <c r="HZ7" s="106"/>
      <c r="IA7" s="104"/>
      <c r="IB7" s="104"/>
      <c r="IC7" s="104"/>
      <c r="ID7" s="104"/>
      <c r="IE7" s="104"/>
      <c r="IF7" s="104"/>
      <c r="IG7" s="105">
        <f t="shared" si="31"/>
        <v>0</v>
      </c>
      <c r="IH7" s="106"/>
      <c r="II7" s="104"/>
      <c r="IJ7" s="104"/>
      <c r="IK7" s="104"/>
      <c r="IL7" s="104"/>
      <c r="IM7" s="104"/>
      <c r="IN7" s="104"/>
      <c r="IO7" s="105">
        <f t="shared" si="32"/>
        <v>0</v>
      </c>
      <c r="IP7" s="106"/>
      <c r="IU7" s="104"/>
      <c r="IV7" s="104"/>
      <c r="IW7" s="105">
        <f t="shared" si="33"/>
        <v>0</v>
      </c>
      <c r="IX7" s="106"/>
      <c r="IY7" s="107">
        <f t="shared" ref="IY7:JD7" si="38">SUM(C7,K7,S7,AA7,AI7,AQ7,AY7,BG7,BO7,BW7,CE7,CM7,CU7,DC7,DK7,DS7,EA7,EI7,EQ7,EY7,FG7,FO7,FW7,GE7,GM7,GU7,HC7,HK7,HS7,IA7,II7,IQ7)</f>
        <v>0</v>
      </c>
      <c r="IZ7" s="107">
        <f t="shared" si="38"/>
        <v>0</v>
      </c>
      <c r="JA7" s="107">
        <f t="shared" si="38"/>
        <v>0</v>
      </c>
      <c r="JB7" s="107">
        <f t="shared" si="38"/>
        <v>0</v>
      </c>
      <c r="JC7" s="107">
        <f t="shared" si="38"/>
        <v>0</v>
      </c>
      <c r="JD7" s="107">
        <f t="shared" si="38"/>
        <v>0</v>
      </c>
      <c r="JE7" s="107">
        <f t="shared" si="39"/>
        <v>0</v>
      </c>
      <c r="JF7" s="111"/>
      <c r="JG7" s="104"/>
    </row>
    <row r="8" ht="15.75" customHeight="1">
      <c r="A8" s="3" t="s">
        <v>61</v>
      </c>
      <c r="B8" s="3" t="s">
        <v>6</v>
      </c>
      <c r="C8" s="104"/>
      <c r="D8" s="104"/>
      <c r="E8" s="104"/>
      <c r="F8" s="104"/>
      <c r="G8" s="104"/>
      <c r="H8" s="104"/>
      <c r="I8" s="105">
        <f t="shared" si="2"/>
        <v>0</v>
      </c>
      <c r="J8" s="106"/>
      <c r="K8" s="104"/>
      <c r="L8" s="104"/>
      <c r="M8" s="104"/>
      <c r="N8" s="104"/>
      <c r="O8" s="104"/>
      <c r="P8" s="104"/>
      <c r="Q8" s="105">
        <f t="shared" si="3"/>
        <v>0</v>
      </c>
      <c r="R8" s="106"/>
      <c r="S8" s="104"/>
      <c r="T8" s="104"/>
      <c r="U8" s="104"/>
      <c r="V8" s="104"/>
      <c r="W8" s="104"/>
      <c r="X8" s="104"/>
      <c r="Y8" s="105">
        <f t="shared" si="4"/>
        <v>0</v>
      </c>
      <c r="Z8" s="106"/>
      <c r="AA8" s="104"/>
      <c r="AB8" s="104"/>
      <c r="AC8" s="104"/>
      <c r="AD8" s="104"/>
      <c r="AE8" s="104"/>
      <c r="AF8" s="104"/>
      <c r="AG8" s="105">
        <f t="shared" si="5"/>
        <v>0</v>
      </c>
      <c r="AH8" s="106"/>
      <c r="AI8" s="104"/>
      <c r="AJ8" s="104"/>
      <c r="AK8" s="104"/>
      <c r="AL8" s="104"/>
      <c r="AM8" s="104"/>
      <c r="AN8" s="104"/>
      <c r="AO8" s="105">
        <f t="shared" si="6"/>
        <v>0</v>
      </c>
      <c r="AP8" s="106"/>
      <c r="AQ8" s="104"/>
      <c r="AR8" s="104"/>
      <c r="AS8" s="104"/>
      <c r="AT8" s="104"/>
      <c r="AU8" s="104"/>
      <c r="AV8" s="104"/>
      <c r="AW8" s="105">
        <f t="shared" si="7"/>
        <v>0</v>
      </c>
      <c r="AX8" s="106"/>
      <c r="AY8" s="104"/>
      <c r="AZ8" s="104"/>
      <c r="BA8" s="104"/>
      <c r="BB8" s="104"/>
      <c r="BC8" s="104"/>
      <c r="BD8" s="104"/>
      <c r="BE8" s="105">
        <f t="shared" si="8"/>
        <v>0</v>
      </c>
      <c r="BF8" s="106"/>
      <c r="BG8" s="104"/>
      <c r="BH8" s="104"/>
      <c r="BI8" s="104"/>
      <c r="BJ8" s="104"/>
      <c r="BK8" s="104"/>
      <c r="BL8" s="104"/>
      <c r="BM8" s="105">
        <f t="shared" si="9"/>
        <v>0</v>
      </c>
      <c r="BN8" s="106"/>
      <c r="BO8" s="104"/>
      <c r="BP8" s="104"/>
      <c r="BQ8" s="104"/>
      <c r="BR8" s="104"/>
      <c r="BS8" s="104"/>
      <c r="BT8" s="104"/>
      <c r="BU8" s="105">
        <f t="shared" si="10"/>
        <v>0</v>
      </c>
      <c r="BV8" s="106"/>
      <c r="BW8" s="104"/>
      <c r="BX8" s="104"/>
      <c r="BY8" s="104"/>
      <c r="BZ8" s="104"/>
      <c r="CA8" s="104"/>
      <c r="CB8" s="104"/>
      <c r="CC8" s="105">
        <f t="shared" si="11"/>
        <v>0</v>
      </c>
      <c r="CD8" s="106"/>
      <c r="CE8" s="104"/>
      <c r="CF8" s="104"/>
      <c r="CG8" s="104"/>
      <c r="CH8" s="104"/>
      <c r="CI8" s="104"/>
      <c r="CJ8" s="104"/>
      <c r="CK8" s="105">
        <f t="shared" si="12"/>
        <v>0</v>
      </c>
      <c r="CL8" s="106"/>
      <c r="CM8" s="104"/>
      <c r="CN8" s="104"/>
      <c r="CO8" s="104"/>
      <c r="CP8" s="104"/>
      <c r="CQ8" s="104"/>
      <c r="CR8" s="104"/>
      <c r="CS8" s="105">
        <f t="shared" si="13"/>
        <v>0</v>
      </c>
      <c r="CT8" s="106"/>
      <c r="CU8" s="104"/>
      <c r="CV8" s="104"/>
      <c r="CW8" s="104"/>
      <c r="CX8" s="104"/>
      <c r="CY8" s="104"/>
      <c r="CZ8" s="104"/>
      <c r="DA8" s="105">
        <f t="shared" si="14"/>
        <v>0</v>
      </c>
      <c r="DB8" s="106"/>
      <c r="DC8" s="104"/>
      <c r="DD8" s="104"/>
      <c r="DE8" s="104"/>
      <c r="DF8" s="104"/>
      <c r="DG8" s="104"/>
      <c r="DH8" s="104"/>
      <c r="DI8" s="105">
        <f t="shared" si="15"/>
        <v>0</v>
      </c>
      <c r="DJ8" s="106"/>
      <c r="DK8" s="104"/>
      <c r="DL8" s="104"/>
      <c r="DM8" s="104"/>
      <c r="DN8" s="104"/>
      <c r="DO8" s="104"/>
      <c r="DP8" s="104"/>
      <c r="DQ8" s="105">
        <f t="shared" si="16"/>
        <v>0</v>
      </c>
      <c r="DR8" s="106"/>
      <c r="DS8" s="104"/>
      <c r="DT8" s="104"/>
      <c r="DU8" s="104"/>
      <c r="DV8" s="104"/>
      <c r="DW8" s="104"/>
      <c r="DX8" s="104"/>
      <c r="DY8" s="105">
        <f t="shared" si="17"/>
        <v>0</v>
      </c>
      <c r="DZ8" s="106"/>
      <c r="EA8" s="104"/>
      <c r="EB8" s="104"/>
      <c r="EC8" s="104"/>
      <c r="ED8" s="104"/>
      <c r="EE8" s="104"/>
      <c r="EF8" s="104"/>
      <c r="EG8" s="105">
        <f t="shared" si="18"/>
        <v>0</v>
      </c>
      <c r="EH8" s="106"/>
      <c r="EI8" s="104"/>
      <c r="EJ8" s="104"/>
      <c r="EK8" s="104"/>
      <c r="EL8" s="104"/>
      <c r="EM8" s="104"/>
      <c r="EN8" s="104"/>
      <c r="EO8" s="105">
        <f t="shared" si="19"/>
        <v>0</v>
      </c>
      <c r="EP8" s="106"/>
      <c r="EQ8" s="104"/>
      <c r="ER8" s="104"/>
      <c r="ES8" s="104"/>
      <c r="ET8" s="104"/>
      <c r="EU8" s="104"/>
      <c r="EV8" s="104"/>
      <c r="EW8" s="105">
        <f t="shared" si="20"/>
        <v>0</v>
      </c>
      <c r="EX8" s="106"/>
      <c r="EY8" s="104"/>
      <c r="EZ8" s="104"/>
      <c r="FA8" s="104"/>
      <c r="FB8" s="104"/>
      <c r="FC8" s="104"/>
      <c r="FD8" s="104"/>
      <c r="FE8" s="105">
        <f t="shared" si="21"/>
        <v>0</v>
      </c>
      <c r="FF8" s="106"/>
      <c r="FG8" s="104"/>
      <c r="FH8" s="104"/>
      <c r="FI8" s="104"/>
      <c r="FJ8" s="104"/>
      <c r="FK8" s="104"/>
      <c r="FL8" s="104"/>
      <c r="FM8" s="105">
        <f t="shared" si="22"/>
        <v>0</v>
      </c>
      <c r="FN8" s="106"/>
      <c r="FO8" s="104"/>
      <c r="FP8" s="104"/>
      <c r="FQ8" s="104"/>
      <c r="FR8" s="104"/>
      <c r="FS8" s="104"/>
      <c r="FT8" s="104"/>
      <c r="FU8" s="105">
        <f t="shared" si="23"/>
        <v>0</v>
      </c>
      <c r="FV8" s="106"/>
      <c r="FW8" s="104"/>
      <c r="FX8" s="104"/>
      <c r="FY8" s="104"/>
      <c r="FZ8" s="104"/>
      <c r="GA8" s="104"/>
      <c r="GB8" s="104"/>
      <c r="GC8" s="105">
        <f t="shared" si="24"/>
        <v>0</v>
      </c>
      <c r="GD8" s="106"/>
      <c r="GE8" s="104"/>
      <c r="GF8" s="104"/>
      <c r="GG8" s="104"/>
      <c r="GH8" s="104"/>
      <c r="GI8" s="104"/>
      <c r="GJ8" s="104"/>
      <c r="GK8" s="105">
        <f t="shared" si="25"/>
        <v>0</v>
      </c>
      <c r="GL8" s="106"/>
      <c r="GM8" s="104"/>
      <c r="GN8" s="104"/>
      <c r="GO8" s="104"/>
      <c r="GP8" s="104"/>
      <c r="GQ8" s="104"/>
      <c r="GR8" s="104"/>
      <c r="GS8" s="105">
        <f t="shared" si="26"/>
        <v>0</v>
      </c>
      <c r="GT8" s="106"/>
      <c r="GU8" s="104"/>
      <c r="GV8" s="104"/>
      <c r="GW8" s="104"/>
      <c r="GX8" s="104"/>
      <c r="GY8" s="104"/>
      <c r="GZ8" s="104"/>
      <c r="HA8" s="105">
        <f t="shared" si="27"/>
        <v>0</v>
      </c>
      <c r="HB8" s="106"/>
      <c r="HC8" s="104"/>
      <c r="HD8" s="104"/>
      <c r="HE8" s="104"/>
      <c r="HF8" s="104"/>
      <c r="HG8" s="104"/>
      <c r="HH8" s="104"/>
      <c r="HI8" s="105">
        <f t="shared" si="28"/>
        <v>0</v>
      </c>
      <c r="HJ8" s="106"/>
      <c r="HK8" s="104"/>
      <c r="HL8" s="104"/>
      <c r="HM8" s="104"/>
      <c r="HN8" s="104"/>
      <c r="HO8" s="104"/>
      <c r="HP8" s="104"/>
      <c r="HQ8" s="105">
        <f t="shared" si="29"/>
        <v>0</v>
      </c>
      <c r="HR8" s="106"/>
      <c r="HS8" s="104"/>
      <c r="HT8" s="104"/>
      <c r="HU8" s="104"/>
      <c r="HV8" s="104"/>
      <c r="HW8" s="104"/>
      <c r="HX8" s="104"/>
      <c r="HY8" s="105">
        <f t="shared" si="30"/>
        <v>0</v>
      </c>
      <c r="HZ8" s="106"/>
      <c r="IA8" s="104"/>
      <c r="IB8" s="104"/>
      <c r="IC8" s="104"/>
      <c r="ID8" s="104"/>
      <c r="IE8" s="104"/>
      <c r="IF8" s="104"/>
      <c r="IG8" s="105">
        <f t="shared" si="31"/>
        <v>0</v>
      </c>
      <c r="IH8" s="106"/>
      <c r="II8" s="104"/>
      <c r="IJ8" s="104"/>
      <c r="IK8" s="104"/>
      <c r="IL8" s="104"/>
      <c r="IM8" s="104"/>
      <c r="IN8" s="104"/>
      <c r="IO8" s="105">
        <f t="shared" si="32"/>
        <v>0</v>
      </c>
      <c r="IP8" s="106"/>
      <c r="IU8" s="104"/>
      <c r="IV8" s="104"/>
      <c r="IW8" s="105">
        <f t="shared" si="33"/>
        <v>0</v>
      </c>
      <c r="IX8" s="106"/>
      <c r="IY8" s="107">
        <f t="shared" ref="IY8:JD8" si="40">SUM(C8,K8,S8,AA8,AI8,AQ8,AY8,BG8,BO8,BW8,CE8,CM8,CU8,DC8,DK8,DS8,EA8,EI8,EQ8,EY8,FG8,FO8,FW8,GE8,GM8,GU8,HC8,HK8,HS8,IA8,II8,IQ8)</f>
        <v>0</v>
      </c>
      <c r="IZ8" s="107">
        <f t="shared" si="40"/>
        <v>0</v>
      </c>
      <c r="JA8" s="107">
        <f t="shared" si="40"/>
        <v>0</v>
      </c>
      <c r="JB8" s="107">
        <f t="shared" si="40"/>
        <v>0</v>
      </c>
      <c r="JC8" s="107">
        <f t="shared" si="40"/>
        <v>0</v>
      </c>
      <c r="JD8" s="107">
        <f t="shared" si="40"/>
        <v>0</v>
      </c>
      <c r="JE8" s="108">
        <f t="shared" si="39"/>
        <v>0</v>
      </c>
      <c r="JF8" s="104"/>
      <c r="JG8" s="104"/>
    </row>
    <row r="9" ht="15.75" customHeight="1">
      <c r="A9" s="3" t="s">
        <v>62</v>
      </c>
      <c r="B9" s="3" t="s">
        <v>7</v>
      </c>
      <c r="C9" s="110">
        <v>5.0</v>
      </c>
      <c r="D9" s="104"/>
      <c r="E9" s="104"/>
      <c r="F9" s="110">
        <v>2.0</v>
      </c>
      <c r="G9" s="104"/>
      <c r="H9" s="104"/>
      <c r="I9" s="105">
        <f t="shared" si="2"/>
        <v>7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04"/>
      <c r="T9" s="104"/>
      <c r="U9" s="104"/>
      <c r="V9" s="104"/>
      <c r="W9" s="104"/>
      <c r="X9" s="104"/>
      <c r="Y9" s="105">
        <f t="shared" si="4"/>
        <v>0</v>
      </c>
      <c r="Z9" s="106"/>
      <c r="AA9" s="104"/>
      <c r="AB9" s="104"/>
      <c r="AC9" s="104"/>
      <c r="AD9" s="104"/>
      <c r="AE9" s="104"/>
      <c r="AF9" s="104"/>
      <c r="AG9" s="105">
        <f t="shared" si="5"/>
        <v>0</v>
      </c>
      <c r="AH9" s="106"/>
      <c r="AI9" s="104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04"/>
      <c r="BH9" s="104"/>
      <c r="BI9" s="104"/>
      <c r="BJ9" s="104"/>
      <c r="BK9" s="104"/>
      <c r="BL9" s="104"/>
      <c r="BM9" s="105">
        <f t="shared" si="9"/>
        <v>0</v>
      </c>
      <c r="BN9" s="106"/>
      <c r="BO9" s="110">
        <v>6.0</v>
      </c>
      <c r="BP9" s="104"/>
      <c r="BQ9" s="104"/>
      <c r="BR9" s="110">
        <v>1.0</v>
      </c>
      <c r="BS9" s="104"/>
      <c r="BT9" s="104"/>
      <c r="BU9" s="105">
        <f t="shared" si="10"/>
        <v>7</v>
      </c>
      <c r="BV9" s="106"/>
      <c r="BW9" s="104"/>
      <c r="BX9" s="104"/>
      <c r="BY9" s="104"/>
      <c r="BZ9" s="104"/>
      <c r="CA9" s="104"/>
      <c r="CB9" s="104"/>
      <c r="CC9" s="105">
        <f t="shared" si="11"/>
        <v>0</v>
      </c>
      <c r="CD9" s="106"/>
      <c r="CE9" s="104"/>
      <c r="CF9" s="104"/>
      <c r="CG9" s="104"/>
      <c r="CH9" s="104"/>
      <c r="CI9" s="104"/>
      <c r="CJ9" s="104"/>
      <c r="CK9" s="105">
        <f t="shared" si="12"/>
        <v>0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/>
      <c r="DD9" s="104"/>
      <c r="DE9" s="104"/>
      <c r="DF9" s="104"/>
      <c r="DG9" s="104"/>
      <c r="DH9" s="104"/>
      <c r="DI9" s="105">
        <f t="shared" si="15"/>
        <v>0</v>
      </c>
      <c r="DJ9" s="106"/>
      <c r="DK9" s="110">
        <v>6.0</v>
      </c>
      <c r="DL9" s="104"/>
      <c r="DM9" s="104"/>
      <c r="DN9" s="104"/>
      <c r="DO9" s="104"/>
      <c r="DP9" s="104"/>
      <c r="DQ9" s="105">
        <f t="shared" si="16"/>
        <v>6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04"/>
      <c r="EJ9" s="104"/>
      <c r="EK9" s="104"/>
      <c r="EL9" s="104"/>
      <c r="EM9" s="104"/>
      <c r="EN9" s="104"/>
      <c r="EO9" s="105">
        <f t="shared" si="19"/>
        <v>0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10">
        <v>3.0</v>
      </c>
      <c r="FP9" s="110">
        <v>1.0</v>
      </c>
      <c r="FQ9" s="110"/>
      <c r="FR9" s="110">
        <v>1.0</v>
      </c>
      <c r="FS9" s="104"/>
      <c r="FT9" s="104"/>
      <c r="FU9" s="105">
        <f t="shared" si="23"/>
        <v>5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04"/>
      <c r="GF9" s="104"/>
      <c r="GG9" s="104"/>
      <c r="GH9" s="104"/>
      <c r="GI9" s="104"/>
      <c r="GJ9" s="104"/>
      <c r="GK9" s="105">
        <f t="shared" si="25"/>
        <v>0</v>
      </c>
      <c r="GL9" s="106"/>
      <c r="GM9" s="104"/>
      <c r="GN9" s="104"/>
      <c r="GO9" s="104"/>
      <c r="GP9" s="104"/>
      <c r="GQ9" s="104"/>
      <c r="GR9" s="104"/>
      <c r="GS9" s="105">
        <f t="shared" si="26"/>
        <v>0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04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U9" s="104"/>
      <c r="IV9" s="104"/>
      <c r="IW9" s="105">
        <f t="shared" si="33"/>
        <v>0</v>
      </c>
      <c r="IX9" s="106"/>
      <c r="IY9" s="107">
        <f t="shared" ref="IY9:JD9" si="41">SUM(C9,K9,S9,AA9,AI9,AQ9,AY9,BG9,BO9,BW9,CE9,CM9,CU9,DC9,DK9,DS9,EA9,EI9,EQ9,EY9,FG9,FO9,FW9,GE9,GM9,GU9,HC9,HK9,HS9,IA9,II9,IQ9)</f>
        <v>20</v>
      </c>
      <c r="IZ9" s="107">
        <f t="shared" si="41"/>
        <v>1</v>
      </c>
      <c r="JA9" s="107">
        <f t="shared" si="41"/>
        <v>0</v>
      </c>
      <c r="JB9" s="107">
        <f t="shared" si="41"/>
        <v>4</v>
      </c>
      <c r="JC9" s="107">
        <f t="shared" si="41"/>
        <v>0</v>
      </c>
      <c r="JD9" s="107">
        <f t="shared" si="41"/>
        <v>0</v>
      </c>
      <c r="JE9" s="108">
        <f t="shared" si="39"/>
        <v>25</v>
      </c>
      <c r="JF9" s="104"/>
      <c r="JG9" s="104"/>
    </row>
    <row r="10" ht="15.75" customHeight="1">
      <c r="A10" s="3" t="s">
        <v>63</v>
      </c>
      <c r="B10" s="3" t="s">
        <v>8</v>
      </c>
      <c r="C10" s="109">
        <v>1.0</v>
      </c>
      <c r="D10" s="104"/>
      <c r="E10" s="105"/>
      <c r="F10" s="109">
        <v>1.0</v>
      </c>
      <c r="G10" s="104"/>
      <c r="H10" s="104"/>
      <c r="I10" s="105">
        <f t="shared" si="2"/>
        <v>2</v>
      </c>
      <c r="J10" s="106"/>
      <c r="K10" s="105"/>
      <c r="L10" s="104"/>
      <c r="M10" s="105"/>
      <c r="N10" s="105"/>
      <c r="O10" s="104"/>
      <c r="P10" s="104"/>
      <c r="Q10" s="105">
        <f t="shared" si="3"/>
        <v>0</v>
      </c>
      <c r="R10" s="106"/>
      <c r="S10" s="105"/>
      <c r="T10" s="104"/>
      <c r="U10" s="105"/>
      <c r="V10" s="105"/>
      <c r="W10" s="104"/>
      <c r="X10" s="104"/>
      <c r="Y10" s="105">
        <f t="shared" si="4"/>
        <v>0</v>
      </c>
      <c r="Z10" s="106"/>
      <c r="AA10" s="105"/>
      <c r="AB10" s="104"/>
      <c r="AC10" s="105"/>
      <c r="AD10" s="105"/>
      <c r="AE10" s="104"/>
      <c r="AF10" s="104"/>
      <c r="AG10" s="105">
        <f t="shared" si="5"/>
        <v>0</v>
      </c>
      <c r="AH10" s="106"/>
      <c r="AI10" s="109">
        <v>5.0</v>
      </c>
      <c r="AJ10" s="110">
        <v>1.0</v>
      </c>
      <c r="AK10" s="109">
        <v>1.0</v>
      </c>
      <c r="AL10" s="109">
        <v>8.0</v>
      </c>
      <c r="AM10" s="110">
        <v>3.0</v>
      </c>
      <c r="AN10" s="104"/>
      <c r="AO10" s="105">
        <f t="shared" si="6"/>
        <v>18</v>
      </c>
      <c r="AP10" s="106"/>
      <c r="AQ10" s="105"/>
      <c r="AR10" s="104"/>
      <c r="AS10" s="105"/>
      <c r="AT10" s="105"/>
      <c r="AU10" s="104"/>
      <c r="AV10" s="104"/>
      <c r="AW10" s="105">
        <f t="shared" si="7"/>
        <v>0</v>
      </c>
      <c r="AX10" s="106"/>
      <c r="AY10" s="109">
        <v>11.0</v>
      </c>
      <c r="AZ10" s="110">
        <v>2.0</v>
      </c>
      <c r="BA10" s="105"/>
      <c r="BB10" s="109">
        <v>0.5</v>
      </c>
      <c r="BC10" s="104"/>
      <c r="BD10" s="104"/>
      <c r="BE10" s="105">
        <f t="shared" si="8"/>
        <v>13.5</v>
      </c>
      <c r="BF10" s="106"/>
      <c r="BG10" s="105"/>
      <c r="BH10" s="104"/>
      <c r="BI10" s="105"/>
      <c r="BJ10" s="105"/>
      <c r="BK10" s="104"/>
      <c r="BL10" s="104"/>
      <c r="BM10" s="105">
        <f t="shared" si="9"/>
        <v>0</v>
      </c>
      <c r="BN10" s="106"/>
      <c r="BO10" s="105"/>
      <c r="BP10" s="104"/>
      <c r="BQ10" s="105"/>
      <c r="BR10" s="105"/>
      <c r="BS10" s="104"/>
      <c r="BT10" s="104"/>
      <c r="BU10" s="105">
        <f t="shared" si="10"/>
        <v>0</v>
      </c>
      <c r="BV10" s="106"/>
      <c r="BW10" s="105"/>
      <c r="BX10" s="104"/>
      <c r="BY10" s="105"/>
      <c r="BZ10" s="105"/>
      <c r="CA10" s="104"/>
      <c r="CB10" s="104"/>
      <c r="CC10" s="105">
        <f t="shared" si="11"/>
        <v>0</v>
      </c>
      <c r="CD10" s="106"/>
      <c r="CE10" s="105"/>
      <c r="CF10" s="104"/>
      <c r="CG10" s="105"/>
      <c r="CH10" s="105"/>
      <c r="CI10" s="104"/>
      <c r="CJ10" s="104"/>
      <c r="CK10" s="105">
        <f t="shared" si="12"/>
        <v>0</v>
      </c>
      <c r="CL10" s="106"/>
      <c r="CM10" s="105"/>
      <c r="CN10" s="104"/>
      <c r="CO10" s="105"/>
      <c r="CP10" s="105"/>
      <c r="CQ10" s="104"/>
      <c r="CR10" s="104"/>
      <c r="CS10" s="105">
        <f t="shared" si="13"/>
        <v>0</v>
      </c>
      <c r="CT10" s="106"/>
      <c r="CU10" s="105"/>
      <c r="CV10" s="104"/>
      <c r="CW10" s="105"/>
      <c r="CX10" s="105"/>
      <c r="CY10" s="104"/>
      <c r="CZ10" s="104"/>
      <c r="DA10" s="105">
        <f t="shared" si="14"/>
        <v>0</v>
      </c>
      <c r="DB10" s="106"/>
      <c r="DC10" s="105"/>
      <c r="DD10" s="104"/>
      <c r="DE10" s="105"/>
      <c r="DF10" s="105"/>
      <c r="DG10" s="104"/>
      <c r="DH10" s="104"/>
      <c r="DI10" s="105">
        <f t="shared" si="15"/>
        <v>0</v>
      </c>
      <c r="DJ10" s="106"/>
      <c r="DK10" s="105"/>
      <c r="DL10" s="104"/>
      <c r="DM10" s="105"/>
      <c r="DN10" s="105"/>
      <c r="DO10" s="104"/>
      <c r="DP10" s="104"/>
      <c r="DQ10" s="105">
        <f t="shared" si="16"/>
        <v>0</v>
      </c>
      <c r="DR10" s="106"/>
      <c r="DS10" s="105"/>
      <c r="DT10" s="104"/>
      <c r="DU10" s="105"/>
      <c r="DV10" s="105"/>
      <c r="DW10" s="104"/>
      <c r="DX10" s="104"/>
      <c r="DY10" s="105">
        <f t="shared" si="17"/>
        <v>0</v>
      </c>
      <c r="DZ10" s="112"/>
      <c r="EA10" s="109">
        <v>0.5</v>
      </c>
      <c r="EB10" s="104"/>
      <c r="EC10" s="105"/>
      <c r="ED10" s="109">
        <v>2.0</v>
      </c>
      <c r="EE10" s="104"/>
      <c r="EF10" s="104"/>
      <c r="EG10" s="105">
        <f t="shared" si="18"/>
        <v>2.5</v>
      </c>
      <c r="EH10" s="106"/>
      <c r="EI10" s="105"/>
      <c r="EJ10" s="104"/>
      <c r="EK10" s="105"/>
      <c r="EL10" s="105"/>
      <c r="EM10" s="104"/>
      <c r="EN10" s="104"/>
      <c r="EO10" s="105">
        <f t="shared" si="19"/>
        <v>0</v>
      </c>
      <c r="EP10" s="106"/>
      <c r="EQ10" s="105"/>
      <c r="ER10" s="104"/>
      <c r="ES10" s="105"/>
      <c r="ET10" s="105"/>
      <c r="EU10" s="104"/>
      <c r="EV10" s="104"/>
      <c r="EW10" s="105">
        <f t="shared" si="20"/>
        <v>0</v>
      </c>
      <c r="EX10" s="106"/>
      <c r="EY10" s="105"/>
      <c r="EZ10" s="104"/>
      <c r="FA10" s="105"/>
      <c r="FB10" s="105"/>
      <c r="FC10" s="104"/>
      <c r="FD10" s="104"/>
      <c r="FE10" s="105">
        <f t="shared" si="21"/>
        <v>0</v>
      </c>
      <c r="FF10" s="106"/>
      <c r="FG10" s="105"/>
      <c r="FH10" s="104"/>
      <c r="FI10" s="105"/>
      <c r="FJ10" s="105"/>
      <c r="FK10" s="104"/>
      <c r="FL10" s="104"/>
      <c r="FM10" s="105">
        <f t="shared" si="22"/>
        <v>0</v>
      </c>
      <c r="FN10" s="106"/>
      <c r="FO10" s="105"/>
      <c r="FP10" s="104"/>
      <c r="FQ10" s="105"/>
      <c r="FR10" s="105"/>
      <c r="FS10" s="104"/>
      <c r="FT10" s="104"/>
      <c r="FU10" s="105">
        <f t="shared" si="23"/>
        <v>0</v>
      </c>
      <c r="FV10" s="106"/>
      <c r="FW10" s="105"/>
      <c r="FX10" s="104"/>
      <c r="FY10" s="105"/>
      <c r="FZ10" s="105"/>
      <c r="GA10" s="104"/>
      <c r="GB10" s="104"/>
      <c r="GC10" s="105">
        <f t="shared" si="24"/>
        <v>0</v>
      </c>
      <c r="GD10" s="106"/>
      <c r="GE10" s="105"/>
      <c r="GF10" s="104"/>
      <c r="GG10" s="105"/>
      <c r="GH10" s="105"/>
      <c r="GI10" s="104"/>
      <c r="GJ10" s="104"/>
      <c r="GK10" s="105">
        <f t="shared" si="25"/>
        <v>0</v>
      </c>
      <c r="GL10" s="106"/>
      <c r="GM10" s="105"/>
      <c r="GN10" s="104"/>
      <c r="GO10" s="105"/>
      <c r="GP10" s="105"/>
      <c r="GQ10" s="104"/>
      <c r="GR10" s="104"/>
      <c r="GS10" s="105">
        <f t="shared" si="26"/>
        <v>0</v>
      </c>
      <c r="GT10" s="106"/>
      <c r="GU10" s="105"/>
      <c r="GV10" s="104"/>
      <c r="GW10" s="105"/>
      <c r="GX10" s="105"/>
      <c r="GY10" s="104"/>
      <c r="GZ10" s="104"/>
      <c r="HA10" s="105">
        <f t="shared" si="27"/>
        <v>0</v>
      </c>
      <c r="HB10" s="106"/>
      <c r="HC10" s="105"/>
      <c r="HD10" s="104"/>
      <c r="HE10" s="105"/>
      <c r="HF10" s="105"/>
      <c r="HG10" s="104"/>
      <c r="HH10" s="104"/>
      <c r="HI10" s="105">
        <f t="shared" si="28"/>
        <v>0</v>
      </c>
      <c r="HJ10" s="106"/>
      <c r="HK10" s="105"/>
      <c r="HL10" s="104"/>
      <c r="HM10" s="105"/>
      <c r="HN10" s="105"/>
      <c r="HO10" s="104"/>
      <c r="HP10" s="104"/>
      <c r="HQ10" s="105">
        <f t="shared" si="29"/>
        <v>0</v>
      </c>
      <c r="HR10" s="106"/>
      <c r="HS10" s="105"/>
      <c r="HT10" s="104"/>
      <c r="HU10" s="105"/>
      <c r="HV10" s="105"/>
      <c r="HW10" s="104"/>
      <c r="HX10" s="104"/>
      <c r="HY10" s="105">
        <f t="shared" si="30"/>
        <v>0</v>
      </c>
      <c r="HZ10" s="106"/>
      <c r="IA10" s="105"/>
      <c r="IB10" s="104"/>
      <c r="IC10" s="105"/>
      <c r="ID10" s="105"/>
      <c r="IE10" s="104"/>
      <c r="IF10" s="104"/>
      <c r="IG10" s="105">
        <f t="shared" si="31"/>
        <v>0</v>
      </c>
      <c r="IH10" s="106"/>
      <c r="II10" s="105"/>
      <c r="IJ10" s="104"/>
      <c r="IK10" s="105"/>
      <c r="IL10" s="105"/>
      <c r="IM10" s="104"/>
      <c r="IN10" s="104"/>
      <c r="IO10" s="105">
        <f t="shared" si="32"/>
        <v>0</v>
      </c>
      <c r="IP10" s="106"/>
      <c r="IU10" s="104"/>
      <c r="IV10" s="104"/>
      <c r="IW10" s="105">
        <f t="shared" si="33"/>
        <v>0</v>
      </c>
      <c r="IX10" s="106"/>
      <c r="IY10" s="107">
        <f t="shared" ref="IY10:JD10" si="42">SUM(C10,K10,S10,AA10,AI10,AQ10,AY10,BG10,BO10,BW10,CE10,CM10,CU10,DC10,DK10,DS10,EA10,EI10,EQ10,EY10,FG10,FO10,FW10,GE10,GM10,GU10,HC10,HK10,HS10,IA10,II10,IQ10)</f>
        <v>17.5</v>
      </c>
      <c r="IZ10" s="107">
        <f t="shared" si="42"/>
        <v>3</v>
      </c>
      <c r="JA10" s="107">
        <f t="shared" si="42"/>
        <v>1</v>
      </c>
      <c r="JB10" s="107">
        <f t="shared" si="42"/>
        <v>11.5</v>
      </c>
      <c r="JC10" s="107">
        <f t="shared" si="42"/>
        <v>3</v>
      </c>
      <c r="JD10" s="107">
        <f t="shared" si="42"/>
        <v>0</v>
      </c>
      <c r="JE10" s="108">
        <f t="shared" si="39"/>
        <v>36</v>
      </c>
      <c r="JF10" s="104"/>
      <c r="JG10" s="104"/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04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04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04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04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04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04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04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04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04"/>
      <c r="GN11" s="104"/>
      <c r="GO11" s="104"/>
      <c r="GP11" s="104"/>
      <c r="GQ11" s="104"/>
      <c r="GR11" s="104"/>
      <c r="GS11" s="105">
        <f t="shared" si="26"/>
        <v>0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04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si="32"/>
        <v>0</v>
      </c>
      <c r="IP11" s="106"/>
      <c r="IU11" s="104"/>
      <c r="IV11" s="104"/>
      <c r="IW11" s="105">
        <f t="shared" si="33"/>
        <v>0</v>
      </c>
      <c r="IX11" s="106"/>
      <c r="IY11" s="107">
        <f t="shared" ref="IY11:JD11" si="43">SUM(C11,K11,S11,AA11,AI11,AQ11,AY11,BG11,BO11,BW11,CE11,CM11,CU11,DC11,DK11,DS11,EA11,EI11,EQ11,EY11,FG11,FO11,FW11,GE11,GM11,GU11,HC11,HK11,HS11,IA11,II11,IQ11)</f>
        <v>0</v>
      </c>
      <c r="IZ11" s="107">
        <f t="shared" si="43"/>
        <v>0</v>
      </c>
      <c r="JA11" s="107">
        <f t="shared" si="43"/>
        <v>0</v>
      </c>
      <c r="JB11" s="107">
        <f t="shared" si="43"/>
        <v>0</v>
      </c>
      <c r="JC11" s="107">
        <f t="shared" si="43"/>
        <v>0</v>
      </c>
      <c r="JD11" s="107">
        <f t="shared" si="43"/>
        <v>0</v>
      </c>
      <c r="JE11" s="108">
        <f t="shared" si="39"/>
        <v>0</v>
      </c>
      <c r="JF11" s="104"/>
      <c r="JG11" s="104"/>
    </row>
    <row r="12" ht="15.75" customHeight="1">
      <c r="A12" s="2" t="s">
        <v>66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04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04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10">
        <v>1.0</v>
      </c>
      <c r="BB12" s="110">
        <v>1.0</v>
      </c>
      <c r="BC12" s="110"/>
      <c r="BD12" s="110">
        <v>0.5</v>
      </c>
      <c r="BE12" s="105">
        <f t="shared" si="8"/>
        <v>2.5</v>
      </c>
      <c r="BF12" s="106"/>
      <c r="BG12" s="104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04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04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10">
        <v>0.5</v>
      </c>
      <c r="CV12" s="104"/>
      <c r="CW12" s="110">
        <v>1.0</v>
      </c>
      <c r="CX12" s="110">
        <v>1.0</v>
      </c>
      <c r="CY12" s="104"/>
      <c r="CZ12" s="104"/>
      <c r="DA12" s="105">
        <f t="shared" si="14"/>
        <v>2.5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O12" s="104"/>
      <c r="DP12" s="104"/>
      <c r="DQ12" s="105">
        <f>SUM(CU12:DP12)</f>
        <v>5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/>
      <c r="EB12" s="104"/>
      <c r="EC12" s="104"/>
      <c r="ED12" s="104"/>
      <c r="EE12" s="104"/>
      <c r="EF12" s="104"/>
      <c r="EG12" s="105">
        <f t="shared" si="18"/>
        <v>0</v>
      </c>
      <c r="EH12" s="106"/>
      <c r="EI12" s="104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10">
        <v>1.0</v>
      </c>
      <c r="FH12" s="104"/>
      <c r="FI12" s="110">
        <v>1.0</v>
      </c>
      <c r="FJ12" s="110">
        <v>1.0</v>
      </c>
      <c r="FK12" s="104"/>
      <c r="FL12" s="104"/>
      <c r="FM12" s="105">
        <f t="shared" si="22"/>
        <v>3</v>
      </c>
      <c r="FN12" s="106"/>
      <c r="FO12" s="104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04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04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04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32"/>
        <v>0</v>
      </c>
      <c r="IP12" s="106"/>
      <c r="IU12" s="104"/>
      <c r="IV12" s="104"/>
      <c r="IW12" s="105">
        <f t="shared" si="33"/>
        <v>0</v>
      </c>
      <c r="IX12" s="106"/>
      <c r="IY12" s="107">
        <f t="shared" ref="IY12:JD12" si="44">SUM(C12,K12,S12,AA12,AI12,AQ12,AY12,BG12,BO12,BW12,CE12,CM12,CU12,DC12,DK12,DS12,EA12,EI12,EQ12,EY12,FG12,FO12,FW12,GE12,GM12,GU12,HC12,HK12,HS12,IA12,II12,IQ12)</f>
        <v>1.5</v>
      </c>
      <c r="IZ12" s="107">
        <f t="shared" si="44"/>
        <v>0</v>
      </c>
      <c r="JA12" s="107">
        <f t="shared" si="44"/>
        <v>3</v>
      </c>
      <c r="JB12" s="107">
        <f t="shared" si="44"/>
        <v>3</v>
      </c>
      <c r="JC12" s="107">
        <f t="shared" si="44"/>
        <v>0</v>
      </c>
      <c r="JD12" s="107">
        <f t="shared" si="44"/>
        <v>0.5</v>
      </c>
      <c r="JE12" s="108">
        <f t="shared" si="39"/>
        <v>8</v>
      </c>
      <c r="JF12" s="104"/>
      <c r="JG12" s="104"/>
    </row>
    <row r="13" ht="15.75" customHeight="1">
      <c r="A13" s="3" t="s">
        <v>68</v>
      </c>
      <c r="B13" s="3" t="s">
        <v>13</v>
      </c>
      <c r="C13" s="104"/>
      <c r="D13" s="104"/>
      <c r="E13" s="104"/>
      <c r="F13" s="104"/>
      <c r="G13" s="104"/>
      <c r="H13" s="104"/>
      <c r="I13" s="105">
        <f t="shared" si="2"/>
        <v>0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04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04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04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10">
        <v>3.0</v>
      </c>
      <c r="BP13" s="110">
        <v>3.0</v>
      </c>
      <c r="BQ13" s="110">
        <v>1.5</v>
      </c>
      <c r="BR13" s="110">
        <v>9.0</v>
      </c>
      <c r="BS13" s="110">
        <v>1.0</v>
      </c>
      <c r="BT13" s="104"/>
      <c r="BU13" s="105">
        <f t="shared" si="10"/>
        <v>17.5</v>
      </c>
      <c r="BV13" s="106"/>
      <c r="BW13" s="104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04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/>
      <c r="DD13" s="104"/>
      <c r="DE13" s="104"/>
      <c r="DF13" s="104"/>
      <c r="DG13" s="104"/>
      <c r="DH13" s="104"/>
      <c r="DI13" s="105">
        <f t="shared" si="15"/>
        <v>0</v>
      </c>
      <c r="DJ13" s="106"/>
      <c r="DK13" s="104"/>
      <c r="DL13" s="104"/>
      <c r="DM13" s="104"/>
      <c r="DN13" s="104"/>
      <c r="DO13" s="104"/>
      <c r="DP13" s="104"/>
      <c r="DQ13" s="105">
        <f t="shared" ref="DQ13:DQ48" si="46">SUM(DK13:DP13)</f>
        <v>0</v>
      </c>
      <c r="DR13" s="106"/>
      <c r="DS13" s="104">
        <f>2</f>
        <v>2</v>
      </c>
      <c r="DT13" s="104"/>
      <c r="DU13" s="104">
        <f>2</f>
        <v>2</v>
      </c>
      <c r="DV13" s="104">
        <f>6</f>
        <v>6</v>
      </c>
      <c r="DW13" s="104">
        <f>2</f>
        <v>2</v>
      </c>
      <c r="DX13" s="104"/>
      <c r="DY13" s="105">
        <f t="shared" si="17"/>
        <v>12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04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/>
      <c r="ER13" s="104"/>
      <c r="ES13" s="104"/>
      <c r="ET13" s="104"/>
      <c r="EU13" s="104"/>
      <c r="EV13" s="104"/>
      <c r="EW13" s="105">
        <f t="shared" si="20"/>
        <v>0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04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10">
        <v>6.0</v>
      </c>
      <c r="FX13" s="104"/>
      <c r="FY13" s="110">
        <v>2.0</v>
      </c>
      <c r="FZ13" s="110">
        <v>10.5</v>
      </c>
      <c r="GA13" s="110">
        <v>1.5</v>
      </c>
      <c r="GB13" s="110">
        <v>1.5</v>
      </c>
      <c r="GC13" s="105">
        <f t="shared" si="24"/>
        <v>21.5</v>
      </c>
      <c r="GD13" s="106"/>
      <c r="GE13" s="104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04"/>
      <c r="GN13" s="104"/>
      <c r="GO13" s="104"/>
      <c r="GP13" s="104"/>
      <c r="GQ13" s="104"/>
      <c r="GR13" s="104"/>
      <c r="GS13" s="105">
        <f t="shared" si="26"/>
        <v>0</v>
      </c>
      <c r="GT13" s="106"/>
      <c r="GU13" s="104"/>
      <c r="GV13" s="104"/>
      <c r="GW13" s="104"/>
      <c r="GX13" s="104"/>
      <c r="GY13" s="104"/>
      <c r="GZ13" s="104"/>
      <c r="HA13" s="105">
        <f t="shared" si="27"/>
        <v>0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04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10">
        <v>2.5</v>
      </c>
      <c r="IB13" s="110">
        <v>1.5</v>
      </c>
      <c r="IC13" s="110">
        <v>3.0</v>
      </c>
      <c r="ID13" s="110">
        <v>9.5</v>
      </c>
      <c r="IE13" s="104"/>
      <c r="IF13" s="110">
        <v>3.0</v>
      </c>
      <c r="IG13" s="105">
        <f t="shared" si="31"/>
        <v>19.5</v>
      </c>
      <c r="IH13" s="106"/>
      <c r="II13" s="104"/>
      <c r="IJ13" s="104"/>
      <c r="IK13" s="104"/>
      <c r="IL13" s="104"/>
      <c r="IM13" s="104"/>
      <c r="IN13" s="104"/>
      <c r="IO13" s="105">
        <f t="shared" si="32"/>
        <v>0</v>
      </c>
      <c r="IP13" s="106"/>
      <c r="IU13" s="104"/>
      <c r="IV13" s="104"/>
      <c r="IW13" s="105">
        <f t="shared" si="33"/>
        <v>0</v>
      </c>
      <c r="IX13" s="106"/>
      <c r="IY13" s="107">
        <f t="shared" ref="IY13:JD13" si="45">SUM(C13,K13,S13,AA13,AI13,AQ13,AY13,BG13,BO13,BW13,CE13,CM13,CU13,DC13,DK13,DS13,EA13,EI13,EQ13,EY13,FG13,FO13,FW13,GE13,GM13,GU13,HC13,HK13,HS13,IA13,II13,IQ13)</f>
        <v>13.5</v>
      </c>
      <c r="IZ13" s="107">
        <f t="shared" si="45"/>
        <v>4.5</v>
      </c>
      <c r="JA13" s="107">
        <f t="shared" si="45"/>
        <v>8.5</v>
      </c>
      <c r="JB13" s="107">
        <f t="shared" si="45"/>
        <v>35</v>
      </c>
      <c r="JC13" s="107">
        <f t="shared" si="45"/>
        <v>4.5</v>
      </c>
      <c r="JD13" s="107">
        <f t="shared" si="45"/>
        <v>4.5</v>
      </c>
      <c r="JE13" s="108">
        <f t="shared" si="39"/>
        <v>70.5</v>
      </c>
      <c r="JF13" s="104"/>
      <c r="JG13" s="104"/>
    </row>
    <row r="14" ht="15.75" customHeight="1">
      <c r="A14" s="3" t="s">
        <v>69</v>
      </c>
      <c r="B14" s="3" t="s">
        <v>14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04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04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04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04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04"/>
      <c r="CF14" s="104"/>
      <c r="CG14" s="104"/>
      <c r="CH14" s="104"/>
      <c r="CI14" s="104"/>
      <c r="CJ14" s="104"/>
      <c r="CK14" s="105">
        <f t="shared" si="12"/>
        <v>0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4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04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04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04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04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04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32"/>
        <v>0</v>
      </c>
      <c r="IP14" s="106"/>
      <c r="IU14" s="104"/>
      <c r="IV14" s="104"/>
      <c r="IW14" s="105">
        <f t="shared" si="33"/>
        <v>0</v>
      </c>
      <c r="IX14" s="106"/>
      <c r="IY14" s="107">
        <f t="shared" ref="IY14:JD14" si="47">SUM(C14,K14,S14,AA14,AI14,AQ14,AY14,BG14,BO14,BW14,CE14,CM14,CU14,DC14,DK14,DS14,EA14,EI14,EQ14,EY14,FG14,FO14,FW14,GE14,GM14,GU14,HC14,HK14,HS14,IA14,II14,IQ14)</f>
        <v>0</v>
      </c>
      <c r="IZ14" s="107">
        <f t="shared" si="47"/>
        <v>0</v>
      </c>
      <c r="JA14" s="107">
        <f t="shared" si="47"/>
        <v>0</v>
      </c>
      <c r="JB14" s="107">
        <f t="shared" si="47"/>
        <v>0</v>
      </c>
      <c r="JC14" s="107">
        <f t="shared" si="47"/>
        <v>0</v>
      </c>
      <c r="JD14" s="107">
        <f t="shared" si="47"/>
        <v>0</v>
      </c>
      <c r="JE14" s="108">
        <f t="shared" si="39"/>
        <v>0</v>
      </c>
      <c r="JF14" s="104"/>
      <c r="JG14" s="104"/>
    </row>
    <row r="15" ht="15.75" customHeight="1">
      <c r="A15" s="3" t="s">
        <v>70</v>
      </c>
      <c r="B15" s="3" t="s">
        <v>15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04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04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/>
      <c r="BE15" s="105">
        <f t="shared" si="8"/>
        <v>0</v>
      </c>
      <c r="BF15" s="106"/>
      <c r="BG15" s="104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04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04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4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04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04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04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04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10">
        <v>15.0</v>
      </c>
      <c r="HD15" s="104"/>
      <c r="HE15" s="104"/>
      <c r="HF15" s="110">
        <v>14.0</v>
      </c>
      <c r="HG15" s="110">
        <v>4.0</v>
      </c>
      <c r="HH15" s="110">
        <v>8.0</v>
      </c>
      <c r="HI15" s="105">
        <f t="shared" si="28"/>
        <v>41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04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32"/>
        <v>0</v>
      </c>
      <c r="IP15" s="106"/>
      <c r="IU15" s="104"/>
      <c r="IV15" s="104"/>
      <c r="IW15" s="105">
        <f t="shared" si="33"/>
        <v>0</v>
      </c>
      <c r="IX15" s="106"/>
      <c r="IY15" s="107">
        <f t="shared" ref="IY15:JB15" si="48">SUM(C15,K15,S15,AA15,AI15,AQ15,AY15,BG15,BO15,BW15,CE15,CM15,CU15,DC15,DK15,DS15,EA15,EI15,EQ15,EY15,FG15,FO15,FW15,GE15,GM15,GU15,HC15,HK15,HS15,IA15,II15)</f>
        <v>15</v>
      </c>
      <c r="IZ15" s="107">
        <f t="shared" si="48"/>
        <v>0</v>
      </c>
      <c r="JA15" s="107">
        <f t="shared" si="48"/>
        <v>0</v>
      </c>
      <c r="JB15" s="107">
        <f t="shared" si="48"/>
        <v>14</v>
      </c>
      <c r="JC15" s="107">
        <f t="shared" ref="JC15:JD15" si="49">SUM(G15,O15,W15,AE15,AM15,AU15,BC15,BK15,BS15,CA15,CI15,CQ15,CY15,DG15,DO15,DW15,EE15,EM15,EU15,FC15,FK15,FS15,GA15,GI15,GQ15,GY15,HG15,HO15,HW15,IE15,IM15,IU15)</f>
        <v>4</v>
      </c>
      <c r="JD15" s="107">
        <f t="shared" si="49"/>
        <v>8</v>
      </c>
      <c r="JE15" s="108">
        <f t="shared" si="39"/>
        <v>41</v>
      </c>
      <c r="JF15" s="104"/>
      <c r="JG15" s="104"/>
    </row>
    <row r="16" ht="15.75" customHeight="1">
      <c r="A16" s="3" t="s">
        <v>71</v>
      </c>
      <c r="B16" s="3" t="s">
        <v>16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10">
        <v>2.0</v>
      </c>
      <c r="L16" s="104"/>
      <c r="M16" s="104"/>
      <c r="N16" s="110">
        <v>3.5</v>
      </c>
      <c r="O16" s="110">
        <v>0.5</v>
      </c>
      <c r="P16" s="110">
        <v>1.5</v>
      </c>
      <c r="Q16" s="105">
        <f t="shared" si="3"/>
        <v>7.5</v>
      </c>
      <c r="R16" s="106"/>
      <c r="S16" s="104"/>
      <c r="T16" s="104"/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04"/>
      <c r="AJ16" s="104"/>
      <c r="AK16" s="104"/>
      <c r="AL16" s="104"/>
      <c r="AM16" s="104"/>
      <c r="AN16" s="104"/>
      <c r="AO16" s="105">
        <f t="shared" si="6"/>
        <v>0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04"/>
      <c r="BH16" s="104"/>
      <c r="BI16" s="104"/>
      <c r="BJ16" s="104"/>
      <c r="BK16" s="104"/>
      <c r="BL16" s="104"/>
      <c r="BM16" s="105">
        <f t="shared" si="9"/>
        <v>0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04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04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/>
      <c r="DD16" s="104"/>
      <c r="DE16" s="104"/>
      <c r="DF16" s="104"/>
      <c r="DG16" s="104"/>
      <c r="DH16" s="104"/>
      <c r="DI16" s="105">
        <f t="shared" si="15"/>
        <v>0</v>
      </c>
      <c r="DJ16" s="106"/>
      <c r="DK16" s="104"/>
      <c r="DL16" s="104"/>
      <c r="DM16" s="104"/>
      <c r="DN16" s="104"/>
      <c r="DO16" s="104"/>
      <c r="DP16" s="104"/>
      <c r="DQ16" s="105">
        <f t="shared" si="46"/>
        <v>0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04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/>
      <c r="ER16" s="104"/>
      <c r="ES16" s="104"/>
      <c r="ET16" s="104"/>
      <c r="EU16" s="104"/>
      <c r="EV16" s="104"/>
      <c r="EW16" s="105">
        <f t="shared" si="20"/>
        <v>0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04"/>
      <c r="FP16" s="104"/>
      <c r="FQ16" s="104"/>
      <c r="FR16" s="104"/>
      <c r="FS16" s="104"/>
      <c r="FT16" s="104"/>
      <c r="FU16" s="105">
        <f t="shared" si="23"/>
        <v>0</v>
      </c>
      <c r="FV16" s="106"/>
      <c r="FW16" s="110">
        <v>1.5</v>
      </c>
      <c r="FX16" s="104"/>
      <c r="FY16" s="104"/>
      <c r="FZ16" s="110">
        <v>4.5</v>
      </c>
      <c r="GA16" s="110">
        <v>0.5</v>
      </c>
      <c r="GB16" s="110">
        <v>0.5</v>
      </c>
      <c r="GC16" s="105">
        <f t="shared" si="24"/>
        <v>7</v>
      </c>
      <c r="GD16" s="106"/>
      <c r="GE16" s="104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04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/>
      <c r="GV16" s="104"/>
      <c r="GW16" s="104"/>
      <c r="GX16" s="104"/>
      <c r="GY16" s="104"/>
      <c r="GZ16" s="104"/>
      <c r="HA16" s="105">
        <f t="shared" si="27"/>
        <v>0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04"/>
      <c r="HT16" s="104"/>
      <c r="HU16" s="104"/>
      <c r="HV16" s="104"/>
      <c r="HW16" s="104"/>
      <c r="HX16" s="104"/>
      <c r="HY16" s="105">
        <f t="shared" si="30"/>
        <v>0</v>
      </c>
      <c r="HZ16" s="106"/>
      <c r="IA16" s="110">
        <v>0.5</v>
      </c>
      <c r="IB16" s="104"/>
      <c r="IC16" s="104"/>
      <c r="ID16" s="110">
        <v>3.0</v>
      </c>
      <c r="IE16" s="104"/>
      <c r="IF16" s="110">
        <v>1.0</v>
      </c>
      <c r="IG16" s="105">
        <f t="shared" si="31"/>
        <v>4.5</v>
      </c>
      <c r="IH16" s="106"/>
      <c r="II16" s="104"/>
      <c r="IJ16" s="104"/>
      <c r="IK16" s="104"/>
      <c r="IL16" s="104"/>
      <c r="IM16" s="104"/>
      <c r="IN16" s="104"/>
      <c r="IO16" s="105">
        <f t="shared" si="32"/>
        <v>0</v>
      </c>
      <c r="IP16" s="106"/>
      <c r="IU16" s="104"/>
      <c r="IV16" s="104"/>
      <c r="IW16" s="105">
        <f t="shared" si="33"/>
        <v>0</v>
      </c>
      <c r="IX16" s="106"/>
      <c r="IY16" s="107">
        <f t="shared" ref="IY16:JB16" si="50">SUM(C16,K16,S16,AA16,AI16,AQ16,AY16,BG16,BO16,BW16,CE16,CM16,CU16,DC16,DK16,DS16,EA16,EI16,EQ16,EY16,FG16,FO16,FW16,GE16,GM16,GU16,HC16,HK16,HS16,IA16,II16)</f>
        <v>4</v>
      </c>
      <c r="IZ16" s="107">
        <f t="shared" si="50"/>
        <v>0</v>
      </c>
      <c r="JA16" s="107">
        <f t="shared" si="50"/>
        <v>0</v>
      </c>
      <c r="JB16" s="107">
        <f t="shared" si="50"/>
        <v>11</v>
      </c>
      <c r="JC16" s="107">
        <f t="shared" ref="JC16:JD16" si="51">SUM(G16,O16,W16,AE16,AM16,AU16,BC16,BK16,BS16,CA16,CI16,CQ16,CY16,DG16,DO16,DW16,EE16,EM16,EU16,FC16,FK16,FS16,GA16,GI16,GQ16,GY16,HG16,HO16,HW16,IE16,IM16,IU16)</f>
        <v>1</v>
      </c>
      <c r="JD16" s="107">
        <f t="shared" si="51"/>
        <v>3</v>
      </c>
      <c r="JE16" s="108">
        <f t="shared" si="39"/>
        <v>19</v>
      </c>
      <c r="JF16" s="104"/>
      <c r="JG16" s="104"/>
    </row>
    <row r="17" ht="15.75" customHeight="1">
      <c r="A17" s="3" t="s">
        <v>73</v>
      </c>
      <c r="B17" s="3" t="s">
        <v>18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04"/>
      <c r="T17" s="104"/>
      <c r="U17" s="104"/>
      <c r="V17" s="104"/>
      <c r="W17" s="104"/>
      <c r="X17" s="104"/>
      <c r="Y17" s="105">
        <f t="shared" si="4"/>
        <v>0</v>
      </c>
      <c r="Z17" s="106"/>
      <c r="AA17" s="104"/>
      <c r="AB17" s="104"/>
      <c r="AC17" s="104"/>
      <c r="AD17" s="104"/>
      <c r="AE17" s="104"/>
      <c r="AF17" s="104"/>
      <c r="AG17" s="105">
        <f t="shared" si="5"/>
        <v>0</v>
      </c>
      <c r="AH17" s="106"/>
      <c r="AI17" s="104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04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04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04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4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04"/>
      <c r="EJ17" s="104"/>
      <c r="EK17" s="104"/>
      <c r="EL17" s="104"/>
      <c r="EM17" s="104"/>
      <c r="EN17" s="104"/>
      <c r="EO17" s="105">
        <f t="shared" si="19"/>
        <v>0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04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04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04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04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32"/>
        <v>0</v>
      </c>
      <c r="IP17" s="106"/>
      <c r="IU17" s="104"/>
      <c r="IV17" s="104"/>
      <c r="IW17" s="105">
        <f t="shared" si="33"/>
        <v>0</v>
      </c>
      <c r="IX17" s="106"/>
      <c r="IY17" s="107">
        <f t="shared" ref="IY17:JB17" si="52">SUM(C17,K17,S17,AA17,AI17,AQ17,AY17,BG17,BO17,BW17,CE17,CM17,CU17,DC17,DK17,DS17,EA17,EI17,EQ17,EY17,FG17,FO17,FW17,GE17,GM17,GU17,HC17,HK17,HS17,IA17,II17)</f>
        <v>0</v>
      </c>
      <c r="IZ17" s="107">
        <f t="shared" si="52"/>
        <v>0</v>
      </c>
      <c r="JA17" s="107">
        <f t="shared" si="52"/>
        <v>0</v>
      </c>
      <c r="JB17" s="107">
        <f t="shared" si="52"/>
        <v>0</v>
      </c>
      <c r="JC17" s="107">
        <f t="shared" ref="JC17:JD17" si="53">SUM(G17,O17,W17,AE17,AM17,AU17,BC17,BK17,BS17,CA17,CI17,CQ17,CY17,DG17,DO17,DW17,EE17,EM17,EU17,FC17,FK17,FS17,GA17,GI17,GQ17,GY17,HG17,HO17,HW17,IE17,IM17,IU17)</f>
        <v>0</v>
      </c>
      <c r="JD17" s="107">
        <f t="shared" si="53"/>
        <v>0</v>
      </c>
      <c r="JE17" s="108">
        <f t="shared" si="39"/>
        <v>0</v>
      </c>
      <c r="JF17" s="104"/>
      <c r="JG17" s="104"/>
    </row>
    <row r="18" ht="15.75" customHeight="1">
      <c r="A18" s="3" t="s">
        <v>74</v>
      </c>
      <c r="B18" s="3" t="s">
        <v>19</v>
      </c>
      <c r="C18" s="104"/>
      <c r="D18" s="104"/>
      <c r="E18" s="104"/>
      <c r="F18" s="110">
        <v>7.0</v>
      </c>
      <c r="G18" s="104"/>
      <c r="H18" s="104"/>
      <c r="I18" s="105">
        <f t="shared" si="2"/>
        <v>7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04"/>
      <c r="T18" s="104"/>
      <c r="U18" s="104"/>
      <c r="V18" s="104"/>
      <c r="W18" s="104"/>
      <c r="X18" s="104"/>
      <c r="Y18" s="105">
        <f t="shared" si="4"/>
        <v>0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04"/>
      <c r="AJ18" s="104"/>
      <c r="AK18" s="104"/>
      <c r="AL18" s="104"/>
      <c r="AM18" s="104"/>
      <c r="AN18" s="104"/>
      <c r="AO18" s="105">
        <f t="shared" si="6"/>
        <v>0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04"/>
      <c r="BH18" s="104"/>
      <c r="BI18" s="104"/>
      <c r="BJ18" s="104"/>
      <c r="BK18" s="104"/>
      <c r="BL18" s="104"/>
      <c r="BM18" s="105">
        <f t="shared" si="9"/>
        <v>0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04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04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/>
      <c r="DL18" s="104"/>
      <c r="DM18" s="104"/>
      <c r="DN18" s="104"/>
      <c r="DO18" s="104"/>
      <c r="DP18" s="104"/>
      <c r="DQ18" s="105">
        <f t="shared" si="46"/>
        <v>0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/>
      <c r="EB18" s="104"/>
      <c r="EC18" s="104"/>
      <c r="ED18" s="104"/>
      <c r="EE18" s="104"/>
      <c r="EF18" s="104"/>
      <c r="EG18" s="105">
        <f t="shared" si="18"/>
        <v>0</v>
      </c>
      <c r="EH18" s="106"/>
      <c r="EI18" s="104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04"/>
      <c r="FP18" s="104"/>
      <c r="FQ18" s="104"/>
      <c r="FR18" s="104"/>
      <c r="FS18" s="104"/>
      <c r="FT18" s="104"/>
      <c r="FU18" s="105">
        <f t="shared" si="23"/>
        <v>0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04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04"/>
      <c r="GN18" s="104"/>
      <c r="GO18" s="104"/>
      <c r="GP18" s="104"/>
      <c r="GQ18" s="104"/>
      <c r="GR18" s="104"/>
      <c r="GS18" s="105">
        <f t="shared" si="26"/>
        <v>0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04"/>
      <c r="HT18" s="104"/>
      <c r="HU18" s="104"/>
      <c r="HV18" s="104"/>
      <c r="HW18" s="104"/>
      <c r="HX18" s="104"/>
      <c r="HY18" s="105">
        <f t="shared" si="30"/>
        <v>0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32"/>
        <v>0</v>
      </c>
      <c r="IP18" s="106"/>
      <c r="IU18" s="104"/>
      <c r="IV18" s="104"/>
      <c r="IW18" s="105">
        <f t="shared" si="33"/>
        <v>0</v>
      </c>
      <c r="IX18" s="106"/>
      <c r="IY18" s="107">
        <f t="shared" ref="IY18:JB18" si="54">SUM(C18,K18,S18,AA18,AI18,AQ18,AY18,BG18,BO18,BW18,CE18,CM18,CU18,DC18,DK18,DS18,EA18,EI18,EQ18,EY18,FG18,FO18,FW18,GE18,GM18,GU18,HC18,HK18,HS18,IA18,II18)</f>
        <v>0</v>
      </c>
      <c r="IZ18" s="107">
        <f t="shared" si="54"/>
        <v>0</v>
      </c>
      <c r="JA18" s="107">
        <f t="shared" si="54"/>
        <v>0</v>
      </c>
      <c r="JB18" s="107">
        <f t="shared" si="54"/>
        <v>7</v>
      </c>
      <c r="JC18" s="107">
        <f t="shared" ref="JC18:JD18" si="55">SUM(G18,O18,W18,AE18,AM18,AU18,BC18,BK18,BS18,CA18,CI18,CQ18,CY18,DG18,DO18,DW18,EE18,EM18,EU18,FC18,FK18,FS18,GA18,GI18,GQ18,GY18,HG18,HO18,HW18,IE18,IM18,IU18)</f>
        <v>0</v>
      </c>
      <c r="JD18" s="107">
        <f t="shared" si="55"/>
        <v>0</v>
      </c>
      <c r="JE18" s="108">
        <f t="shared" si="39"/>
        <v>7</v>
      </c>
      <c r="JF18" s="104"/>
      <c r="JG18" s="104"/>
    </row>
    <row r="19" ht="15.75" customHeight="1">
      <c r="A19" s="3" t="s">
        <v>75</v>
      </c>
      <c r="B19" s="3" t="s">
        <v>20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04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/>
      <c r="AE19" s="104"/>
      <c r="AF19" s="104"/>
      <c r="AG19" s="105">
        <f t="shared" si="5"/>
        <v>0</v>
      </c>
      <c r="AH19" s="106"/>
      <c r="AI19" s="104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/>
      <c r="AU19" s="104"/>
      <c r="AV19" s="104"/>
      <c r="AW19" s="105">
        <f t="shared" si="7"/>
        <v>0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04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10">
        <v>1.0</v>
      </c>
      <c r="BP19" s="104"/>
      <c r="BQ19" s="104"/>
      <c r="BR19" s="110">
        <v>11.5</v>
      </c>
      <c r="BS19" s="104"/>
      <c r="BT19" s="104"/>
      <c r="BU19" s="105">
        <f t="shared" si="10"/>
        <v>12.5</v>
      </c>
      <c r="BV19" s="106"/>
      <c r="BW19" s="104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04"/>
      <c r="CF19" s="104"/>
      <c r="CG19" s="104"/>
      <c r="CH19" s="104"/>
      <c r="CI19" s="104"/>
      <c r="CJ19" s="104"/>
      <c r="CK19" s="105">
        <f t="shared" si="12"/>
        <v>0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10">
        <v>2.0</v>
      </c>
      <c r="DO19" s="104"/>
      <c r="DP19" s="104"/>
      <c r="DQ19" s="105">
        <f t="shared" si="46"/>
        <v>2</v>
      </c>
      <c r="DR19" s="106"/>
      <c r="DS19" s="104"/>
      <c r="DT19" s="104"/>
      <c r="DU19" s="104"/>
      <c r="DV19" s="110">
        <v>1.0</v>
      </c>
      <c r="DW19" s="104"/>
      <c r="DX19" s="104"/>
      <c r="DY19" s="105">
        <f t="shared" si="17"/>
        <v>1</v>
      </c>
      <c r="DZ19" s="106"/>
      <c r="EA19" s="104"/>
      <c r="EB19" s="104"/>
      <c r="EC19" s="104"/>
      <c r="ED19" s="110">
        <v>0.5</v>
      </c>
      <c r="EE19" s="104"/>
      <c r="EF19" s="104"/>
      <c r="EG19" s="105">
        <f t="shared" si="18"/>
        <v>0.5</v>
      </c>
      <c r="EH19" s="106"/>
      <c r="EI19" s="104"/>
      <c r="EJ19" s="104"/>
      <c r="EK19" s="104"/>
      <c r="EL19" s="104"/>
      <c r="EM19" s="104"/>
      <c r="EN19" s="104"/>
      <c r="EO19" s="105">
        <f t="shared" si="19"/>
        <v>0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04"/>
      <c r="FP19" s="104"/>
      <c r="FQ19" s="104"/>
      <c r="FR19" s="104"/>
      <c r="FS19" s="104"/>
      <c r="FT19" s="104"/>
      <c r="FU19" s="105">
        <f t="shared" si="23"/>
        <v>0</v>
      </c>
      <c r="FV19" s="106"/>
      <c r="FW19" s="110">
        <v>0.5</v>
      </c>
      <c r="FX19" s="104"/>
      <c r="FY19" s="104"/>
      <c r="FZ19" s="110">
        <v>2.5</v>
      </c>
      <c r="GA19" s="104"/>
      <c r="GB19" s="104"/>
      <c r="GC19" s="105">
        <f t="shared" si="24"/>
        <v>3</v>
      </c>
      <c r="GD19" s="106"/>
      <c r="GE19" s="104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04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04"/>
      <c r="HT19" s="104"/>
      <c r="HU19" s="104"/>
      <c r="HV19" s="104"/>
      <c r="HW19" s="104"/>
      <c r="HX19" s="104"/>
      <c r="HY19" s="105">
        <f t="shared" si="30"/>
        <v>0</v>
      </c>
      <c r="HZ19" s="106"/>
      <c r="IA19" s="104"/>
      <c r="IB19" s="104"/>
      <c r="IC19" s="104"/>
      <c r="ID19" s="110">
        <v>2.0</v>
      </c>
      <c r="IE19" s="104"/>
      <c r="IF19" s="104"/>
      <c r="IG19" s="105">
        <f t="shared" si="31"/>
        <v>2</v>
      </c>
      <c r="IH19" s="106"/>
      <c r="II19" s="104"/>
      <c r="IJ19" s="104"/>
      <c r="IK19" s="104"/>
      <c r="IL19" s="104"/>
      <c r="IM19" s="104"/>
      <c r="IN19" s="104"/>
      <c r="IO19" s="105">
        <f t="shared" si="32"/>
        <v>0</v>
      </c>
      <c r="IP19" s="106"/>
      <c r="IU19" s="104"/>
      <c r="IV19" s="104"/>
      <c r="IW19" s="105">
        <f t="shared" si="33"/>
        <v>0</v>
      </c>
      <c r="IX19" s="106"/>
      <c r="IY19" s="107">
        <f t="shared" ref="IY19:JB19" si="56">SUM(C19,K19,S19,AA19,AI19,AQ19,AY19,BG19,BO19,BW19,CE19,CM19,CU19,DC19,DK19,DS19,EA19,EI19,EQ19,EY19,FG19,FO19,FW19,GE19,GM19,GU19,HC19,HK19,HS19,IA19,II19)</f>
        <v>1.5</v>
      </c>
      <c r="IZ19" s="107">
        <f t="shared" si="56"/>
        <v>0</v>
      </c>
      <c r="JA19" s="107">
        <f t="shared" si="56"/>
        <v>0</v>
      </c>
      <c r="JB19" s="107">
        <f t="shared" si="56"/>
        <v>19.5</v>
      </c>
      <c r="JC19" s="107">
        <f t="shared" ref="JC19:JD19" si="57">SUM(G19,O19,W19,AE19,AM19,AU19,BC19,BK19,BS19,CA19,CI19,CQ19,CY19,DG19,DO19,DW19,EE19,EM19,EU19,FC19,FK19,FS19,GA19,GI19,GQ19,GY19,HG19,HO19,HW19,IE19,IM19,IU19)</f>
        <v>0</v>
      </c>
      <c r="JD19" s="107">
        <f t="shared" si="57"/>
        <v>0</v>
      </c>
      <c r="JE19" s="108">
        <f t="shared" si="39"/>
        <v>21</v>
      </c>
      <c r="JF19" s="104"/>
      <c r="JG19" s="104"/>
    </row>
    <row r="20" ht="15.75" customHeight="1">
      <c r="A20" s="3" t="s">
        <v>76</v>
      </c>
      <c r="B20" s="3" t="s">
        <v>21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04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04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04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04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04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46"/>
        <v>0</v>
      </c>
      <c r="DR20" s="106"/>
      <c r="DS20" s="104"/>
      <c r="DT20" s="104"/>
      <c r="DU20" s="104"/>
      <c r="DV20" s="104"/>
      <c r="DW20" s="104"/>
      <c r="DX20" s="104"/>
      <c r="DY20" s="105">
        <f t="shared" si="17"/>
        <v>0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04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/>
      <c r="ER20" s="104"/>
      <c r="ES20" s="104"/>
      <c r="ET20" s="104"/>
      <c r="EU20" s="104"/>
      <c r="EV20" s="104"/>
      <c r="EW20" s="105">
        <f t="shared" si="20"/>
        <v>0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04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04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04"/>
      <c r="GN20" s="104"/>
      <c r="GO20" s="104"/>
      <c r="GP20" s="104"/>
      <c r="GQ20" s="104"/>
      <c r="GR20" s="104"/>
      <c r="GS20" s="105">
        <f t="shared" si="26"/>
        <v>0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/>
      <c r="HL20" s="104"/>
      <c r="HM20" s="104"/>
      <c r="HN20" s="104"/>
      <c r="HO20" s="104"/>
      <c r="HP20" s="104"/>
      <c r="HQ20" s="105">
        <f t="shared" si="29"/>
        <v>0</v>
      </c>
      <c r="HR20" s="106"/>
      <c r="HS20" s="104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32"/>
        <v>0</v>
      </c>
      <c r="IP20" s="106"/>
      <c r="IU20" s="104"/>
      <c r="IV20" s="104"/>
      <c r="IW20" s="105">
        <f t="shared" si="33"/>
        <v>0</v>
      </c>
      <c r="IX20" s="106"/>
      <c r="IY20" s="107">
        <f t="shared" ref="IY20:JB20" si="58">SUM(C20,K20,S20,AA20,AI20,AQ20,AY20,BG20,BO20,BW20,CE20,CM20,CU20,DC20,DK20,DS20,EA20,EI20,EQ20,EY20,FG20,FO20,FW20,GE20,GM20,GU20,HC20,HK20,HS20,IA20,II20)</f>
        <v>0</v>
      </c>
      <c r="IZ20" s="107">
        <f t="shared" si="58"/>
        <v>0</v>
      </c>
      <c r="JA20" s="107">
        <f t="shared" si="58"/>
        <v>0</v>
      </c>
      <c r="JB20" s="107">
        <f t="shared" si="58"/>
        <v>0</v>
      </c>
      <c r="JC20" s="107">
        <f t="shared" ref="JC20:JD20" si="59">SUM(G20,O20,W20,AE20,AM20,AU20,BC20,BK20,BS20,CA20,CI20,CQ20,CY20,DG20,DO20,DW20,EE20,EM20,EU20,FC20,FK20,FS20,GA20,GI20,GQ20,GY20,HG20,HO20,HW20,IE20,IM20,IU20)</f>
        <v>0</v>
      </c>
      <c r="JD20" s="107">
        <f t="shared" si="59"/>
        <v>0</v>
      </c>
      <c r="JE20" s="108">
        <f t="shared" si="39"/>
        <v>0</v>
      </c>
      <c r="JF20" s="104"/>
      <c r="JG20" s="104"/>
    </row>
    <row r="21" ht="15.75" customHeight="1">
      <c r="A21" s="3" t="s">
        <v>77</v>
      </c>
      <c r="B21" s="3" t="s">
        <v>22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4"/>
      <c r="M21" s="104"/>
      <c r="N21" s="104"/>
      <c r="O21" s="104"/>
      <c r="P21" s="104"/>
      <c r="Q21" s="105">
        <f t="shared" si="3"/>
        <v>0</v>
      </c>
      <c r="R21" s="106"/>
      <c r="S21" s="104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4"/>
      <c r="AC21" s="104"/>
      <c r="AD21" s="104"/>
      <c r="AE21" s="104"/>
      <c r="AF21" s="104"/>
      <c r="AG21" s="105">
        <f t="shared" si="5"/>
        <v>0</v>
      </c>
      <c r="AH21" s="106"/>
      <c r="AI21" s="104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4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4"/>
      <c r="BA21" s="104"/>
      <c r="BB21" s="104"/>
      <c r="BC21" s="104"/>
      <c r="BD21" s="104"/>
      <c r="BE21" s="105">
        <f t="shared" si="8"/>
        <v>0</v>
      </c>
      <c r="BF21" s="106"/>
      <c r="BG21" s="104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4"/>
      <c r="BQ21" s="104"/>
      <c r="BR21" s="104"/>
      <c r="BS21" s="104"/>
      <c r="BT21" s="104"/>
      <c r="BU21" s="105">
        <f t="shared" si="10"/>
        <v>0</v>
      </c>
      <c r="BV21" s="106"/>
      <c r="BW21" s="104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04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4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4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4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4"/>
      <c r="DM21" s="104"/>
      <c r="DN21" s="104"/>
      <c r="DO21" s="104"/>
      <c r="DP21" s="104"/>
      <c r="DQ21" s="105">
        <f t="shared" si="46"/>
        <v>0</v>
      </c>
      <c r="DR21" s="106"/>
      <c r="DS21" s="104"/>
      <c r="DT21" s="104"/>
      <c r="DU21" s="104"/>
      <c r="DV21" s="104"/>
      <c r="DW21" s="104"/>
      <c r="DX21" s="104"/>
      <c r="DY21" s="105">
        <f t="shared" si="17"/>
        <v>0</v>
      </c>
      <c r="DZ21" s="106"/>
      <c r="EA21" s="104"/>
      <c r="EB21" s="104"/>
      <c r="EC21" s="104"/>
      <c r="ED21" s="104"/>
      <c r="EE21" s="104"/>
      <c r="EF21" s="104"/>
      <c r="EG21" s="105">
        <f t="shared" si="18"/>
        <v>0</v>
      </c>
      <c r="EH21" s="106"/>
      <c r="EI21" s="104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4"/>
      <c r="ES21" s="104"/>
      <c r="ET21" s="104"/>
      <c r="EU21" s="104"/>
      <c r="EV21" s="104"/>
      <c r="EW21" s="105">
        <f t="shared" si="20"/>
        <v>0</v>
      </c>
      <c r="EX21" s="106"/>
      <c r="EY21" s="110">
        <v>4.5</v>
      </c>
      <c r="EZ21" s="104"/>
      <c r="FA21" s="104"/>
      <c r="FB21" s="110">
        <v>29.5</v>
      </c>
      <c r="FC21" s="110">
        <v>0.5</v>
      </c>
      <c r="FD21" s="110">
        <v>5.0</v>
      </c>
      <c r="FE21" s="105">
        <f t="shared" si="21"/>
        <v>39.5</v>
      </c>
      <c r="FF21" s="106"/>
      <c r="FG21" s="104"/>
      <c r="FH21" s="104"/>
      <c r="FI21" s="104"/>
      <c r="FJ21" s="104"/>
      <c r="FK21" s="104"/>
      <c r="FL21" s="104"/>
      <c r="FM21" s="105">
        <f t="shared" si="22"/>
        <v>0</v>
      </c>
      <c r="FN21" s="106"/>
      <c r="FO21" s="104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4"/>
      <c r="FY21" s="104"/>
      <c r="FZ21" s="104"/>
      <c r="GA21" s="104"/>
      <c r="GB21" s="104"/>
      <c r="GC21" s="105">
        <f t="shared" si="24"/>
        <v>0</v>
      </c>
      <c r="GD21" s="106"/>
      <c r="GE21" s="104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04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4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4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4"/>
      <c r="HM21" s="104"/>
      <c r="HN21" s="104"/>
      <c r="HO21" s="104"/>
      <c r="HP21" s="104"/>
      <c r="HQ21" s="105">
        <f t="shared" si="29"/>
        <v>0</v>
      </c>
      <c r="HR21" s="106"/>
      <c r="HS21" s="104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4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4"/>
      <c r="IK21" s="104"/>
      <c r="IL21" s="104"/>
      <c r="IM21" s="104"/>
      <c r="IN21" s="104"/>
      <c r="IO21" s="105">
        <f t="shared" si="32"/>
        <v>0</v>
      </c>
      <c r="IP21" s="106"/>
      <c r="IU21" s="104"/>
      <c r="IV21" s="104"/>
      <c r="IW21" s="105">
        <f t="shared" si="33"/>
        <v>0</v>
      </c>
      <c r="IX21" s="106"/>
      <c r="IY21" s="107">
        <f t="shared" ref="IY21:JB21" si="60">SUM(C21,K21,S21,AA21,AI21,AQ21,AY21,BG21,BO21,BW21,CE21,CM21,CU21,DC21,DK21,DS21,EA21,EI21,EQ21,EY21,FG21,FO21,FW21,GE21,GM21,GU21,HC21,HK21,HS21,IA21,II21)</f>
        <v>4.5</v>
      </c>
      <c r="IZ21" s="107">
        <f t="shared" si="60"/>
        <v>0</v>
      </c>
      <c r="JA21" s="107">
        <f t="shared" si="60"/>
        <v>0</v>
      </c>
      <c r="JB21" s="107">
        <f t="shared" si="60"/>
        <v>29.5</v>
      </c>
      <c r="JC21" s="107">
        <f t="shared" ref="JC21:JD21" si="61">SUM(G21,O21,W21,AE21,AM21,AU21,BC21,BK21,BS21,CA21,CI21,CQ21,CY21,DG21,DO21,DW21,EE21,EM21,EU21,FC21,FK21,FS21,GA21,GI21,GQ21,GY21,HG21,HO21,HW21,IE21,IM21,IU21)</f>
        <v>0.5</v>
      </c>
      <c r="JD21" s="107">
        <f t="shared" si="61"/>
        <v>5</v>
      </c>
      <c r="JE21" s="108">
        <f t="shared" si="39"/>
        <v>39.5</v>
      </c>
      <c r="JF21" s="104"/>
      <c r="JG21" s="104"/>
    </row>
    <row r="22" ht="15.75" customHeight="1">
      <c r="A22" s="3" t="s">
        <v>78</v>
      </c>
      <c r="B22" s="3" t="s">
        <v>23</v>
      </c>
      <c r="C22" s="104"/>
      <c r="D22" s="109">
        <v>4.0</v>
      </c>
      <c r="E22" s="110">
        <v>1.0</v>
      </c>
      <c r="F22" s="110">
        <v>2.0</v>
      </c>
      <c r="G22" s="104"/>
      <c r="H22" s="104"/>
      <c r="I22" s="105">
        <f t="shared" si="2"/>
        <v>7</v>
      </c>
      <c r="J22" s="106"/>
      <c r="K22" s="104"/>
      <c r="L22" s="105"/>
      <c r="M22" s="104"/>
      <c r="N22" s="104"/>
      <c r="O22" s="104"/>
      <c r="P22" s="104"/>
      <c r="Q22" s="105">
        <f t="shared" si="3"/>
        <v>0</v>
      </c>
      <c r="R22" s="106"/>
      <c r="S22" s="104"/>
      <c r="T22" s="105"/>
      <c r="U22" s="104"/>
      <c r="V22" s="104"/>
      <c r="W22" s="104"/>
      <c r="X22" s="104"/>
      <c r="Y22" s="105">
        <f t="shared" si="4"/>
        <v>0</v>
      </c>
      <c r="Z22" s="106"/>
      <c r="AA22" s="104"/>
      <c r="AB22" s="105"/>
      <c r="AC22" s="104"/>
      <c r="AD22" s="104"/>
      <c r="AE22" s="104"/>
      <c r="AF22" s="104"/>
      <c r="AG22" s="105">
        <f t="shared" si="5"/>
        <v>0</v>
      </c>
      <c r="AH22" s="106"/>
      <c r="AI22" s="104"/>
      <c r="AJ22" s="105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5"/>
      <c r="AS22" s="104"/>
      <c r="AT22" s="104"/>
      <c r="AU22" s="104"/>
      <c r="AV22" s="104"/>
      <c r="AW22" s="105">
        <f t="shared" si="7"/>
        <v>0</v>
      </c>
      <c r="AX22" s="106"/>
      <c r="AY22" s="104"/>
      <c r="AZ22" s="105"/>
      <c r="BA22" s="104"/>
      <c r="BB22" s="104"/>
      <c r="BC22" s="104"/>
      <c r="BD22" s="104"/>
      <c r="BE22" s="105">
        <f t="shared" si="8"/>
        <v>0</v>
      </c>
      <c r="BF22" s="106"/>
      <c r="BG22" s="104"/>
      <c r="BH22" s="105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5"/>
      <c r="BQ22" s="104"/>
      <c r="BR22" s="104"/>
      <c r="BS22" s="104"/>
      <c r="BT22" s="104"/>
      <c r="BU22" s="105">
        <f t="shared" si="10"/>
        <v>0</v>
      </c>
      <c r="BV22" s="106"/>
      <c r="BW22" s="104"/>
      <c r="BX22" s="105"/>
      <c r="BY22" s="104"/>
      <c r="BZ22" s="104"/>
      <c r="CA22" s="104"/>
      <c r="CB22" s="104"/>
      <c r="CC22" s="105">
        <f t="shared" si="11"/>
        <v>0</v>
      </c>
      <c r="CD22" s="106"/>
      <c r="CE22" s="104"/>
      <c r="CF22" s="105"/>
      <c r="CG22" s="104"/>
      <c r="CH22" s="104"/>
      <c r="CI22" s="104"/>
      <c r="CJ22" s="104"/>
      <c r="CK22" s="105">
        <f t="shared" si="12"/>
        <v>0</v>
      </c>
      <c r="CL22" s="106"/>
      <c r="CM22" s="104"/>
      <c r="CN22" s="105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5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5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9">
        <v>2.0</v>
      </c>
      <c r="DM22" s="110">
        <v>2.0</v>
      </c>
      <c r="DN22" s="104"/>
      <c r="DO22" s="104"/>
      <c r="DP22" s="104"/>
      <c r="DQ22" s="105">
        <f t="shared" si="46"/>
        <v>4</v>
      </c>
      <c r="DR22" s="106"/>
      <c r="DS22" s="104"/>
      <c r="DT22" s="105"/>
      <c r="DU22" s="104"/>
      <c r="DV22" s="104"/>
      <c r="DW22" s="104"/>
      <c r="DX22" s="104"/>
      <c r="DY22" s="105">
        <f t="shared" si="17"/>
        <v>0</v>
      </c>
      <c r="DZ22" s="106"/>
      <c r="EA22" s="110">
        <v>0.5</v>
      </c>
      <c r="EB22" s="105"/>
      <c r="EC22" s="110">
        <v>2.5</v>
      </c>
      <c r="ED22" s="110">
        <v>0.5</v>
      </c>
      <c r="EE22" s="104"/>
      <c r="EF22" s="104"/>
      <c r="EG22" s="105">
        <f t="shared" si="18"/>
        <v>3.5</v>
      </c>
      <c r="EH22" s="106"/>
      <c r="EI22" s="104"/>
      <c r="EJ22" s="105"/>
      <c r="EK22" s="104"/>
      <c r="EL22" s="104"/>
      <c r="EM22" s="104"/>
      <c r="EN22" s="104"/>
      <c r="EO22" s="105">
        <f t="shared" si="19"/>
        <v>0</v>
      </c>
      <c r="EP22" s="106"/>
      <c r="EQ22" s="104"/>
      <c r="ER22" s="105"/>
      <c r="ES22" s="104"/>
      <c r="ET22" s="104"/>
      <c r="EU22" s="104"/>
      <c r="EV22" s="104"/>
      <c r="EW22" s="105">
        <f t="shared" si="20"/>
        <v>0</v>
      </c>
      <c r="EX22" s="106"/>
      <c r="EY22" s="104"/>
      <c r="EZ22" s="105"/>
      <c r="FA22" s="104"/>
      <c r="FB22" s="104"/>
      <c r="FC22" s="104"/>
      <c r="FD22" s="104"/>
      <c r="FE22" s="105">
        <f t="shared" si="21"/>
        <v>0</v>
      </c>
      <c r="FF22" s="106"/>
      <c r="FG22" s="104"/>
      <c r="FH22" s="105"/>
      <c r="FI22" s="104"/>
      <c r="FJ22" s="104"/>
      <c r="FK22" s="104"/>
      <c r="FL22" s="104"/>
      <c r="FM22" s="105">
        <f t="shared" si="22"/>
        <v>0</v>
      </c>
      <c r="FN22" s="106"/>
      <c r="FO22" s="104"/>
      <c r="FP22" s="105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5"/>
      <c r="FY22" s="104"/>
      <c r="FZ22" s="104"/>
      <c r="GA22" s="104"/>
      <c r="GB22" s="104"/>
      <c r="GC22" s="105">
        <f t="shared" si="24"/>
        <v>0</v>
      </c>
      <c r="GD22" s="106"/>
      <c r="GE22" s="104"/>
      <c r="GF22" s="105"/>
      <c r="GG22" s="110">
        <v>1.0</v>
      </c>
      <c r="GH22" s="110">
        <v>1.0</v>
      </c>
      <c r="GI22" s="104"/>
      <c r="GJ22" s="104"/>
      <c r="GK22" s="105">
        <f t="shared" si="25"/>
        <v>2</v>
      </c>
      <c r="GL22" s="106"/>
      <c r="GM22" s="104"/>
      <c r="GN22" s="105"/>
      <c r="GO22" s="110">
        <v>0.5</v>
      </c>
      <c r="GP22" s="110">
        <v>1.0</v>
      </c>
      <c r="GQ22" s="104"/>
      <c r="GR22" s="104"/>
      <c r="GS22" s="105">
        <f t="shared" si="26"/>
        <v>1.5</v>
      </c>
      <c r="GT22" s="106"/>
      <c r="GU22" s="104"/>
      <c r="GV22" s="105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5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5"/>
      <c r="HM22" s="104"/>
      <c r="HN22" s="104"/>
      <c r="HO22" s="104"/>
      <c r="HP22" s="104"/>
      <c r="HQ22" s="105">
        <f t="shared" si="29"/>
        <v>0</v>
      </c>
      <c r="HR22" s="106"/>
      <c r="HS22" s="104"/>
      <c r="HT22" s="105"/>
      <c r="HU22" s="104"/>
      <c r="HV22" s="104"/>
      <c r="HW22" s="104"/>
      <c r="HX22" s="104"/>
      <c r="HY22" s="105">
        <f t="shared" si="30"/>
        <v>0</v>
      </c>
      <c r="HZ22" s="106"/>
      <c r="IA22" s="104"/>
      <c r="IB22" s="105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5"/>
      <c r="IK22" s="110">
        <v>0.5</v>
      </c>
      <c r="IL22" s="110">
        <v>1.0</v>
      </c>
      <c r="IM22" s="104"/>
      <c r="IN22" s="104"/>
      <c r="IO22" s="105">
        <f t="shared" si="32"/>
        <v>1.5</v>
      </c>
      <c r="IP22" s="106"/>
      <c r="IU22" s="104"/>
      <c r="IV22" s="104"/>
      <c r="IW22" s="105">
        <f t="shared" si="33"/>
        <v>0</v>
      </c>
      <c r="IX22" s="106"/>
      <c r="IY22" s="107">
        <f t="shared" ref="IY22:JB22" si="62">SUM(C22,K22,S22,AA22,AI22,AQ22,AY22,BG22,BO22,BW22,CE22,CM22,CU22,DC22,DK22,DS22,EA22,EI22,EQ22,EY22,FG22,FO22,FW22,GE22,GM22,GU22,HC22,HK22,HS22,IA22,II22)</f>
        <v>0.5</v>
      </c>
      <c r="IZ22" s="107">
        <f t="shared" si="62"/>
        <v>6</v>
      </c>
      <c r="JA22" s="107">
        <f t="shared" si="62"/>
        <v>7.5</v>
      </c>
      <c r="JB22" s="107">
        <f t="shared" si="62"/>
        <v>5.5</v>
      </c>
      <c r="JC22" s="107">
        <f t="shared" ref="JC22:JD22" si="63">SUM(G22,O22,W22,AE22,AM22,AU22,BC22,BK22,BS22,CA22,CI22,CQ22,CY22,DG22,DO22,DW22,EE22,EM22,EU22,FC22,FK22,FS22,GA22,GI22,GQ22,GY22,HG22,HO22,HW22,IE22,IM22,IU22)</f>
        <v>0</v>
      </c>
      <c r="JD22" s="107">
        <f t="shared" si="63"/>
        <v>0</v>
      </c>
      <c r="JE22" s="108">
        <f t="shared" si="39"/>
        <v>19.5</v>
      </c>
      <c r="JF22" s="104"/>
      <c r="JG22" s="104"/>
    </row>
    <row r="23" ht="15.75" customHeight="1">
      <c r="A23" s="3" t="s">
        <v>79</v>
      </c>
      <c r="B23" s="3" t="s">
        <v>24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04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04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04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04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04"/>
      <c r="CF23" s="104"/>
      <c r="CG23" s="104"/>
      <c r="CH23" s="104"/>
      <c r="CI23" s="104"/>
      <c r="CJ23" s="104"/>
      <c r="CK23" s="105">
        <f t="shared" si="12"/>
        <v>0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/>
      <c r="DE23" s="104"/>
      <c r="DF23" s="104"/>
      <c r="DG23" s="104"/>
      <c r="DH23" s="104"/>
      <c r="DI23" s="105">
        <f t="shared" si="15"/>
        <v>0</v>
      </c>
      <c r="DJ23" s="106"/>
      <c r="DK23" s="104"/>
      <c r="DL23" s="104"/>
      <c r="DM23" s="110">
        <v>4.0</v>
      </c>
      <c r="DN23" s="110">
        <v>6.0</v>
      </c>
      <c r="DO23" s="104"/>
      <c r="DP23" s="110">
        <v>3.0</v>
      </c>
      <c r="DQ23" s="105">
        <f t="shared" si="46"/>
        <v>13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04"/>
      <c r="EJ23" s="104"/>
      <c r="EK23" s="104"/>
      <c r="EL23" s="104"/>
      <c r="EM23" s="104"/>
      <c r="EN23" s="104"/>
      <c r="EO23" s="105">
        <f t="shared" si="19"/>
        <v>0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04"/>
      <c r="FP23" s="104"/>
      <c r="FQ23" s="104"/>
      <c r="FR23" s="104"/>
      <c r="FS23" s="104"/>
      <c r="FT23" s="104"/>
      <c r="FU23" s="105">
        <f t="shared" si="23"/>
        <v>0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04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04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04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32"/>
        <v>0</v>
      </c>
      <c r="IP23" s="106"/>
      <c r="IU23" s="104"/>
      <c r="IV23" s="104"/>
      <c r="IW23" s="105">
        <f t="shared" si="33"/>
        <v>0</v>
      </c>
      <c r="IX23" s="106"/>
      <c r="IY23" s="107">
        <f t="shared" ref="IY23:JB23" si="64">SUM(C23,K23,S23,AA23,AI23,AQ23,AY23,BG23,BO23,BW23,CE23,CM23,CU23,DC23,DK23,DS23,EA23,EI23,EQ23,EY23,FG23,FO23,FW23,GE23,GM23,GU23,HC23,HK23,HS23,IA23,II23)</f>
        <v>0</v>
      </c>
      <c r="IZ23" s="107">
        <f t="shared" si="64"/>
        <v>0</v>
      </c>
      <c r="JA23" s="107">
        <f t="shared" si="64"/>
        <v>4</v>
      </c>
      <c r="JB23" s="107">
        <f t="shared" si="64"/>
        <v>6</v>
      </c>
      <c r="JC23" s="107">
        <f t="shared" ref="JC23:JD23" si="65">SUM(G23,O23,W23,AE23,AM23,AU23,BC23,BK23,BS23,CA23,CI23,CQ23,CY23,DG23,DO23,DW23,EE23,EM23,EU23,FC23,FK23,FS23,GA23,GI23,GQ23,GY23,HG23,HO23,HW23,IE23,IM23,IU23)</f>
        <v>0</v>
      </c>
      <c r="JD23" s="107">
        <f t="shared" si="65"/>
        <v>3</v>
      </c>
      <c r="JE23" s="108">
        <f t="shared" si="39"/>
        <v>13</v>
      </c>
      <c r="JF23" s="104"/>
      <c r="JG23" s="104"/>
    </row>
    <row r="24" ht="15.75" customHeight="1">
      <c r="A24" s="3" t="s">
        <v>80</v>
      </c>
      <c r="B24" s="3" t="s">
        <v>25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04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04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10">
        <v>2.0</v>
      </c>
      <c r="AU24" s="110">
        <v>1.0</v>
      </c>
      <c r="AV24" s="110">
        <v>3.0</v>
      </c>
      <c r="AW24" s="105">
        <f t="shared" si="7"/>
        <v>6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04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04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04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46"/>
        <v>0</v>
      </c>
      <c r="DR24" s="106"/>
      <c r="DS24" s="104"/>
      <c r="DT24" s="104"/>
      <c r="DU24" s="104"/>
      <c r="DV24" s="104"/>
      <c r="DW24" s="104"/>
      <c r="DX24" s="104"/>
      <c r="DY24" s="105">
        <f t="shared" si="17"/>
        <v>0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04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10">
        <v>2.0</v>
      </c>
      <c r="FC24" s="110">
        <v>2.0</v>
      </c>
      <c r="FD24" s="110">
        <v>3.0</v>
      </c>
      <c r="FE24" s="105">
        <f t="shared" si="21"/>
        <v>7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04"/>
      <c r="FP24" s="104"/>
      <c r="FQ24" s="110">
        <v>1.0</v>
      </c>
      <c r="FR24" s="104"/>
      <c r="FS24" s="110">
        <v>1.0</v>
      </c>
      <c r="FT24" s="104"/>
      <c r="FU24" s="105">
        <f t="shared" si="23"/>
        <v>2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04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04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04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32"/>
        <v>0</v>
      </c>
      <c r="IP24" s="106"/>
      <c r="IU24" s="104"/>
      <c r="IV24" s="104"/>
      <c r="IW24" s="105">
        <f t="shared" si="33"/>
        <v>0</v>
      </c>
      <c r="IX24" s="106"/>
      <c r="IY24" s="107">
        <f t="shared" ref="IY24:JB24" si="66">SUM(C24,K24,S24,AA24,AI24,AQ24,AY24,BG24,BO24,BW24,CE24,CM24,CU24,DC24,DK24,DS24,EA24,EI24,EQ24,EY24,FG24,FO24,FW24,GE24,GM24,GU24,HC24,HK24,HS24,IA24,II24)</f>
        <v>0</v>
      </c>
      <c r="IZ24" s="107">
        <f t="shared" si="66"/>
        <v>0</v>
      </c>
      <c r="JA24" s="107">
        <f t="shared" si="66"/>
        <v>1</v>
      </c>
      <c r="JB24" s="107">
        <f t="shared" si="66"/>
        <v>4</v>
      </c>
      <c r="JC24" s="107">
        <f t="shared" ref="JC24:JD24" si="67">SUM(G24,O24,W24,AE24,AM24,AU24,BC24,BK24,BS24,CA24,CI24,CQ24,CY24,DG24,DO24,DW24,EE24,EM24,EU24,FC24,FK24,FS24,GA24,GI24,GQ24,GY24,HG24,HO24,HW24,IE24,IM24,IU24)</f>
        <v>4</v>
      </c>
      <c r="JD24" s="107">
        <f t="shared" si="67"/>
        <v>6</v>
      </c>
      <c r="JE24" s="108">
        <f t="shared" si="39"/>
        <v>15</v>
      </c>
      <c r="JF24" s="104"/>
      <c r="JG24" s="104"/>
    </row>
    <row r="25" ht="15.75" customHeight="1">
      <c r="A25" s="3" t="s">
        <v>81</v>
      </c>
      <c r="B25" s="3" t="s">
        <v>26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4"/>
      <c r="L25" s="104"/>
      <c r="M25" s="104"/>
      <c r="N25" s="104"/>
      <c r="O25" s="104"/>
      <c r="P25" s="104"/>
      <c r="Q25" s="105">
        <f t="shared" si="3"/>
        <v>0</v>
      </c>
      <c r="R25" s="106"/>
      <c r="S25" s="104"/>
      <c r="T25" s="104"/>
      <c r="U25" s="104"/>
      <c r="V25" s="104"/>
      <c r="W25" s="104"/>
      <c r="X25" s="104"/>
      <c r="Y25" s="105">
        <f t="shared" si="4"/>
        <v>0</v>
      </c>
      <c r="Z25" s="106"/>
      <c r="AA25" s="104"/>
      <c r="AB25" s="104"/>
      <c r="AC25" s="104"/>
      <c r="AD25" s="104"/>
      <c r="AE25" s="104"/>
      <c r="AF25" s="104"/>
      <c r="AG25" s="105">
        <f t="shared" si="5"/>
        <v>0</v>
      </c>
      <c r="AH25" s="106"/>
      <c r="AI25" s="104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4"/>
      <c r="AR25" s="104"/>
      <c r="AS25" s="104"/>
      <c r="AT25" s="104"/>
      <c r="AU25" s="104"/>
      <c r="AV25" s="104"/>
      <c r="AW25" s="105">
        <f t="shared" si="7"/>
        <v>0</v>
      </c>
      <c r="AX25" s="106"/>
      <c r="AY25" s="104"/>
      <c r="AZ25" s="104"/>
      <c r="BA25" s="104"/>
      <c r="BB25" s="104"/>
      <c r="BC25" s="104"/>
      <c r="BD25" s="104"/>
      <c r="BE25" s="105">
        <f t="shared" si="8"/>
        <v>0</v>
      </c>
      <c r="BF25" s="106"/>
      <c r="BG25" s="104"/>
      <c r="BH25" s="104"/>
      <c r="BI25" s="104"/>
      <c r="BJ25" s="104"/>
      <c r="BK25" s="104"/>
      <c r="BL25" s="104"/>
      <c r="BM25" s="105">
        <f t="shared" si="9"/>
        <v>0</v>
      </c>
      <c r="BN25" s="106"/>
      <c r="BO25" s="104"/>
      <c r="BP25" s="104"/>
      <c r="BQ25" s="104"/>
      <c r="BR25" s="104"/>
      <c r="BS25" s="104"/>
      <c r="BT25" s="104"/>
      <c r="BU25" s="105">
        <f t="shared" si="10"/>
        <v>0</v>
      </c>
      <c r="BV25" s="106"/>
      <c r="BW25" s="104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04"/>
      <c r="CF25" s="104"/>
      <c r="CG25" s="104"/>
      <c r="CH25" s="104"/>
      <c r="CI25" s="104"/>
      <c r="CJ25" s="104"/>
      <c r="CK25" s="105">
        <f t="shared" si="12"/>
        <v>0</v>
      </c>
      <c r="CL25" s="106"/>
      <c r="CM25" s="104"/>
      <c r="CN25" s="104"/>
      <c r="CO25" s="104"/>
      <c r="CP25" s="104"/>
      <c r="CQ25" s="104"/>
      <c r="CR25" s="104"/>
      <c r="CS25" s="105">
        <f t="shared" si="13"/>
        <v>0</v>
      </c>
      <c r="CT25" s="106"/>
      <c r="CU25" s="104"/>
      <c r="CV25" s="104"/>
      <c r="CW25" s="104"/>
      <c r="CX25" s="104"/>
      <c r="CY25" s="104"/>
      <c r="CZ25" s="104"/>
      <c r="DA25" s="105">
        <f t="shared" si="14"/>
        <v>0</v>
      </c>
      <c r="DB25" s="106"/>
      <c r="DC25" s="104"/>
      <c r="DD25" s="104"/>
      <c r="DE25" s="104"/>
      <c r="DF25" s="104"/>
      <c r="DG25" s="104"/>
      <c r="DH25" s="104"/>
      <c r="DI25" s="105">
        <f t="shared" si="15"/>
        <v>0</v>
      </c>
      <c r="DJ25" s="106"/>
      <c r="DK25" s="104"/>
      <c r="DL25" s="104"/>
      <c r="DM25" s="104"/>
      <c r="DN25" s="104"/>
      <c r="DO25" s="104"/>
      <c r="DP25" s="104"/>
      <c r="DQ25" s="105">
        <f t="shared" si="46"/>
        <v>0</v>
      </c>
      <c r="DR25" s="106"/>
      <c r="DS25" s="104"/>
      <c r="DT25" s="104"/>
      <c r="DU25" s="104"/>
      <c r="DV25" s="104"/>
      <c r="DW25" s="104"/>
      <c r="DX25" s="104"/>
      <c r="DY25" s="105">
        <f t="shared" si="17"/>
        <v>0</v>
      </c>
      <c r="DZ25" s="106"/>
      <c r="EA25" s="104"/>
      <c r="EB25" s="104"/>
      <c r="EC25" s="104"/>
      <c r="ED25" s="104"/>
      <c r="EE25" s="104"/>
      <c r="EF25" s="104"/>
      <c r="EG25" s="105">
        <f t="shared" si="18"/>
        <v>0</v>
      </c>
      <c r="EH25" s="106"/>
      <c r="EI25" s="104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4"/>
      <c r="ER25" s="104"/>
      <c r="ES25" s="104"/>
      <c r="ET25" s="104"/>
      <c r="EU25" s="104"/>
      <c r="EV25" s="104"/>
      <c r="EW25" s="105">
        <f t="shared" si="20"/>
        <v>0</v>
      </c>
      <c r="EX25" s="106"/>
      <c r="EY25" s="104"/>
      <c r="EZ25" s="104"/>
      <c r="FA25" s="104"/>
      <c r="FB25" s="104"/>
      <c r="FC25" s="104"/>
      <c r="FD25" s="104"/>
      <c r="FE25" s="105">
        <f t="shared" si="21"/>
        <v>0</v>
      </c>
      <c r="FF25" s="106"/>
      <c r="FG25" s="104"/>
      <c r="FH25" s="104"/>
      <c r="FI25" s="104"/>
      <c r="FJ25" s="104"/>
      <c r="FK25" s="104"/>
      <c r="FL25" s="104"/>
      <c r="FM25" s="105">
        <f t="shared" si="22"/>
        <v>0</v>
      </c>
      <c r="FN25" s="106"/>
      <c r="FO25" s="104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4"/>
      <c r="FX25" s="104"/>
      <c r="FY25" s="104"/>
      <c r="FZ25" s="104"/>
      <c r="GA25" s="104"/>
      <c r="GB25" s="104"/>
      <c r="GC25" s="105">
        <f t="shared" si="24"/>
        <v>0</v>
      </c>
      <c r="GD25" s="106"/>
      <c r="GE25" s="104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04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4"/>
      <c r="GV25" s="104"/>
      <c r="GW25" s="104"/>
      <c r="GX25" s="104"/>
      <c r="GY25" s="104"/>
      <c r="GZ25" s="104"/>
      <c r="HA25" s="105">
        <f t="shared" si="27"/>
        <v>0</v>
      </c>
      <c r="HB25" s="106"/>
      <c r="HC25" s="104"/>
      <c r="HD25" s="104"/>
      <c r="HE25" s="104"/>
      <c r="HF25" s="104"/>
      <c r="HG25" s="104"/>
      <c r="HH25" s="104"/>
      <c r="HI25" s="105">
        <f t="shared" si="28"/>
        <v>0</v>
      </c>
      <c r="HJ25" s="106"/>
      <c r="HK25" s="104"/>
      <c r="HL25" s="104"/>
      <c r="HM25" s="104"/>
      <c r="HN25" s="104"/>
      <c r="HO25" s="104"/>
      <c r="HP25" s="104"/>
      <c r="HQ25" s="105">
        <f t="shared" si="29"/>
        <v>0</v>
      </c>
      <c r="HR25" s="106"/>
      <c r="HS25" s="104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4"/>
      <c r="IB25" s="104"/>
      <c r="IC25" s="104"/>
      <c r="ID25" s="104"/>
      <c r="IE25" s="104"/>
      <c r="IF25" s="104"/>
      <c r="IG25" s="105">
        <f t="shared" si="31"/>
        <v>0</v>
      </c>
      <c r="IH25" s="106"/>
      <c r="II25" s="104"/>
      <c r="IJ25" s="104"/>
      <c r="IK25" s="104"/>
      <c r="IL25" s="104"/>
      <c r="IM25" s="104"/>
      <c r="IN25" s="104"/>
      <c r="IO25" s="105">
        <f t="shared" si="32"/>
        <v>0</v>
      </c>
      <c r="IP25" s="106"/>
      <c r="IU25" s="104"/>
      <c r="IV25" s="104"/>
      <c r="IW25" s="105">
        <f t="shared" si="33"/>
        <v>0</v>
      </c>
      <c r="IX25" s="106"/>
      <c r="IY25" s="107">
        <f t="shared" ref="IY25:JB25" si="68">SUM(C25,K25,S25,AA25,AI25,AQ25,AY25,BG25,BO25,BW25,CE25,CM25,CU25,DC25,DK25,DS25,EA25,EI25,EQ25,EY25,FG25,FO25,FW25,GE25,GM25,GU25,HC25,HK25,HS25,IA25,II25)</f>
        <v>0</v>
      </c>
      <c r="IZ25" s="107">
        <f t="shared" si="68"/>
        <v>0</v>
      </c>
      <c r="JA25" s="107">
        <f t="shared" si="68"/>
        <v>0</v>
      </c>
      <c r="JB25" s="107">
        <f t="shared" si="68"/>
        <v>0</v>
      </c>
      <c r="JC25" s="107">
        <f t="shared" ref="JC25:JD25" si="69">SUM(G25,O25,W25,AE25,AM25,AU25,BC25,BK25,BS25,CA25,CI25,CQ25,CY25,DG25,DO25,DW25,EE25,EM25,EU25,FC25,FK25,FS25,GA25,GI25,GQ25,GY25,HG25,HO25,HW25,IE25,IM25,IU25)</f>
        <v>0</v>
      </c>
      <c r="JD25" s="107">
        <f t="shared" si="69"/>
        <v>0</v>
      </c>
      <c r="JE25" s="108">
        <f t="shared" si="39"/>
        <v>0</v>
      </c>
      <c r="JF25" s="104"/>
      <c r="JG25" s="104"/>
    </row>
    <row r="26" ht="15.75" customHeight="1">
      <c r="A26" s="3" t="s">
        <v>82</v>
      </c>
      <c r="B26" s="3" t="s">
        <v>27</v>
      </c>
      <c r="C26" s="105"/>
      <c r="D26" s="104"/>
      <c r="E26" s="109">
        <v>1.0</v>
      </c>
      <c r="F26" s="105"/>
      <c r="G26" s="110">
        <v>0.5</v>
      </c>
      <c r="H26" s="104"/>
      <c r="I26" s="105">
        <f t="shared" si="2"/>
        <v>1.5</v>
      </c>
      <c r="J26" s="106"/>
      <c r="K26" s="105"/>
      <c r="L26" s="104"/>
      <c r="M26" s="105"/>
      <c r="N26" s="105"/>
      <c r="O26" s="104"/>
      <c r="P26" s="104"/>
      <c r="Q26" s="105">
        <f t="shared" si="3"/>
        <v>0</v>
      </c>
      <c r="R26" s="106"/>
      <c r="S26" s="105"/>
      <c r="T26" s="104"/>
      <c r="U26" s="105"/>
      <c r="V26" s="105"/>
      <c r="W26" s="104"/>
      <c r="X26" s="104"/>
      <c r="Y26" s="105">
        <f t="shared" si="4"/>
        <v>0</v>
      </c>
      <c r="Z26" s="106"/>
      <c r="AA26" s="105"/>
      <c r="AB26" s="104"/>
      <c r="AC26" s="105"/>
      <c r="AD26" s="105"/>
      <c r="AE26" s="104"/>
      <c r="AF26" s="104"/>
      <c r="AG26" s="105">
        <f t="shared" si="5"/>
        <v>0</v>
      </c>
      <c r="AH26" s="106"/>
      <c r="AI26" s="105"/>
      <c r="AJ26" s="104"/>
      <c r="AK26" s="105"/>
      <c r="AL26" s="105"/>
      <c r="AM26" s="104"/>
      <c r="AN26" s="104"/>
      <c r="AO26" s="105">
        <f t="shared" si="6"/>
        <v>0</v>
      </c>
      <c r="AP26" s="106"/>
      <c r="AQ26" s="105"/>
      <c r="AR26" s="104"/>
      <c r="AS26" s="105"/>
      <c r="AT26" s="105"/>
      <c r="AU26" s="104"/>
      <c r="AV26" s="104"/>
      <c r="AW26" s="105">
        <f t="shared" si="7"/>
        <v>0</v>
      </c>
      <c r="AX26" s="106"/>
      <c r="AY26" s="105"/>
      <c r="AZ26" s="104"/>
      <c r="BA26" s="105"/>
      <c r="BB26" s="105"/>
      <c r="BC26" s="104"/>
      <c r="BD26" s="104"/>
      <c r="BE26" s="105">
        <f t="shared" si="8"/>
        <v>0</v>
      </c>
      <c r="BF26" s="106"/>
      <c r="BG26" s="105"/>
      <c r="BH26" s="104"/>
      <c r="BI26" s="105"/>
      <c r="BJ26" s="105"/>
      <c r="BK26" s="104"/>
      <c r="BL26" s="104"/>
      <c r="BM26" s="105">
        <f t="shared" si="9"/>
        <v>0</v>
      </c>
      <c r="BN26" s="106"/>
      <c r="BO26" s="105"/>
      <c r="BP26" s="104"/>
      <c r="BQ26" s="105"/>
      <c r="BR26" s="105"/>
      <c r="BS26" s="104"/>
      <c r="BT26" s="104"/>
      <c r="BU26" s="105">
        <f t="shared" si="10"/>
        <v>0</v>
      </c>
      <c r="BV26" s="106"/>
      <c r="BW26" s="105"/>
      <c r="BX26" s="104"/>
      <c r="BY26" s="105"/>
      <c r="BZ26" s="105"/>
      <c r="CA26" s="104"/>
      <c r="CB26" s="104"/>
      <c r="CC26" s="105">
        <f t="shared" si="11"/>
        <v>0</v>
      </c>
      <c r="CD26" s="106"/>
      <c r="CE26" s="105"/>
      <c r="CF26" s="104"/>
      <c r="CG26" s="105"/>
      <c r="CH26" s="105"/>
      <c r="CI26" s="104"/>
      <c r="CJ26" s="104"/>
      <c r="CK26" s="105">
        <f t="shared" si="12"/>
        <v>0</v>
      </c>
      <c r="CL26" s="106"/>
      <c r="CM26" s="105"/>
      <c r="CN26" s="104"/>
      <c r="CO26" s="105"/>
      <c r="CP26" s="105"/>
      <c r="CQ26" s="104"/>
      <c r="CR26" s="104"/>
      <c r="CS26" s="105">
        <f t="shared" si="13"/>
        <v>0</v>
      </c>
      <c r="CT26" s="106"/>
      <c r="CU26" s="105"/>
      <c r="CV26" s="104"/>
      <c r="CW26" s="105"/>
      <c r="CX26" s="105"/>
      <c r="CY26" s="104"/>
      <c r="CZ26" s="104"/>
      <c r="DA26" s="105">
        <f t="shared" si="14"/>
        <v>0</v>
      </c>
      <c r="DB26" s="106"/>
      <c r="DC26" s="105"/>
      <c r="DD26" s="104"/>
      <c r="DE26" s="105"/>
      <c r="DF26" s="105"/>
      <c r="DG26" s="104"/>
      <c r="DH26" s="104"/>
      <c r="DI26" s="105">
        <f t="shared" si="15"/>
        <v>0</v>
      </c>
      <c r="DJ26" s="106"/>
      <c r="DK26" s="105"/>
      <c r="DL26" s="104"/>
      <c r="DM26" s="109">
        <v>0.5</v>
      </c>
      <c r="DN26" s="109">
        <v>0.5</v>
      </c>
      <c r="DO26" s="110">
        <v>0.5</v>
      </c>
      <c r="DP26" s="110">
        <v>0.5</v>
      </c>
      <c r="DQ26" s="105">
        <f t="shared" si="46"/>
        <v>2</v>
      </c>
      <c r="DR26" s="106"/>
      <c r="DS26" s="105"/>
      <c r="DT26" s="104"/>
      <c r="DU26" s="105"/>
      <c r="DV26" s="105"/>
      <c r="DW26" s="104"/>
      <c r="DX26" s="104"/>
      <c r="DY26" s="105">
        <f t="shared" si="17"/>
        <v>0</v>
      </c>
      <c r="DZ26" s="106"/>
      <c r="EA26" s="105"/>
      <c r="EB26" s="104"/>
      <c r="EC26" s="105"/>
      <c r="ED26" s="105"/>
      <c r="EE26" s="104"/>
      <c r="EF26" s="104"/>
      <c r="EG26" s="105">
        <f t="shared" si="18"/>
        <v>0</v>
      </c>
      <c r="EH26" s="106"/>
      <c r="EI26" s="105"/>
      <c r="EJ26" s="104"/>
      <c r="EK26" s="105"/>
      <c r="EL26" s="105"/>
      <c r="EM26" s="104"/>
      <c r="EN26" s="104"/>
      <c r="EO26" s="105">
        <f t="shared" si="19"/>
        <v>0</v>
      </c>
      <c r="EP26" s="106"/>
      <c r="EQ26" s="105"/>
      <c r="ER26" s="104"/>
      <c r="ES26" s="105"/>
      <c r="ET26" s="105"/>
      <c r="EU26" s="104"/>
      <c r="EV26" s="104"/>
      <c r="EW26" s="105">
        <f t="shared" si="20"/>
        <v>0</v>
      </c>
      <c r="EX26" s="106"/>
      <c r="EY26" s="105"/>
      <c r="EZ26" s="104"/>
      <c r="FA26" s="105"/>
      <c r="FB26" s="105"/>
      <c r="FC26" s="104"/>
      <c r="FD26" s="104"/>
      <c r="FE26" s="105">
        <f t="shared" si="21"/>
        <v>0</v>
      </c>
      <c r="FF26" s="106"/>
      <c r="FG26" s="105"/>
      <c r="FH26" s="104"/>
      <c r="FI26" s="105"/>
      <c r="FJ26" s="105"/>
      <c r="FK26" s="104"/>
      <c r="FL26" s="104"/>
      <c r="FM26" s="105">
        <f t="shared" si="22"/>
        <v>0</v>
      </c>
      <c r="FN26" s="106"/>
      <c r="FO26" s="105"/>
      <c r="FP26" s="104"/>
      <c r="FQ26" s="105"/>
      <c r="FR26" s="105"/>
      <c r="FS26" s="104"/>
      <c r="FT26" s="104"/>
      <c r="FU26" s="105">
        <f t="shared" si="23"/>
        <v>0</v>
      </c>
      <c r="FV26" s="106"/>
      <c r="FW26" s="105"/>
      <c r="FX26" s="104"/>
      <c r="FY26" s="105"/>
      <c r="FZ26" s="105"/>
      <c r="GA26" s="104"/>
      <c r="GB26" s="104"/>
      <c r="GC26" s="105">
        <f t="shared" si="24"/>
        <v>0</v>
      </c>
      <c r="GD26" s="106"/>
      <c r="GE26" s="105"/>
      <c r="GF26" s="104"/>
      <c r="GG26" s="105"/>
      <c r="GH26" s="105"/>
      <c r="GI26" s="104"/>
      <c r="GJ26" s="104"/>
      <c r="GK26" s="105">
        <f t="shared" si="25"/>
        <v>0</v>
      </c>
      <c r="GL26" s="106"/>
      <c r="GM26" s="105"/>
      <c r="GN26" s="104"/>
      <c r="GO26" s="105"/>
      <c r="GP26" s="105"/>
      <c r="GQ26" s="104"/>
      <c r="GR26" s="104"/>
      <c r="GS26" s="105">
        <f t="shared" si="26"/>
        <v>0</v>
      </c>
      <c r="GT26" s="106"/>
      <c r="GU26" s="105"/>
      <c r="GV26" s="104"/>
      <c r="GW26" s="105"/>
      <c r="GX26" s="105"/>
      <c r="GY26" s="104"/>
      <c r="GZ26" s="104"/>
      <c r="HA26" s="105">
        <f t="shared" si="27"/>
        <v>0</v>
      </c>
      <c r="HB26" s="106"/>
      <c r="HC26" s="105"/>
      <c r="HD26" s="104"/>
      <c r="HE26" s="105"/>
      <c r="HF26" s="105"/>
      <c r="HG26" s="104"/>
      <c r="HH26" s="104"/>
      <c r="HI26" s="105">
        <f t="shared" si="28"/>
        <v>0</v>
      </c>
      <c r="HJ26" s="106"/>
      <c r="HK26" s="105"/>
      <c r="HL26" s="104"/>
      <c r="HM26" s="105"/>
      <c r="HN26" s="105"/>
      <c r="HO26" s="104"/>
      <c r="HP26" s="104"/>
      <c r="HQ26" s="105">
        <f t="shared" si="29"/>
        <v>0</v>
      </c>
      <c r="HR26" s="106"/>
      <c r="HS26" s="105"/>
      <c r="HT26" s="104"/>
      <c r="HU26" s="105"/>
      <c r="HV26" s="105"/>
      <c r="HW26" s="104"/>
      <c r="HX26" s="104"/>
      <c r="HY26" s="105">
        <f t="shared" si="30"/>
        <v>0</v>
      </c>
      <c r="HZ26" s="106"/>
      <c r="IA26" s="105"/>
      <c r="IB26" s="104"/>
      <c r="IC26" s="105"/>
      <c r="ID26" s="105"/>
      <c r="IE26" s="104"/>
      <c r="IF26" s="104"/>
      <c r="IG26" s="105">
        <f t="shared" si="31"/>
        <v>0</v>
      </c>
      <c r="IH26" s="106"/>
      <c r="II26" s="105"/>
      <c r="IJ26" s="104"/>
      <c r="IK26" s="105"/>
      <c r="IL26" s="105"/>
      <c r="IM26" s="104"/>
      <c r="IN26" s="104"/>
      <c r="IO26" s="105">
        <f t="shared" si="32"/>
        <v>0</v>
      </c>
      <c r="IP26" s="106"/>
      <c r="IU26" s="104"/>
      <c r="IV26" s="104"/>
      <c r="IW26" s="105">
        <f t="shared" si="33"/>
        <v>0</v>
      </c>
      <c r="IX26" s="106"/>
      <c r="IY26" s="107">
        <f t="shared" ref="IY26:JB26" si="70">SUM(C26,K26,S26,AA26,AI26,AQ26,AY26,BG26,BO26,BW26,CE26,CM26,CU26,DC26,DK26,DS26,EA26,EI26,EQ26,EY26,FG26,FO26,FW26,GE26,GM26,GU26,HC26,HK26,HS26,IA26,II26)</f>
        <v>0</v>
      </c>
      <c r="IZ26" s="107">
        <f t="shared" si="70"/>
        <v>0</v>
      </c>
      <c r="JA26" s="107">
        <f t="shared" si="70"/>
        <v>1.5</v>
      </c>
      <c r="JB26" s="107">
        <f t="shared" si="70"/>
        <v>0.5</v>
      </c>
      <c r="JC26" s="107">
        <f t="shared" ref="JC26:JD26" si="71">SUM(G26,O26,W26,AE26,AM26,AU26,BC26,BK26,BS26,CA26,CI26,CQ26,CY26,DG26,DO26,DW26,EE26,EM26,EU26,FC26,FK26,FS26,GA26,GI26,GQ26,GY26,HG26,HO26,HW26,IE26,IM26,IU26)</f>
        <v>1</v>
      </c>
      <c r="JD26" s="107">
        <f t="shared" si="71"/>
        <v>0.5</v>
      </c>
      <c r="JE26" s="108">
        <f t="shared" si="39"/>
        <v>3.5</v>
      </c>
      <c r="JF26" s="104"/>
      <c r="JG26" s="104"/>
    </row>
    <row r="27" ht="15.75" customHeight="1">
      <c r="A27" s="3" t="s">
        <v>83</v>
      </c>
      <c r="B27" s="3" t="s">
        <v>28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04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04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04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04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04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4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04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04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04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04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10">
        <v>3.5</v>
      </c>
      <c r="HD27" s="104"/>
      <c r="HE27" s="110">
        <v>2.5</v>
      </c>
      <c r="HF27" s="110">
        <v>10.0</v>
      </c>
      <c r="HG27" s="110">
        <v>1.0</v>
      </c>
      <c r="HH27" s="110">
        <v>4.0</v>
      </c>
      <c r="HI27" s="105">
        <f t="shared" si="28"/>
        <v>21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04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32"/>
        <v>0</v>
      </c>
      <c r="IP27" s="106"/>
      <c r="IU27" s="104"/>
      <c r="IV27" s="104"/>
      <c r="IW27" s="105">
        <f t="shared" si="33"/>
        <v>0</v>
      </c>
      <c r="IX27" s="106"/>
      <c r="IY27" s="107">
        <f t="shared" ref="IY27:JB27" si="72">SUM(C27,K27,S27,AA27,AI27,AQ27,AY27,BG27,BO27,BW27,CE27,CM27,CU27,DC27,DK27,DS27,EA27,EI27,EQ27,EY27,FG27,FO27,FW27,GE27,GM27,GU27,HC27,HK27,HS27,IA27,II27)</f>
        <v>3.5</v>
      </c>
      <c r="IZ27" s="107">
        <f t="shared" si="72"/>
        <v>0</v>
      </c>
      <c r="JA27" s="107">
        <f t="shared" si="72"/>
        <v>2.5</v>
      </c>
      <c r="JB27" s="107">
        <f t="shared" si="72"/>
        <v>10</v>
      </c>
      <c r="JC27" s="107">
        <f t="shared" ref="JC27:JD27" si="73">SUM(G27,O27,W27,AE27,AM27,AU27,BC27,BK27,BS27,CA27,CI27,CQ27,CY27,DG27,DO27,DW27,EE27,EM27,EU27,FC27,FK27,FS27,GA27,GI27,GQ27,GY27,HG27,HO27,HW27,IE27,IM27,IU27)</f>
        <v>1</v>
      </c>
      <c r="JD27" s="107">
        <f t="shared" si="73"/>
        <v>4</v>
      </c>
      <c r="JE27" s="108">
        <f t="shared" si="39"/>
        <v>21</v>
      </c>
      <c r="JF27" s="104"/>
      <c r="JG27" s="104"/>
    </row>
    <row r="28" ht="15.75" customHeight="1">
      <c r="A28" s="3" t="s">
        <v>84</v>
      </c>
      <c r="B28" s="3" t="s">
        <v>29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/>
      <c r="L28" s="104"/>
      <c r="M28" s="104"/>
      <c r="N28" s="104"/>
      <c r="O28" s="104"/>
      <c r="P28" s="104"/>
      <c r="Q28" s="105">
        <f t="shared" si="3"/>
        <v>0</v>
      </c>
      <c r="R28" s="106"/>
      <c r="S28" s="104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04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04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04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04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4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04"/>
      <c r="EJ28" s="104"/>
      <c r="EK28" s="104"/>
      <c r="EL28" s="104"/>
      <c r="EM28" s="104"/>
      <c r="EN28" s="104"/>
      <c r="EO28" s="105">
        <f t="shared" si="19"/>
        <v>0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04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04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04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/>
      <c r="GY28" s="104"/>
      <c r="GZ28" s="104"/>
      <c r="HA28" s="105">
        <f t="shared" si="27"/>
        <v>0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04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10">
        <v>1.0</v>
      </c>
      <c r="ID28" s="104"/>
      <c r="IE28" s="104"/>
      <c r="IF28" s="110">
        <v>2.5</v>
      </c>
      <c r="IG28" s="105">
        <f t="shared" si="31"/>
        <v>3.5</v>
      </c>
      <c r="IH28" s="106"/>
      <c r="II28" s="104"/>
      <c r="IJ28" s="104"/>
      <c r="IK28" s="104"/>
      <c r="IL28" s="104"/>
      <c r="IM28" s="104"/>
      <c r="IN28" s="104"/>
      <c r="IO28" s="105">
        <f t="shared" si="32"/>
        <v>0</v>
      </c>
      <c r="IP28" s="106"/>
      <c r="IU28" s="104"/>
      <c r="IV28" s="104"/>
      <c r="IW28" s="105">
        <f t="shared" si="33"/>
        <v>0</v>
      </c>
      <c r="IX28" s="106"/>
      <c r="IY28" s="107">
        <f t="shared" ref="IY28:JB28" si="74">SUM(C28,K28,S28,AA28,AI28,AQ28,AY28,BG28,BO28,BW28,CE28,CM28,CU28,DC28,DK28,DS28,EA28,EI28,EQ28,EY28,FG28,FO28,FW28,GE28,GM28,GU28,HC28,HK28,HS28,IA28,II28)</f>
        <v>0</v>
      </c>
      <c r="IZ28" s="107">
        <f t="shared" si="74"/>
        <v>0</v>
      </c>
      <c r="JA28" s="107">
        <f t="shared" si="74"/>
        <v>1</v>
      </c>
      <c r="JB28" s="107">
        <f t="shared" si="74"/>
        <v>0</v>
      </c>
      <c r="JC28" s="107">
        <f t="shared" ref="JC28:JD28" si="75">SUM(G28,O28,W28,AE28,AM28,AU28,BC28,BK28,BS28,CA28,CI28,CQ28,CY28,DG28,DO28,DW28,EE28,EM28,EU28,FC28,FK28,FS28,GA28,GI28,GQ28,GY28,HG28,HO28,HW28,IE28,IM28,IU28)</f>
        <v>0</v>
      </c>
      <c r="JD28" s="107">
        <f t="shared" si="75"/>
        <v>2.5</v>
      </c>
      <c r="JE28" s="108">
        <f t="shared" si="39"/>
        <v>3.5</v>
      </c>
      <c r="JF28" s="104"/>
      <c r="JG28" s="104"/>
    </row>
    <row r="29" ht="15.75" customHeight="1">
      <c r="A29" s="3" t="s">
        <v>85</v>
      </c>
      <c r="B29" s="3" t="s">
        <v>30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04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04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04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04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04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/>
      <c r="DL29" s="104"/>
      <c r="DM29" s="104"/>
      <c r="DN29" s="104"/>
      <c r="DO29" s="104"/>
      <c r="DP29" s="104"/>
      <c r="DQ29" s="105">
        <f t="shared" si="46"/>
        <v>0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04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04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04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04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04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32"/>
        <v>0</v>
      </c>
      <c r="IP29" s="106"/>
      <c r="IU29" s="104"/>
      <c r="IV29" s="104"/>
      <c r="IW29" s="105">
        <f t="shared" si="33"/>
        <v>0</v>
      </c>
      <c r="IX29" s="106"/>
      <c r="IY29" s="107">
        <f t="shared" ref="IY29:JB29" si="76">SUM(C29,K29,S29,AA29,AI29,AQ29,AY29,BG29,BO29,BW29,CE29,CM29,CU29,DC29,DK29,DS29,EA29,EI29,EQ29,EY29,FG29,FO29,FW29,GE29,GM29,GU29,HC29,HK29,HS29,IA29,II29)</f>
        <v>0</v>
      </c>
      <c r="IZ29" s="107">
        <f t="shared" si="76"/>
        <v>0</v>
      </c>
      <c r="JA29" s="107">
        <f t="shared" si="76"/>
        <v>0</v>
      </c>
      <c r="JB29" s="107">
        <f t="shared" si="76"/>
        <v>0</v>
      </c>
      <c r="JC29" s="107">
        <f t="shared" ref="JC29:JD29" si="77">SUM(G29,O29,W29,AE29,AM29,AU29,BC29,BK29,BS29,CA29,CI29,CQ29,CY29,DG29,DO29,DW29,EE29,EM29,EU29,FC29,FK29,FS29,GA29,GI29,GQ29,GY29,HG29,HO29,HW29,IE29,IM29,IU29)</f>
        <v>0</v>
      </c>
      <c r="JD29" s="107">
        <f t="shared" si="77"/>
        <v>0</v>
      </c>
      <c r="JE29" s="108">
        <f t="shared" si="39"/>
        <v>0</v>
      </c>
      <c r="JF29" s="104"/>
      <c r="JG29" s="104"/>
    </row>
    <row r="30" ht="15.75" customHeight="1">
      <c r="A30" s="3" t="s">
        <v>86</v>
      </c>
      <c r="B30" s="3" t="s">
        <v>31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04"/>
      <c r="T30" s="104"/>
      <c r="U30" s="104"/>
      <c r="V30" s="104"/>
      <c r="W30" s="104"/>
      <c r="X30" s="104"/>
      <c r="Y30" s="105">
        <f t="shared" si="4"/>
        <v>0</v>
      </c>
      <c r="Z30" s="106"/>
      <c r="AA30" s="104"/>
      <c r="AB30" s="104"/>
      <c r="AC30" s="104"/>
      <c r="AD30" s="104"/>
      <c r="AE30" s="104"/>
      <c r="AF30" s="104"/>
      <c r="AG30" s="105">
        <f t="shared" si="5"/>
        <v>0</v>
      </c>
      <c r="AH30" s="106"/>
      <c r="AI30" s="104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10">
        <v>1.0</v>
      </c>
      <c r="AR30" s="104"/>
      <c r="AS30" s="110">
        <v>2.5</v>
      </c>
      <c r="AT30" s="110">
        <v>2.0</v>
      </c>
      <c r="AU30" s="104"/>
      <c r="AV30" s="104"/>
      <c r="AW30" s="105">
        <f t="shared" si="7"/>
        <v>5.5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04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04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04"/>
      <c r="CF30" s="104"/>
      <c r="CG30" s="104"/>
      <c r="CH30" s="104"/>
      <c r="CI30" s="104"/>
      <c r="CJ30" s="104"/>
      <c r="CK30" s="105">
        <f t="shared" si="12"/>
        <v>0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/>
      <c r="CV30" s="104"/>
      <c r="CW30" s="104"/>
      <c r="CX30" s="104"/>
      <c r="CY30" s="104"/>
      <c r="CZ30" s="104"/>
      <c r="DA30" s="105">
        <f t="shared" si="14"/>
        <v>0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46"/>
        <v>0</v>
      </c>
      <c r="DR30" s="106"/>
      <c r="DS30" s="104"/>
      <c r="DT30" s="104"/>
      <c r="DU30" s="104"/>
      <c r="DV30" s="104"/>
      <c r="DW30" s="104"/>
      <c r="DX30" s="104"/>
      <c r="DY30" s="105">
        <f t="shared" si="17"/>
        <v>0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04"/>
      <c r="EJ30" s="104"/>
      <c r="EK30" s="104"/>
      <c r="EL30" s="104"/>
      <c r="EM30" s="104"/>
      <c r="EN30" s="104"/>
      <c r="EO30" s="105">
        <f t="shared" si="19"/>
        <v>0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10">
        <v>1.0</v>
      </c>
      <c r="EZ30" s="104"/>
      <c r="FA30" s="104"/>
      <c r="FB30" s="110">
        <v>1.0</v>
      </c>
      <c r="FC30" s="104"/>
      <c r="FD30" s="104"/>
      <c r="FE30" s="105">
        <f t="shared" si="21"/>
        <v>2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04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04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04"/>
      <c r="GN30" s="104"/>
      <c r="GO30" s="104"/>
      <c r="GP30" s="104"/>
      <c r="GQ30" s="104"/>
      <c r="GR30" s="104"/>
      <c r="GS30" s="105">
        <f t="shared" si="26"/>
        <v>0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04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32"/>
        <v>0</v>
      </c>
      <c r="IP30" s="106"/>
      <c r="IU30" s="104"/>
      <c r="IV30" s="104"/>
      <c r="IW30" s="105">
        <f t="shared" si="33"/>
        <v>0</v>
      </c>
      <c r="IX30" s="106"/>
      <c r="IY30" s="107">
        <f t="shared" ref="IY30:JB30" si="78">SUM(C30,K30,S30,AA30,AI30,AQ30,AY30,BG30,BO30,BW30,CE30,CM30,CU30,DC30,DK30,DS30,EA30,EI30,EQ30,EY30,FG30,FO30,FW30,GE30,GM30,GU30,HC30,HK30,HS30,IA30,II30)</f>
        <v>2</v>
      </c>
      <c r="IZ30" s="107">
        <f t="shared" si="78"/>
        <v>0</v>
      </c>
      <c r="JA30" s="107">
        <f t="shared" si="78"/>
        <v>2.5</v>
      </c>
      <c r="JB30" s="107">
        <f t="shared" si="78"/>
        <v>3</v>
      </c>
      <c r="JC30" s="107">
        <f t="shared" ref="JC30:JD30" si="79">SUM(G30,O30,W30,AE30,AM30,AU30,BC30,BK30,BS30,CA30,CI30,CQ30,CY30,DG30,DO30,DW30,EE30,EM30,EU30,FC30,FK30,FS30,GA30,GI30,GQ30,GY30,HG30,HO30,HW30,IE30,IM30,IU30)</f>
        <v>0</v>
      </c>
      <c r="JD30" s="107">
        <f t="shared" si="79"/>
        <v>0</v>
      </c>
      <c r="JE30" s="108">
        <f t="shared" si="39"/>
        <v>7.5</v>
      </c>
      <c r="JF30" s="104"/>
      <c r="JG30" s="104"/>
    </row>
    <row r="31" ht="15.75" customHeight="1">
      <c r="A31" s="3" t="s">
        <v>87</v>
      </c>
      <c r="B31" s="3" t="s">
        <v>32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04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04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04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04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04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/>
      <c r="DN31" s="104"/>
      <c r="DO31" s="104"/>
      <c r="DP31" s="104"/>
      <c r="DQ31" s="105">
        <f t="shared" si="46"/>
        <v>0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10">
        <v>1.0</v>
      </c>
      <c r="ED31" s="104"/>
      <c r="EE31" s="104"/>
      <c r="EF31" s="104"/>
      <c r="EG31" s="105">
        <f t="shared" si="18"/>
        <v>1</v>
      </c>
      <c r="EH31" s="106"/>
      <c r="EI31" s="104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04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04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04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04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32"/>
        <v>0</v>
      </c>
      <c r="IP31" s="106"/>
      <c r="IU31" s="104"/>
      <c r="IV31" s="104"/>
      <c r="IW31" s="105">
        <f t="shared" si="33"/>
        <v>0</v>
      </c>
      <c r="IX31" s="106"/>
      <c r="IY31" s="107">
        <f t="shared" ref="IY31:JB31" si="80">SUM(C31,K31,S31,AA31,AI31,AQ31,AY31,BG31,BO31,BW31,CE31,CM31,CU31,DC31,DK31,DS31,EA31,EI31,EQ31,EY31,FG31,FO31,FW31,GE31,GM31,GU31,HC31,HK31,HS31,IA31,II31)</f>
        <v>0</v>
      </c>
      <c r="IZ31" s="107">
        <f t="shared" si="80"/>
        <v>0</v>
      </c>
      <c r="JA31" s="107">
        <f t="shared" si="80"/>
        <v>1</v>
      </c>
      <c r="JB31" s="107">
        <f t="shared" si="80"/>
        <v>0</v>
      </c>
      <c r="JC31" s="107">
        <f t="shared" ref="JC31:JD31" si="81">SUM(G31,O31,W31,AE31,AM31,AU31,BC31,BK31,BS31,CA31,CI31,CQ31,CY31,DG31,DO31,DW31,EE31,EM31,EU31,FC31,FK31,FS31,GA31,GI31,GQ31,GY31,HG31,HO31,HW31,IE31,IM31,IU31)</f>
        <v>0</v>
      </c>
      <c r="JD31" s="107">
        <f t="shared" si="81"/>
        <v>0</v>
      </c>
      <c r="JE31" s="108">
        <f t="shared" si="39"/>
        <v>1</v>
      </c>
      <c r="JF31" s="104"/>
      <c r="JG31" s="104"/>
    </row>
    <row r="32" ht="15.75" customHeight="1">
      <c r="A32" s="3" t="s">
        <v>88</v>
      </c>
      <c r="B32" s="3" t="s">
        <v>33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10">
        <v>13.5</v>
      </c>
      <c r="L32" s="104"/>
      <c r="M32" s="110">
        <v>4.0</v>
      </c>
      <c r="N32" s="110">
        <v>15.5</v>
      </c>
      <c r="O32" s="110">
        <v>2.5</v>
      </c>
      <c r="P32" s="104"/>
      <c r="Q32" s="105">
        <f t="shared" si="3"/>
        <v>35.5</v>
      </c>
      <c r="R32" s="106"/>
      <c r="S32" s="104"/>
      <c r="T32" s="104"/>
      <c r="U32" s="104"/>
      <c r="V32" s="104"/>
      <c r="W32" s="104"/>
      <c r="X32" s="104"/>
      <c r="Y32" s="105">
        <f t="shared" si="4"/>
        <v>0</v>
      </c>
      <c r="Z32" s="106"/>
      <c r="AA32" s="104"/>
      <c r="AB32" s="104"/>
      <c r="AC32" s="104"/>
      <c r="AD32" s="104"/>
      <c r="AE32" s="104"/>
      <c r="AF32" s="104"/>
      <c r="AG32" s="105">
        <f t="shared" si="5"/>
        <v>0</v>
      </c>
      <c r="AH32" s="106"/>
      <c r="AI32" s="104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4"/>
      <c r="AT32" s="104"/>
      <c r="AU32" s="104"/>
      <c r="AV32" s="104"/>
      <c r="AW32" s="105">
        <f t="shared" si="7"/>
        <v>0</v>
      </c>
      <c r="AX32" s="106"/>
      <c r="AY32" s="104"/>
      <c r="AZ32" s="104"/>
      <c r="BA32" s="104"/>
      <c r="BB32" s="104"/>
      <c r="BC32" s="104"/>
      <c r="BD32" s="104"/>
      <c r="BE32" s="105">
        <f t="shared" si="8"/>
        <v>0</v>
      </c>
      <c r="BF32" s="106"/>
      <c r="BG32" s="104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/>
      <c r="BP32" s="104"/>
      <c r="BQ32" s="104"/>
      <c r="BR32" s="104"/>
      <c r="BS32" s="104"/>
      <c r="BT32" s="104"/>
      <c r="BU32" s="105">
        <f t="shared" si="10"/>
        <v>0</v>
      </c>
      <c r="BV32" s="106"/>
      <c r="BW32" s="104"/>
      <c r="BX32" s="104"/>
      <c r="BY32" s="104"/>
      <c r="BZ32" s="104"/>
      <c r="CA32" s="104"/>
      <c r="CB32" s="104"/>
      <c r="CC32" s="105">
        <f t="shared" si="11"/>
        <v>0</v>
      </c>
      <c r="CD32" s="106"/>
      <c r="CE32" s="104"/>
      <c r="CF32" s="104"/>
      <c r="CG32" s="104"/>
      <c r="CH32" s="104"/>
      <c r="CI32" s="104"/>
      <c r="CJ32" s="104"/>
      <c r="CK32" s="105">
        <f t="shared" si="12"/>
        <v>0</v>
      </c>
      <c r="CL32" s="106"/>
      <c r="CM32" s="104"/>
      <c r="CN32" s="104"/>
      <c r="CO32" s="104"/>
      <c r="CP32" s="104"/>
      <c r="CQ32" s="104"/>
      <c r="CR32" s="104"/>
      <c r="CS32" s="105">
        <f t="shared" si="13"/>
        <v>0</v>
      </c>
      <c r="CT32" s="106"/>
      <c r="CU32" s="104"/>
      <c r="CV32" s="104"/>
      <c r="CW32" s="104"/>
      <c r="CX32" s="104"/>
      <c r="CY32" s="104"/>
      <c r="CZ32" s="104"/>
      <c r="DA32" s="105">
        <f t="shared" si="14"/>
        <v>0</v>
      </c>
      <c r="DB32" s="106"/>
      <c r="DC32" s="104"/>
      <c r="DD32" s="104"/>
      <c r="DE32" s="104"/>
      <c r="DF32" s="104"/>
      <c r="DG32" s="104"/>
      <c r="DH32" s="104"/>
      <c r="DI32" s="105">
        <f t="shared" si="15"/>
        <v>0</v>
      </c>
      <c r="DJ32" s="106"/>
      <c r="DK32" s="104"/>
      <c r="DL32" s="104"/>
      <c r="DM32" s="104"/>
      <c r="DN32" s="104"/>
      <c r="DO32" s="104"/>
      <c r="DP32" s="104"/>
      <c r="DQ32" s="105">
        <f t="shared" si="46"/>
        <v>0</v>
      </c>
      <c r="DR32" s="106"/>
      <c r="DS32" s="104"/>
      <c r="DT32" s="104"/>
      <c r="DU32" s="104"/>
      <c r="DV32" s="104"/>
      <c r="DW32" s="104"/>
      <c r="DX32" s="104"/>
      <c r="DY32" s="105">
        <f t="shared" si="17"/>
        <v>0</v>
      </c>
      <c r="DZ32" s="106"/>
      <c r="EA32" s="104"/>
      <c r="EB32" s="104"/>
      <c r="EC32" s="104"/>
      <c r="ED32" s="104"/>
      <c r="EE32" s="104"/>
      <c r="EF32" s="104"/>
      <c r="EG32" s="105">
        <f t="shared" si="18"/>
        <v>0</v>
      </c>
      <c r="EH32" s="106"/>
      <c r="EI32" s="104">
        <f>8+5.5+1.5+2+4</f>
        <v>21</v>
      </c>
      <c r="EJ32" s="104"/>
      <c r="EK32" s="104">
        <f>1+2+2</f>
        <v>5</v>
      </c>
      <c r="EL32" s="104">
        <f>5+1+5+9</f>
        <v>20</v>
      </c>
      <c r="EM32" s="104">
        <f>1+1</f>
        <v>2</v>
      </c>
      <c r="EN32" s="104"/>
      <c r="EO32" s="105">
        <f t="shared" si="19"/>
        <v>48</v>
      </c>
      <c r="EP32" s="106"/>
      <c r="EQ32" s="104"/>
      <c r="ER32" s="104"/>
      <c r="ES32" s="104"/>
      <c r="ET32" s="104"/>
      <c r="EU32" s="104"/>
      <c r="EV32" s="104"/>
      <c r="EW32" s="105">
        <f t="shared" si="20"/>
        <v>0</v>
      </c>
      <c r="EX32" s="106"/>
      <c r="EY32" s="104"/>
      <c r="EZ32" s="104"/>
      <c r="FA32" s="104"/>
      <c r="FB32" s="104"/>
      <c r="FC32" s="104"/>
      <c r="FD32" s="104"/>
      <c r="FE32" s="105">
        <f t="shared" si="21"/>
        <v>0</v>
      </c>
      <c r="FF32" s="106"/>
      <c r="FG32" s="104"/>
      <c r="FH32" s="104"/>
      <c r="FI32" s="104"/>
      <c r="FJ32" s="104"/>
      <c r="FK32" s="104"/>
      <c r="FL32" s="104"/>
      <c r="FM32" s="105">
        <f t="shared" si="22"/>
        <v>0</v>
      </c>
      <c r="FN32" s="106"/>
      <c r="FO32" s="104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/>
      <c r="FX32" s="104"/>
      <c r="FY32" s="104"/>
      <c r="FZ32" s="104"/>
      <c r="GA32" s="104"/>
      <c r="GB32" s="104"/>
      <c r="GC32" s="105">
        <f t="shared" si="24"/>
        <v>0</v>
      </c>
      <c r="GD32" s="106"/>
      <c r="GE32" s="104"/>
      <c r="GF32" s="104"/>
      <c r="GG32" s="104"/>
      <c r="GH32" s="104"/>
      <c r="GI32" s="104"/>
      <c r="GJ32" s="104"/>
      <c r="GK32" s="105">
        <f t="shared" si="25"/>
        <v>0</v>
      </c>
      <c r="GL32" s="106"/>
      <c r="GM32" s="104">
        <f>19+7+2+2</f>
        <v>30</v>
      </c>
      <c r="GN32" s="104"/>
      <c r="GO32" s="110">
        <v>0.25</v>
      </c>
      <c r="GP32" s="104">
        <f>7+7+8</f>
        <v>22</v>
      </c>
      <c r="GQ32" s="110">
        <v>4.0</v>
      </c>
      <c r="GR32" s="104"/>
      <c r="GS32" s="105">
        <f t="shared" si="26"/>
        <v>56.25</v>
      </c>
      <c r="GT32" s="106"/>
      <c r="GU32" s="104"/>
      <c r="GV32" s="104"/>
      <c r="GW32" s="104"/>
      <c r="GX32" s="104"/>
      <c r="GY32" s="104"/>
      <c r="GZ32" s="104"/>
      <c r="HA32" s="105">
        <f t="shared" si="27"/>
        <v>0</v>
      </c>
      <c r="HB32" s="106"/>
      <c r="HC32" s="104"/>
      <c r="HD32" s="104"/>
      <c r="HE32" s="104"/>
      <c r="HF32" s="104"/>
      <c r="HG32" s="104"/>
      <c r="HH32" s="104"/>
      <c r="HI32" s="105">
        <f t="shared" si="28"/>
        <v>0</v>
      </c>
      <c r="HJ32" s="106"/>
      <c r="HK32" s="104"/>
      <c r="HL32" s="104"/>
      <c r="HM32" s="104"/>
      <c r="HN32" s="104"/>
      <c r="HO32" s="104"/>
      <c r="HP32" s="104"/>
      <c r="HQ32" s="105">
        <f t="shared" si="29"/>
        <v>0</v>
      </c>
      <c r="HR32" s="106"/>
      <c r="HS32" s="104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4"/>
      <c r="ID32" s="104"/>
      <c r="IE32" s="104"/>
      <c r="IF32" s="104"/>
      <c r="IG32" s="105">
        <f t="shared" si="31"/>
        <v>0</v>
      </c>
      <c r="IH32" s="106"/>
      <c r="II32" s="104"/>
      <c r="IJ32" s="104"/>
      <c r="IK32" s="104"/>
      <c r="IL32" s="104"/>
      <c r="IM32" s="104"/>
      <c r="IN32" s="104"/>
      <c r="IO32" s="105">
        <f t="shared" si="32"/>
        <v>0</v>
      </c>
      <c r="IP32" s="106"/>
      <c r="IU32" s="104"/>
      <c r="IV32" s="104"/>
      <c r="IW32" s="105">
        <f t="shared" si="33"/>
        <v>0</v>
      </c>
      <c r="IX32" s="106"/>
      <c r="IY32" s="107">
        <f t="shared" ref="IY32:JB32" si="82">SUM(C32,K32,S32,AA32,AI32,AQ32,AY32,BG32,BO32,BW32,CE32,CM32,CU32,DC32,DK32,DS32,EA32,EI32,EQ32,EY32,FG32,FO32,FW32,GE32,GM32,GU32,HC32,HK32,HS32,IA32,II32)</f>
        <v>64.5</v>
      </c>
      <c r="IZ32" s="107">
        <f t="shared" si="82"/>
        <v>0</v>
      </c>
      <c r="JA32" s="107">
        <f t="shared" si="82"/>
        <v>9.25</v>
      </c>
      <c r="JB32" s="107">
        <f t="shared" si="82"/>
        <v>57.5</v>
      </c>
      <c r="JC32" s="107">
        <f t="shared" ref="JC32:JD32" si="83">SUM(G32,O32,W32,AE32,AM32,AU32,BC32,BK32,BS32,CA32,CI32,CQ32,CY32,DG32,DO32,DW32,EE32,EM32,EU32,FC32,FK32,FS32,GA32,GI32,GQ32,GY32,HG32,HO32,HW32,IE32,IM32,IU32)</f>
        <v>8.5</v>
      </c>
      <c r="JD32" s="107">
        <f t="shared" si="83"/>
        <v>0</v>
      </c>
      <c r="JE32" s="108">
        <f t="shared" si="39"/>
        <v>139.75</v>
      </c>
      <c r="JF32" s="104"/>
      <c r="JG32" s="104"/>
    </row>
    <row r="33" ht="15.75" customHeight="1">
      <c r="A33" s="3" t="s">
        <v>89</v>
      </c>
      <c r="B33" s="3" t="s">
        <v>34</v>
      </c>
      <c r="C33" s="104"/>
      <c r="D33" s="104"/>
      <c r="E33" s="109">
        <v>1.0</v>
      </c>
      <c r="F33" s="109">
        <v>3.0</v>
      </c>
      <c r="G33" s="104"/>
      <c r="H33" s="104"/>
      <c r="I33" s="105">
        <f t="shared" si="2"/>
        <v>4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04"/>
      <c r="T33" s="104"/>
      <c r="U33" s="105"/>
      <c r="V33" s="105"/>
      <c r="W33" s="104"/>
      <c r="X33" s="104"/>
      <c r="Y33" s="105">
        <f t="shared" si="4"/>
        <v>0</v>
      </c>
      <c r="Z33" s="106"/>
      <c r="AA33" s="104"/>
      <c r="AB33" s="104"/>
      <c r="AC33" s="105"/>
      <c r="AD33" s="105"/>
      <c r="AE33" s="104"/>
      <c r="AF33" s="104"/>
      <c r="AG33" s="105">
        <f t="shared" si="5"/>
        <v>0</v>
      </c>
      <c r="AH33" s="106"/>
      <c r="AI33" s="104"/>
      <c r="AJ33" s="104"/>
      <c r="AK33" s="105"/>
      <c r="AL33" s="105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04"/>
      <c r="BH33" s="104"/>
      <c r="BI33" s="105"/>
      <c r="BJ33" s="105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04"/>
      <c r="BX33" s="104"/>
      <c r="BY33" s="105"/>
      <c r="BZ33" s="105"/>
      <c r="CA33" s="104"/>
      <c r="CB33" s="104"/>
      <c r="CC33" s="105">
        <f t="shared" si="11"/>
        <v>0</v>
      </c>
      <c r="CD33" s="106"/>
      <c r="CE33" s="104"/>
      <c r="CF33" s="104"/>
      <c r="CG33" s="105"/>
      <c r="CH33" s="105"/>
      <c r="CI33" s="104"/>
      <c r="CJ33" s="104"/>
      <c r="CK33" s="105">
        <f t="shared" si="12"/>
        <v>0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/>
      <c r="CW33" s="105"/>
      <c r="CX33" s="105"/>
      <c r="CY33" s="104"/>
      <c r="CZ33" s="104"/>
      <c r="DA33" s="105">
        <f t="shared" si="14"/>
        <v>0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9">
        <v>1.0</v>
      </c>
      <c r="DN33" s="109">
        <v>1.0</v>
      </c>
      <c r="DO33" s="104"/>
      <c r="DP33" s="104"/>
      <c r="DQ33" s="105">
        <f t="shared" si="46"/>
        <v>2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04"/>
      <c r="EJ33" s="104"/>
      <c r="EK33" s="105"/>
      <c r="EL33" s="105"/>
      <c r="EM33" s="104"/>
      <c r="EN33" s="104"/>
      <c r="EO33" s="105">
        <f t="shared" si="19"/>
        <v>0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/>
      <c r="FB33" s="105"/>
      <c r="FC33" s="104"/>
      <c r="FD33" s="104"/>
      <c r="FE33" s="105">
        <f t="shared" si="21"/>
        <v>0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04"/>
      <c r="FP33" s="104"/>
      <c r="FQ33" s="105"/>
      <c r="FR33" s="105"/>
      <c r="FS33" s="104"/>
      <c r="FT33" s="104"/>
      <c r="FU33" s="105">
        <f t="shared" si="23"/>
        <v>0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04"/>
      <c r="GF33" s="104"/>
      <c r="GG33" s="105"/>
      <c r="GH33" s="105"/>
      <c r="GI33" s="104"/>
      <c r="GJ33" s="104"/>
      <c r="GK33" s="105">
        <f t="shared" si="25"/>
        <v>0</v>
      </c>
      <c r="GL33" s="106"/>
      <c r="GM33" s="104"/>
      <c r="GN33" s="104"/>
      <c r="GO33" s="105"/>
      <c r="GP33" s="105"/>
      <c r="GQ33" s="104"/>
      <c r="GR33" s="104"/>
      <c r="GS33" s="105">
        <f t="shared" si="26"/>
        <v>0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04"/>
      <c r="HT33" s="104"/>
      <c r="HU33" s="105"/>
      <c r="HV33" s="105"/>
      <c r="HW33" s="104"/>
      <c r="HX33" s="104"/>
      <c r="HY33" s="105">
        <f t="shared" si="30"/>
        <v>0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32"/>
        <v>0</v>
      </c>
      <c r="IP33" s="106"/>
      <c r="IU33" s="104"/>
      <c r="IV33" s="104"/>
      <c r="IW33" s="105">
        <f t="shared" si="33"/>
        <v>0</v>
      </c>
      <c r="IX33" s="106"/>
      <c r="IY33" s="107">
        <f t="shared" ref="IY33:JB33" si="84">SUM(C33,K33,S33,AA33,AI33,AQ33,AY33,BG33,BO33,BW33,CE33,CM33,CU33,DC33,DK33,DS33,EA33,EI33,EQ33,EY33,FG33,FO33,FW33,GE33,GM33,GU33,HC33,HK33,HS33,IA33,II33)</f>
        <v>0</v>
      </c>
      <c r="IZ33" s="107">
        <f t="shared" si="84"/>
        <v>0</v>
      </c>
      <c r="JA33" s="107">
        <f t="shared" si="84"/>
        <v>2</v>
      </c>
      <c r="JB33" s="107">
        <f t="shared" si="84"/>
        <v>4</v>
      </c>
      <c r="JC33" s="107">
        <f t="shared" ref="JC33:JD33" si="85">SUM(G33,O33,W33,AE33,AM33,AU33,BC33,BK33,BS33,CA33,CI33,CQ33,CY33,DG33,DO33,DW33,EE33,EM33,EU33,FC33,FK33,FS33,GA33,GI33,GQ33,GY33,HG33,HO33,HW33,IE33,IM33,IU33)</f>
        <v>0</v>
      </c>
      <c r="JD33" s="107">
        <f t="shared" si="85"/>
        <v>0</v>
      </c>
      <c r="JE33" s="108">
        <f t="shared" si="39"/>
        <v>6</v>
      </c>
      <c r="JF33" s="104"/>
      <c r="JG33" s="104"/>
    </row>
    <row r="34" ht="15.75" customHeight="1">
      <c r="A34" s="3" t="s">
        <v>90</v>
      </c>
      <c r="B34" s="3" t="s">
        <v>35</v>
      </c>
      <c r="C34" s="110">
        <v>3.0</v>
      </c>
      <c r="D34" s="104"/>
      <c r="E34" s="109">
        <v>4.0</v>
      </c>
      <c r="F34" s="105"/>
      <c r="G34" s="104"/>
      <c r="H34" s="110">
        <v>3.0</v>
      </c>
      <c r="I34" s="105">
        <f t="shared" si="2"/>
        <v>10</v>
      </c>
      <c r="J34" s="106"/>
      <c r="K34" s="104"/>
      <c r="L34" s="104"/>
      <c r="M34" s="105"/>
      <c r="N34" s="105"/>
      <c r="O34" s="104"/>
      <c r="P34" s="104"/>
      <c r="Q34" s="105">
        <f t="shared" si="3"/>
        <v>0</v>
      </c>
      <c r="R34" s="106"/>
      <c r="S34" s="104"/>
      <c r="T34" s="104"/>
      <c r="U34" s="105"/>
      <c r="V34" s="105"/>
      <c r="W34" s="104"/>
      <c r="X34" s="104"/>
      <c r="Y34" s="105">
        <f t="shared" si="4"/>
        <v>0</v>
      </c>
      <c r="Z34" s="106"/>
      <c r="AA34" s="104"/>
      <c r="AB34" s="104"/>
      <c r="AC34" s="105"/>
      <c r="AD34" s="105"/>
      <c r="AE34" s="104"/>
      <c r="AF34" s="104"/>
      <c r="AG34" s="105">
        <f t="shared" si="5"/>
        <v>0</v>
      </c>
      <c r="AH34" s="106"/>
      <c r="AI34" s="104"/>
      <c r="AJ34" s="104"/>
      <c r="AK34" s="105"/>
      <c r="AL34" s="105"/>
      <c r="AM34" s="104"/>
      <c r="AN34" s="104"/>
      <c r="AO34" s="105">
        <f t="shared" si="6"/>
        <v>0</v>
      </c>
      <c r="AP34" s="106"/>
      <c r="AQ34" s="110">
        <v>3.0</v>
      </c>
      <c r="AR34" s="104"/>
      <c r="AS34" s="105"/>
      <c r="AT34" s="109">
        <v>17.2</v>
      </c>
      <c r="AU34" s="110">
        <v>1.0</v>
      </c>
      <c r="AV34" s="110">
        <v>6.0</v>
      </c>
      <c r="AW34" s="105">
        <f t="shared" si="7"/>
        <v>27.2</v>
      </c>
      <c r="AX34" s="106"/>
      <c r="AY34" s="104"/>
      <c r="AZ34" s="104"/>
      <c r="BA34" s="105"/>
      <c r="BB34" s="105"/>
      <c r="BC34" s="104"/>
      <c r="BD34" s="104"/>
      <c r="BE34" s="105">
        <f t="shared" si="8"/>
        <v>0</v>
      </c>
      <c r="BF34" s="106"/>
      <c r="BG34" s="104"/>
      <c r="BH34" s="104"/>
      <c r="BI34" s="105"/>
      <c r="BJ34" s="105"/>
      <c r="BK34" s="104"/>
      <c r="BL34" s="104"/>
      <c r="BM34" s="105">
        <f t="shared" si="9"/>
        <v>0</v>
      </c>
      <c r="BN34" s="106"/>
      <c r="BO34" s="110">
        <v>1.0</v>
      </c>
      <c r="BP34" s="104"/>
      <c r="BQ34" s="105"/>
      <c r="BR34" s="109">
        <v>5.0</v>
      </c>
      <c r="BS34" s="104"/>
      <c r="BT34" s="104"/>
      <c r="BU34" s="105">
        <f t="shared" si="10"/>
        <v>6</v>
      </c>
      <c r="BV34" s="106"/>
      <c r="BW34" s="104"/>
      <c r="BX34" s="104"/>
      <c r="BY34" s="105"/>
      <c r="BZ34" s="105"/>
      <c r="CA34" s="104"/>
      <c r="CB34" s="104"/>
      <c r="CC34" s="105">
        <f t="shared" si="11"/>
        <v>0</v>
      </c>
      <c r="CD34" s="106"/>
      <c r="CE34" s="104"/>
      <c r="CF34" s="104"/>
      <c r="CG34" s="105"/>
      <c r="CH34" s="105"/>
      <c r="CI34" s="104"/>
      <c r="CJ34" s="104"/>
      <c r="CK34" s="105">
        <f t="shared" si="12"/>
        <v>0</v>
      </c>
      <c r="CL34" s="106"/>
      <c r="CM34" s="104"/>
      <c r="CN34" s="104"/>
      <c r="CO34" s="105"/>
      <c r="CP34" s="105"/>
      <c r="CQ34" s="104"/>
      <c r="CR34" s="104"/>
      <c r="CS34" s="105">
        <f t="shared" si="13"/>
        <v>0</v>
      </c>
      <c r="CT34" s="106"/>
      <c r="CU34" s="104"/>
      <c r="CV34" s="104"/>
      <c r="CW34" s="105"/>
      <c r="CX34" s="105"/>
      <c r="CY34" s="104"/>
      <c r="CZ34" s="104"/>
      <c r="DA34" s="105">
        <f t="shared" si="14"/>
        <v>0</v>
      </c>
      <c r="DB34" s="106"/>
      <c r="DC34" s="104"/>
      <c r="DD34" s="104"/>
      <c r="DE34" s="105"/>
      <c r="DF34" s="105"/>
      <c r="DG34" s="104"/>
      <c r="DH34" s="104"/>
      <c r="DI34" s="105">
        <f t="shared" si="15"/>
        <v>0</v>
      </c>
      <c r="DJ34" s="106"/>
      <c r="DK34" s="110">
        <v>2.0</v>
      </c>
      <c r="DL34" s="104"/>
      <c r="DM34" s="105"/>
      <c r="DN34" s="109">
        <v>1.0</v>
      </c>
      <c r="DO34" s="110">
        <v>1.0</v>
      </c>
      <c r="DP34" s="110">
        <v>2.0</v>
      </c>
      <c r="DQ34" s="105">
        <f t="shared" si="46"/>
        <v>6</v>
      </c>
      <c r="DR34" s="106"/>
      <c r="DS34" s="104"/>
      <c r="DT34" s="104"/>
      <c r="DU34" s="109">
        <v>2.0</v>
      </c>
      <c r="DV34" s="109">
        <v>3.0</v>
      </c>
      <c r="DW34" s="110">
        <v>0.5</v>
      </c>
      <c r="DX34" s="104"/>
      <c r="DY34" s="105">
        <f t="shared" si="17"/>
        <v>5.5</v>
      </c>
      <c r="DZ34" s="106"/>
      <c r="EA34" s="104"/>
      <c r="EB34" s="104"/>
      <c r="EC34" s="105"/>
      <c r="ED34" s="109">
        <v>2.0</v>
      </c>
      <c r="EE34" s="110">
        <v>0.5</v>
      </c>
      <c r="EF34" s="104"/>
      <c r="EG34" s="105">
        <f t="shared" si="18"/>
        <v>2.5</v>
      </c>
      <c r="EH34" s="106"/>
      <c r="EI34" s="110">
        <v>3.0</v>
      </c>
      <c r="EJ34" s="104"/>
      <c r="EK34" s="109">
        <v>6.0</v>
      </c>
      <c r="EL34" s="105"/>
      <c r="EM34" s="104"/>
      <c r="EN34" s="104"/>
      <c r="EO34" s="105">
        <f t="shared" si="19"/>
        <v>9</v>
      </c>
      <c r="EP34" s="106"/>
      <c r="EQ34" s="104"/>
      <c r="ER34" s="104"/>
      <c r="ES34" s="105"/>
      <c r="ET34" s="105"/>
      <c r="EU34" s="104"/>
      <c r="EV34" s="104"/>
      <c r="EW34" s="105">
        <f t="shared" si="20"/>
        <v>0</v>
      </c>
      <c r="EX34" s="106"/>
      <c r="EY34" s="104"/>
      <c r="EZ34" s="104"/>
      <c r="FA34" s="105"/>
      <c r="FB34" s="105"/>
      <c r="FC34" s="104"/>
      <c r="FD34" s="104"/>
      <c r="FE34" s="105">
        <f t="shared" si="21"/>
        <v>0</v>
      </c>
      <c r="FF34" s="106"/>
      <c r="FG34" s="104"/>
      <c r="FH34" s="104"/>
      <c r="FI34" s="105"/>
      <c r="FJ34" s="105"/>
      <c r="FK34" s="104"/>
      <c r="FL34" s="104"/>
      <c r="FM34" s="105">
        <f t="shared" si="22"/>
        <v>0</v>
      </c>
      <c r="FN34" s="106"/>
      <c r="FO34" s="110">
        <v>2.0</v>
      </c>
      <c r="FP34" s="110">
        <v>1.0</v>
      </c>
      <c r="FQ34" s="105"/>
      <c r="FR34" s="109">
        <v>6.0</v>
      </c>
      <c r="FS34" s="104"/>
      <c r="FT34" s="104"/>
      <c r="FU34" s="105">
        <f t="shared" si="23"/>
        <v>9</v>
      </c>
      <c r="FV34" s="106"/>
      <c r="FW34" s="110">
        <v>1.0</v>
      </c>
      <c r="FX34" s="104"/>
      <c r="FY34" s="105"/>
      <c r="FZ34" s="109">
        <v>4.0</v>
      </c>
      <c r="GA34" s="104"/>
      <c r="GB34" s="104"/>
      <c r="GC34" s="105">
        <f t="shared" si="24"/>
        <v>5</v>
      </c>
      <c r="GD34" s="106"/>
      <c r="GE34" s="104"/>
      <c r="GF34" s="104"/>
      <c r="GG34" s="109">
        <v>1.0</v>
      </c>
      <c r="GH34" s="109">
        <v>3.0</v>
      </c>
      <c r="GI34" s="104"/>
      <c r="GJ34" s="110">
        <v>2.0</v>
      </c>
      <c r="GK34" s="105">
        <f t="shared" si="25"/>
        <v>6</v>
      </c>
      <c r="GL34" s="106"/>
      <c r="GM34" s="104"/>
      <c r="GN34" s="104"/>
      <c r="GO34" s="105"/>
      <c r="GP34" s="105"/>
      <c r="GQ34" s="104"/>
      <c r="GR34" s="104"/>
      <c r="GS34" s="105">
        <f t="shared" si="26"/>
        <v>0</v>
      </c>
      <c r="GT34" s="106"/>
      <c r="GU34" s="104"/>
      <c r="GV34" s="104"/>
      <c r="GW34" s="105"/>
      <c r="GX34" s="105"/>
      <c r="GY34" s="104"/>
      <c r="GZ34" s="104"/>
      <c r="HA34" s="105">
        <f t="shared" si="27"/>
        <v>0</v>
      </c>
      <c r="HB34" s="106"/>
      <c r="HC34" s="104"/>
      <c r="HD34" s="104"/>
      <c r="HE34" s="105"/>
      <c r="HF34" s="105"/>
      <c r="HG34" s="104"/>
      <c r="HH34" s="104"/>
      <c r="HI34" s="105">
        <f t="shared" si="28"/>
        <v>0</v>
      </c>
      <c r="HJ34" s="106"/>
      <c r="HK34" s="104"/>
      <c r="HL34" s="104"/>
      <c r="HM34" s="105"/>
      <c r="HN34" s="105"/>
      <c r="HO34" s="104"/>
      <c r="HP34" s="104"/>
      <c r="HQ34" s="105">
        <f t="shared" si="29"/>
        <v>0</v>
      </c>
      <c r="HR34" s="106"/>
      <c r="HS34" s="104"/>
      <c r="HT34" s="104"/>
      <c r="HU34" s="105"/>
      <c r="HV34" s="105"/>
      <c r="HW34" s="104"/>
      <c r="HX34" s="104"/>
      <c r="HY34" s="105">
        <f t="shared" si="30"/>
        <v>0</v>
      </c>
      <c r="HZ34" s="106"/>
      <c r="IA34" s="104"/>
      <c r="IB34" s="110">
        <v>0.5</v>
      </c>
      <c r="IC34" s="109">
        <v>2.0</v>
      </c>
      <c r="ID34" s="109">
        <v>3.0</v>
      </c>
      <c r="IE34" s="110">
        <v>0.5</v>
      </c>
      <c r="IF34" s="104"/>
      <c r="IG34" s="105">
        <f t="shared" si="31"/>
        <v>6</v>
      </c>
      <c r="IH34" s="106"/>
      <c r="II34" s="110">
        <v>1.5</v>
      </c>
      <c r="IJ34" s="104"/>
      <c r="IK34" s="109">
        <v>1.0</v>
      </c>
      <c r="IL34" s="109">
        <v>4.0</v>
      </c>
      <c r="IM34" s="104"/>
      <c r="IN34" s="104"/>
      <c r="IO34" s="105">
        <f t="shared" si="32"/>
        <v>6.5</v>
      </c>
      <c r="IP34" s="106"/>
      <c r="IU34" s="104"/>
      <c r="IV34" s="104"/>
      <c r="IW34" s="105">
        <f t="shared" si="33"/>
        <v>0</v>
      </c>
      <c r="IX34" s="106"/>
      <c r="IY34" s="107">
        <f t="shared" ref="IY34:JB34" si="86">SUM(C34,K34,S34,AA34,AI34,AQ34,AY34,BG34,BO34,BW34,CE34,CM34,CU34,DC34,DK34,DS34,EA34,EI34,EQ34,EY34,FG34,FO34,FW34,GE34,GM34,GU34,HC34,HK34,HS34,IA34,II34)</f>
        <v>16.5</v>
      </c>
      <c r="IZ34" s="107">
        <f t="shared" si="86"/>
        <v>1.5</v>
      </c>
      <c r="JA34" s="107">
        <f t="shared" si="86"/>
        <v>16</v>
      </c>
      <c r="JB34" s="107">
        <f t="shared" si="86"/>
        <v>48.2</v>
      </c>
      <c r="JC34" s="107">
        <f t="shared" ref="JC34:JD34" si="87">SUM(G34,O34,W34,AE34,AM34,AU34,BC34,BK34,BS34,CA34,CI34,CQ34,CY34,DG34,DO34,DW34,EE34,EM34,EU34,FC34,FK34,FS34,GA34,GI34,GQ34,GY34,HG34,HO34,HW34,IE34,IM34,IU34)</f>
        <v>3.5</v>
      </c>
      <c r="JD34" s="107">
        <f t="shared" si="87"/>
        <v>13</v>
      </c>
      <c r="JE34" s="108">
        <f t="shared" si="39"/>
        <v>98.7</v>
      </c>
      <c r="JF34" s="104"/>
      <c r="JG34" s="104"/>
    </row>
    <row r="35" ht="15.75" customHeight="1">
      <c r="A35" s="3" t="s">
        <v>91</v>
      </c>
      <c r="B35" s="3" t="s">
        <v>37</v>
      </c>
      <c r="C35" s="109">
        <v>6.0</v>
      </c>
      <c r="D35" s="104"/>
      <c r="E35" s="110">
        <v>4.0</v>
      </c>
      <c r="F35" s="105"/>
      <c r="G35" s="105"/>
      <c r="H35" s="104"/>
      <c r="I35" s="105">
        <f t="shared" si="2"/>
        <v>10</v>
      </c>
      <c r="J35" s="106"/>
      <c r="K35" s="109">
        <v>1.0</v>
      </c>
      <c r="L35" s="104"/>
      <c r="M35" s="110">
        <v>2.0</v>
      </c>
      <c r="N35" s="105"/>
      <c r="O35" s="105"/>
      <c r="P35" s="104"/>
      <c r="Q35" s="105">
        <f t="shared" si="3"/>
        <v>3</v>
      </c>
      <c r="R35" s="106"/>
      <c r="S35" s="105"/>
      <c r="T35" s="104"/>
      <c r="U35" s="104"/>
      <c r="V35" s="105"/>
      <c r="W35" s="105"/>
      <c r="X35" s="104"/>
      <c r="Y35" s="105">
        <f t="shared" si="4"/>
        <v>0</v>
      </c>
      <c r="Z35" s="106"/>
      <c r="AA35" s="105"/>
      <c r="AB35" s="104"/>
      <c r="AC35" s="104"/>
      <c r="AD35" s="105"/>
      <c r="AE35" s="105"/>
      <c r="AF35" s="104"/>
      <c r="AG35" s="105">
        <f t="shared" si="5"/>
        <v>0</v>
      </c>
      <c r="AH35" s="106"/>
      <c r="AI35" s="105"/>
      <c r="AJ35" s="104"/>
      <c r="AK35" s="104"/>
      <c r="AL35" s="105"/>
      <c r="AM35" s="105"/>
      <c r="AN35" s="104"/>
      <c r="AO35" s="105">
        <f t="shared" si="6"/>
        <v>0</v>
      </c>
      <c r="AP35" s="106"/>
      <c r="AQ35" s="105"/>
      <c r="AR35" s="104"/>
      <c r="AS35" s="104"/>
      <c r="AT35" s="105"/>
      <c r="AU35" s="105"/>
      <c r="AV35" s="104"/>
      <c r="AW35" s="105">
        <f t="shared" si="7"/>
        <v>0</v>
      </c>
      <c r="AX35" s="106"/>
      <c r="AY35" s="105"/>
      <c r="AZ35" s="104"/>
      <c r="BA35" s="104"/>
      <c r="BB35" s="105"/>
      <c r="BC35" s="105"/>
      <c r="BD35" s="104"/>
      <c r="BE35" s="105">
        <f t="shared" si="8"/>
        <v>0</v>
      </c>
      <c r="BF35" s="106"/>
      <c r="BG35" s="105"/>
      <c r="BH35" s="104"/>
      <c r="BI35" s="104"/>
      <c r="BJ35" s="105"/>
      <c r="BK35" s="105"/>
      <c r="BL35" s="104"/>
      <c r="BM35" s="105">
        <f t="shared" si="9"/>
        <v>0</v>
      </c>
      <c r="BN35" s="106"/>
      <c r="BO35" s="105"/>
      <c r="BP35" s="104"/>
      <c r="BQ35" s="104"/>
      <c r="BR35" s="105"/>
      <c r="BS35" s="105"/>
      <c r="BT35" s="104"/>
      <c r="BU35" s="105">
        <f t="shared" si="10"/>
        <v>0</v>
      </c>
      <c r="BV35" s="106"/>
      <c r="BW35" s="105"/>
      <c r="BX35" s="104"/>
      <c r="BY35" s="104"/>
      <c r="BZ35" s="105"/>
      <c r="CA35" s="105"/>
      <c r="CB35" s="104"/>
      <c r="CC35" s="105">
        <f t="shared" si="11"/>
        <v>0</v>
      </c>
      <c r="CD35" s="106"/>
      <c r="CE35" s="105"/>
      <c r="CF35" s="104"/>
      <c r="CG35" s="104"/>
      <c r="CH35" s="105"/>
      <c r="CI35" s="105"/>
      <c r="CJ35" s="104"/>
      <c r="CK35" s="105">
        <f t="shared" si="12"/>
        <v>0</v>
      </c>
      <c r="CL35" s="106"/>
      <c r="CM35" s="105"/>
      <c r="CN35" s="104"/>
      <c r="CO35" s="104"/>
      <c r="CP35" s="105"/>
      <c r="CQ35" s="105"/>
      <c r="CR35" s="104"/>
      <c r="CS35" s="105">
        <f t="shared" si="13"/>
        <v>0</v>
      </c>
      <c r="CT35" s="106"/>
      <c r="CU35" s="105"/>
      <c r="CV35" s="104"/>
      <c r="CW35" s="104"/>
      <c r="CX35" s="105"/>
      <c r="CY35" s="105"/>
      <c r="CZ35" s="104"/>
      <c r="DA35" s="105">
        <f t="shared" si="14"/>
        <v>0</v>
      </c>
      <c r="DB35" s="106"/>
      <c r="DC35" s="105"/>
      <c r="DD35" s="104"/>
      <c r="DE35" s="104"/>
      <c r="DF35" s="105"/>
      <c r="DG35" s="105"/>
      <c r="DH35" s="104"/>
      <c r="DI35" s="105">
        <f t="shared" si="15"/>
        <v>0</v>
      </c>
      <c r="DJ35" s="106"/>
      <c r="DK35" s="109">
        <v>6.0</v>
      </c>
      <c r="DL35" s="104"/>
      <c r="DM35" s="104"/>
      <c r="DN35" s="109">
        <v>2.0</v>
      </c>
      <c r="DO35" s="109">
        <v>1.0</v>
      </c>
      <c r="DP35" s="104"/>
      <c r="DQ35" s="105">
        <f t="shared" si="46"/>
        <v>9</v>
      </c>
      <c r="DR35" s="106"/>
      <c r="DS35" s="105"/>
      <c r="DT35" s="104"/>
      <c r="DU35" s="104"/>
      <c r="DV35" s="105"/>
      <c r="DW35" s="105"/>
      <c r="DX35" s="104"/>
      <c r="DY35" s="105">
        <f t="shared" si="17"/>
        <v>0</v>
      </c>
      <c r="DZ35" s="106"/>
      <c r="EA35" s="109">
        <v>1.0</v>
      </c>
      <c r="EB35" s="104"/>
      <c r="EC35" s="104"/>
      <c r="ED35" s="109">
        <v>2.0</v>
      </c>
      <c r="EE35" s="105"/>
      <c r="EF35" s="104"/>
      <c r="EG35" s="105">
        <f t="shared" si="18"/>
        <v>3</v>
      </c>
      <c r="EH35" s="106"/>
      <c r="EI35" s="109">
        <v>3.0</v>
      </c>
      <c r="EJ35" s="104"/>
      <c r="EK35" s="104"/>
      <c r="EL35" s="105"/>
      <c r="EM35" s="105"/>
      <c r="EN35" s="104"/>
      <c r="EO35" s="105">
        <f t="shared" si="19"/>
        <v>3</v>
      </c>
      <c r="EP35" s="106"/>
      <c r="EQ35" s="105"/>
      <c r="ER35" s="104"/>
      <c r="ES35" s="104"/>
      <c r="ET35" s="105"/>
      <c r="EU35" s="105"/>
      <c r="EV35" s="104"/>
      <c r="EW35" s="105">
        <f t="shared" si="20"/>
        <v>0</v>
      </c>
      <c r="EX35" s="106"/>
      <c r="EY35" s="105"/>
      <c r="EZ35" s="104"/>
      <c r="FA35" s="104"/>
      <c r="FB35" s="105"/>
      <c r="FC35" s="105"/>
      <c r="FD35" s="104"/>
      <c r="FE35" s="105">
        <f t="shared" si="21"/>
        <v>0</v>
      </c>
      <c r="FF35" s="106"/>
      <c r="FG35" s="105"/>
      <c r="FH35" s="104"/>
      <c r="FI35" s="104"/>
      <c r="FJ35" s="105"/>
      <c r="FK35" s="105"/>
      <c r="FL35" s="104"/>
      <c r="FM35" s="105">
        <f t="shared" si="22"/>
        <v>0</v>
      </c>
      <c r="FN35" s="106"/>
      <c r="FO35" s="109">
        <v>3.0</v>
      </c>
      <c r="FP35" s="104"/>
      <c r="FQ35" s="104"/>
      <c r="FR35" s="109">
        <v>2.0</v>
      </c>
      <c r="FS35" s="105"/>
      <c r="FT35" s="104"/>
      <c r="FU35" s="105">
        <f t="shared" si="23"/>
        <v>5</v>
      </c>
      <c r="FV35" s="106"/>
      <c r="FW35" s="109">
        <v>6.0</v>
      </c>
      <c r="FX35" s="104"/>
      <c r="FY35" s="104"/>
      <c r="FZ35" s="109">
        <v>5.0</v>
      </c>
      <c r="GA35" s="105"/>
      <c r="GB35" s="104"/>
      <c r="GC35" s="105">
        <f t="shared" si="24"/>
        <v>11</v>
      </c>
      <c r="GD35" s="106"/>
      <c r="GE35" s="105"/>
      <c r="GF35" s="104"/>
      <c r="GG35" s="104"/>
      <c r="GH35" s="105"/>
      <c r="GI35" s="105"/>
      <c r="GJ35" s="104"/>
      <c r="GK35" s="105">
        <f t="shared" si="25"/>
        <v>0</v>
      </c>
      <c r="GL35" s="106"/>
      <c r="GM35" s="105"/>
      <c r="GN35" s="104"/>
      <c r="GO35" s="104"/>
      <c r="GP35" s="105"/>
      <c r="GQ35" s="105"/>
      <c r="GR35" s="104"/>
      <c r="GS35" s="105">
        <f t="shared" si="26"/>
        <v>0</v>
      </c>
      <c r="GT35" s="106"/>
      <c r="GU35" s="105"/>
      <c r="GV35" s="104"/>
      <c r="GW35" s="104"/>
      <c r="GX35" s="105"/>
      <c r="GY35" s="105"/>
      <c r="GZ35" s="104"/>
      <c r="HA35" s="105">
        <f t="shared" si="27"/>
        <v>0</v>
      </c>
      <c r="HB35" s="106"/>
      <c r="HC35" s="105"/>
      <c r="HD35" s="104"/>
      <c r="HE35" s="104"/>
      <c r="HF35" s="105"/>
      <c r="HG35" s="105"/>
      <c r="HH35" s="104"/>
      <c r="HI35" s="105">
        <f t="shared" si="28"/>
        <v>0</v>
      </c>
      <c r="HJ35" s="106"/>
      <c r="HK35" s="105"/>
      <c r="HL35" s="104"/>
      <c r="HM35" s="104"/>
      <c r="HN35" s="105"/>
      <c r="HO35" s="105"/>
      <c r="HP35" s="104"/>
      <c r="HQ35" s="105">
        <f t="shared" si="29"/>
        <v>0</v>
      </c>
      <c r="HR35" s="106"/>
      <c r="HS35" s="105"/>
      <c r="HT35" s="104"/>
      <c r="HU35" s="104"/>
      <c r="HV35" s="105"/>
      <c r="HW35" s="105"/>
      <c r="HX35" s="104"/>
      <c r="HY35" s="105">
        <f t="shared" si="30"/>
        <v>0</v>
      </c>
      <c r="HZ35" s="106"/>
      <c r="IA35" s="105"/>
      <c r="IB35" s="104"/>
      <c r="IC35" s="104"/>
      <c r="ID35" s="105"/>
      <c r="IE35" s="105"/>
      <c r="IF35" s="104"/>
      <c r="IG35" s="105">
        <f t="shared" si="31"/>
        <v>0</v>
      </c>
      <c r="IH35" s="106"/>
      <c r="II35" s="105"/>
      <c r="IJ35" s="104"/>
      <c r="IK35" s="104"/>
      <c r="IL35" s="105"/>
      <c r="IM35" s="105"/>
      <c r="IN35" s="104"/>
      <c r="IO35" s="105">
        <f t="shared" si="32"/>
        <v>0</v>
      </c>
      <c r="IP35" s="106"/>
      <c r="IU35" s="105"/>
      <c r="IV35" s="104"/>
      <c r="IW35" s="105">
        <f t="shared" si="33"/>
        <v>0</v>
      </c>
      <c r="IX35" s="106"/>
      <c r="IY35" s="107">
        <f t="shared" ref="IY35:JB35" si="88">SUM(C35,K35,S35,AA35,AI35,AQ35,AY35,BG35,BO35,BW35,CE35,CM35,CU35,DC35,DK35,DS35,EA35,EI35,EQ35,EY35,FG35,FO35,FW35,GE35,GM35,GU35,HC35,HK35,HS35,IA35,II35)</f>
        <v>26</v>
      </c>
      <c r="IZ35" s="107">
        <f t="shared" si="88"/>
        <v>0</v>
      </c>
      <c r="JA35" s="107">
        <f t="shared" si="88"/>
        <v>6</v>
      </c>
      <c r="JB35" s="107">
        <f t="shared" si="88"/>
        <v>11</v>
      </c>
      <c r="JC35" s="107">
        <f t="shared" ref="JC35:JD35" si="89">SUM(G35,O35,W35,AE35,AM35,AU35,BC35,BK35,BS35,CA35,CI35,CQ35,CY35,DG35,DO35,DW35,EE35,EM35,EU35,FC35,FK35,FS35,GA35,GI35,GQ35,GY35,HG35,HO35,HW35,IE35,IM35,IU35)</f>
        <v>1</v>
      </c>
      <c r="JD35" s="107">
        <f t="shared" si="89"/>
        <v>0</v>
      </c>
      <c r="JE35" s="108">
        <f t="shared" si="39"/>
        <v>44</v>
      </c>
      <c r="JF35" s="104"/>
      <c r="JG35" s="104"/>
    </row>
    <row r="36" ht="15.75" customHeight="1">
      <c r="A36" s="3" t="s">
        <v>92</v>
      </c>
      <c r="B36" s="3" t="s">
        <v>38</v>
      </c>
      <c r="C36" s="104"/>
      <c r="D36" s="104"/>
      <c r="E36" s="104"/>
      <c r="F36" s="104"/>
      <c r="G36" s="104"/>
      <c r="H36" s="104"/>
      <c r="I36" s="105">
        <f t="shared" si="2"/>
        <v>0</v>
      </c>
      <c r="J36" s="106"/>
      <c r="K36" s="104"/>
      <c r="L36" s="104"/>
      <c r="M36" s="104"/>
      <c r="N36" s="104"/>
      <c r="O36" s="104"/>
      <c r="P36" s="104"/>
      <c r="Q36" s="105">
        <f t="shared" si="3"/>
        <v>0</v>
      </c>
      <c r="R36" s="106"/>
      <c r="S36" s="104"/>
      <c r="T36" s="104"/>
      <c r="U36" s="104"/>
      <c r="V36" s="104"/>
      <c r="W36" s="104"/>
      <c r="X36" s="104"/>
      <c r="Y36" s="105">
        <f t="shared" si="4"/>
        <v>0</v>
      </c>
      <c r="Z36" s="106"/>
      <c r="AA36" s="104"/>
      <c r="AB36" s="104"/>
      <c r="AC36" s="104"/>
      <c r="AD36" s="104"/>
      <c r="AE36" s="104"/>
      <c r="AF36" s="104"/>
      <c r="AG36" s="105">
        <f t="shared" si="5"/>
        <v>0</v>
      </c>
      <c r="AH36" s="106"/>
      <c r="AI36" s="104"/>
      <c r="AJ36" s="104"/>
      <c r="AK36" s="104"/>
      <c r="AL36" s="104"/>
      <c r="AM36" s="104"/>
      <c r="AN36" s="104"/>
      <c r="AO36" s="105">
        <f t="shared" si="6"/>
        <v>0</v>
      </c>
      <c r="AP36" s="106"/>
      <c r="AQ36" s="104"/>
      <c r="AR36" s="104"/>
      <c r="AS36" s="104"/>
      <c r="AT36" s="104"/>
      <c r="AU36" s="104"/>
      <c r="AV36" s="104"/>
      <c r="AW36" s="105">
        <f t="shared" si="7"/>
        <v>0</v>
      </c>
      <c r="AX36" s="106"/>
      <c r="AY36" s="104"/>
      <c r="AZ36" s="104"/>
      <c r="BA36" s="104"/>
      <c r="BB36" s="104"/>
      <c r="BC36" s="104"/>
      <c r="BD36" s="104"/>
      <c r="BE36" s="105">
        <f t="shared" si="8"/>
        <v>0</v>
      </c>
      <c r="BF36" s="106"/>
      <c r="BG36" s="104"/>
      <c r="BH36" s="104"/>
      <c r="BI36" s="104"/>
      <c r="BJ36" s="104"/>
      <c r="BK36" s="104"/>
      <c r="BL36" s="104"/>
      <c r="BM36" s="105">
        <f t="shared" si="9"/>
        <v>0</v>
      </c>
      <c r="BN36" s="106"/>
      <c r="BO36" s="104"/>
      <c r="BP36" s="104"/>
      <c r="BQ36" s="104"/>
      <c r="BR36" s="104"/>
      <c r="BS36" s="104"/>
      <c r="BT36" s="104"/>
      <c r="BU36" s="105">
        <f t="shared" si="10"/>
        <v>0</v>
      </c>
      <c r="BV36" s="106"/>
      <c r="BW36" s="104"/>
      <c r="BX36" s="104"/>
      <c r="BY36" s="104"/>
      <c r="BZ36" s="104"/>
      <c r="CA36" s="104"/>
      <c r="CB36" s="104"/>
      <c r="CC36" s="105">
        <f t="shared" si="11"/>
        <v>0</v>
      </c>
      <c r="CD36" s="106"/>
      <c r="CE36" s="104"/>
      <c r="CF36" s="104"/>
      <c r="CG36" s="104"/>
      <c r="CH36" s="104"/>
      <c r="CI36" s="104"/>
      <c r="CJ36" s="104"/>
      <c r="CK36" s="105">
        <f t="shared" si="12"/>
        <v>0</v>
      </c>
      <c r="CL36" s="106"/>
      <c r="CM36" s="104"/>
      <c r="CN36" s="104"/>
      <c r="CO36" s="104"/>
      <c r="CP36" s="104"/>
      <c r="CQ36" s="104"/>
      <c r="CR36" s="104"/>
      <c r="CS36" s="105">
        <f t="shared" si="13"/>
        <v>0</v>
      </c>
      <c r="CT36" s="106"/>
      <c r="CU36" s="104"/>
      <c r="CV36" s="104"/>
      <c r="CW36" s="104"/>
      <c r="CX36" s="104"/>
      <c r="CY36" s="104"/>
      <c r="CZ36" s="104"/>
      <c r="DA36" s="105">
        <f t="shared" si="14"/>
        <v>0</v>
      </c>
      <c r="DB36" s="106"/>
      <c r="DC36" s="104"/>
      <c r="DD36" s="104"/>
      <c r="DE36" s="104"/>
      <c r="DF36" s="104"/>
      <c r="DG36" s="104"/>
      <c r="DH36" s="104"/>
      <c r="DI36" s="105">
        <f t="shared" si="15"/>
        <v>0</v>
      </c>
      <c r="DJ36" s="106"/>
      <c r="DK36" s="104"/>
      <c r="DL36" s="104"/>
      <c r="DM36" s="104"/>
      <c r="DN36" s="104"/>
      <c r="DO36" s="104"/>
      <c r="DP36" s="104"/>
      <c r="DQ36" s="105">
        <f t="shared" si="46"/>
        <v>0</v>
      </c>
      <c r="DR36" s="106"/>
      <c r="DS36" s="104"/>
      <c r="DT36" s="104"/>
      <c r="DU36" s="104"/>
      <c r="DV36" s="104"/>
      <c r="DW36" s="104"/>
      <c r="DX36" s="104"/>
      <c r="DY36" s="105">
        <f t="shared" si="17"/>
        <v>0</v>
      </c>
      <c r="DZ36" s="106"/>
      <c r="EA36" s="104"/>
      <c r="EB36" s="104"/>
      <c r="EC36" s="104"/>
      <c r="ED36" s="104"/>
      <c r="EE36" s="104"/>
      <c r="EF36" s="104"/>
      <c r="EG36" s="105">
        <f t="shared" si="18"/>
        <v>0</v>
      </c>
      <c r="EH36" s="106"/>
      <c r="EI36" s="104"/>
      <c r="EJ36" s="104"/>
      <c r="EK36" s="104"/>
      <c r="EL36" s="104"/>
      <c r="EM36" s="104"/>
      <c r="EN36" s="104"/>
      <c r="EO36" s="105">
        <f t="shared" si="19"/>
        <v>0</v>
      </c>
      <c r="EP36" s="106"/>
      <c r="EQ36" s="104"/>
      <c r="ER36" s="104"/>
      <c r="ES36" s="104"/>
      <c r="ET36" s="104"/>
      <c r="EU36" s="104"/>
      <c r="EV36" s="104"/>
      <c r="EW36" s="105">
        <f t="shared" si="20"/>
        <v>0</v>
      </c>
      <c r="EX36" s="106"/>
      <c r="EY36" s="104"/>
      <c r="EZ36" s="104"/>
      <c r="FA36" s="104"/>
      <c r="FB36" s="104"/>
      <c r="FC36" s="104"/>
      <c r="FD36" s="104"/>
      <c r="FE36" s="105">
        <f t="shared" si="21"/>
        <v>0</v>
      </c>
      <c r="FF36" s="106"/>
      <c r="FG36" s="104"/>
      <c r="FH36" s="104"/>
      <c r="FI36" s="104"/>
      <c r="FJ36" s="104"/>
      <c r="FK36" s="104"/>
      <c r="FL36" s="104"/>
      <c r="FM36" s="105">
        <f t="shared" si="22"/>
        <v>0</v>
      </c>
      <c r="FN36" s="106"/>
      <c r="FO36" s="104"/>
      <c r="FP36" s="104"/>
      <c r="FQ36" s="104"/>
      <c r="FR36" s="104"/>
      <c r="FS36" s="104"/>
      <c r="FT36" s="104"/>
      <c r="FU36" s="105">
        <f t="shared" si="23"/>
        <v>0</v>
      </c>
      <c r="FV36" s="106"/>
      <c r="FW36" s="104"/>
      <c r="FX36" s="104"/>
      <c r="FY36" s="104"/>
      <c r="FZ36" s="104"/>
      <c r="GA36" s="104"/>
      <c r="GB36" s="104"/>
      <c r="GC36" s="105">
        <f t="shared" si="24"/>
        <v>0</v>
      </c>
      <c r="GD36" s="106"/>
      <c r="GE36" s="104"/>
      <c r="GF36" s="104"/>
      <c r="GG36" s="104"/>
      <c r="GH36" s="104"/>
      <c r="GI36" s="104"/>
      <c r="GJ36" s="104"/>
      <c r="GK36" s="105">
        <f t="shared" si="25"/>
        <v>0</v>
      </c>
      <c r="GL36" s="106"/>
      <c r="GM36" s="104"/>
      <c r="GN36" s="104"/>
      <c r="GO36" s="104"/>
      <c r="GP36" s="104"/>
      <c r="GQ36" s="104"/>
      <c r="GR36" s="104"/>
      <c r="GS36" s="105">
        <f t="shared" si="26"/>
        <v>0</v>
      </c>
      <c r="GT36" s="106"/>
      <c r="GU36" s="104"/>
      <c r="GV36" s="104"/>
      <c r="GW36" s="104"/>
      <c r="GX36" s="104"/>
      <c r="GY36" s="104"/>
      <c r="GZ36" s="104"/>
      <c r="HA36" s="105">
        <f t="shared" si="27"/>
        <v>0</v>
      </c>
      <c r="HB36" s="106"/>
      <c r="HC36" s="104"/>
      <c r="HD36" s="104"/>
      <c r="HE36" s="104"/>
      <c r="HF36" s="104"/>
      <c r="HG36" s="104"/>
      <c r="HH36" s="104"/>
      <c r="HI36" s="105">
        <f t="shared" si="28"/>
        <v>0</v>
      </c>
      <c r="HJ36" s="106"/>
      <c r="HK36" s="104"/>
      <c r="HL36" s="104"/>
      <c r="HM36" s="104"/>
      <c r="HN36" s="104"/>
      <c r="HO36" s="104"/>
      <c r="HP36" s="104"/>
      <c r="HQ36" s="105">
        <f t="shared" si="29"/>
        <v>0</v>
      </c>
      <c r="HR36" s="106"/>
      <c r="HS36" s="104"/>
      <c r="HT36" s="104"/>
      <c r="HU36" s="104"/>
      <c r="HV36" s="104"/>
      <c r="HW36" s="104"/>
      <c r="HX36" s="104"/>
      <c r="HY36" s="105">
        <f t="shared" si="30"/>
        <v>0</v>
      </c>
      <c r="HZ36" s="106"/>
      <c r="IA36" s="104"/>
      <c r="IB36" s="104"/>
      <c r="IC36" s="104"/>
      <c r="ID36" s="104"/>
      <c r="IE36" s="104"/>
      <c r="IF36" s="104"/>
      <c r="IG36" s="105">
        <f t="shared" si="31"/>
        <v>0</v>
      </c>
      <c r="IH36" s="106"/>
      <c r="II36" s="104"/>
      <c r="IJ36" s="104"/>
      <c r="IK36" s="104"/>
      <c r="IL36" s="104"/>
      <c r="IM36" s="104"/>
      <c r="IN36" s="104"/>
      <c r="IO36" s="105">
        <f t="shared" si="32"/>
        <v>0</v>
      </c>
      <c r="IP36" s="106"/>
      <c r="IU36" s="104"/>
      <c r="IV36" s="104"/>
      <c r="IW36" s="105">
        <f t="shared" si="33"/>
        <v>0</v>
      </c>
      <c r="IX36" s="106"/>
      <c r="IY36" s="107">
        <f t="shared" ref="IY36:JB36" si="90">SUM(C36,K36,S36,AA36,AI36,AQ36,AY36,BG36,BO36,BW36,CE36,CM36,CU36,DC36,DK36,DS36,EA36,EI36,EQ36,EY36,FG36,FO36,FW36,GE36,GM36,GU36,HC36,HK36,HS36,IA36,II36)</f>
        <v>0</v>
      </c>
      <c r="IZ36" s="107">
        <f t="shared" si="90"/>
        <v>0</v>
      </c>
      <c r="JA36" s="107">
        <f t="shared" si="90"/>
        <v>0</v>
      </c>
      <c r="JB36" s="107">
        <f t="shared" si="90"/>
        <v>0</v>
      </c>
      <c r="JC36" s="107">
        <f t="shared" ref="JC36:JD36" si="91">SUM(G36,O36,W36,AE36,AM36,AU36,BC36,BK36,BS36,CA36,CI36,CQ36,CY36,DG36,DO36,DW36,EE36,EM36,EU36,FC36,FK36,FS36,GA36,GI36,GQ36,GY36,HG36,HO36,HW36,IE36,IM36,IU36)</f>
        <v>0</v>
      </c>
      <c r="JD36" s="107">
        <f t="shared" si="91"/>
        <v>0</v>
      </c>
      <c r="JE36" s="108">
        <f t="shared" si="39"/>
        <v>0</v>
      </c>
      <c r="JF36" s="104"/>
      <c r="JG36" s="104"/>
    </row>
    <row r="37" ht="15.75" customHeight="1">
      <c r="A37" s="3" t="s">
        <v>94</v>
      </c>
      <c r="B37" s="3" t="s">
        <v>40</v>
      </c>
      <c r="C37" s="110">
        <v>1.0</v>
      </c>
      <c r="D37" s="105"/>
      <c r="E37" s="109">
        <v>1.0</v>
      </c>
      <c r="F37" s="109">
        <v>2.0</v>
      </c>
      <c r="G37" s="104"/>
      <c r="H37" s="104"/>
      <c r="I37" s="105">
        <f t="shared" si="2"/>
        <v>4</v>
      </c>
      <c r="J37" s="106"/>
      <c r="K37" s="104"/>
      <c r="L37" s="105"/>
      <c r="M37" s="105"/>
      <c r="N37" s="105"/>
      <c r="O37" s="104"/>
      <c r="P37" s="104"/>
      <c r="Q37" s="105">
        <f t="shared" si="3"/>
        <v>0</v>
      </c>
      <c r="R37" s="106"/>
      <c r="S37" s="104"/>
      <c r="T37" s="105"/>
      <c r="U37" s="105"/>
      <c r="V37" s="105"/>
      <c r="W37" s="104"/>
      <c r="X37" s="104"/>
      <c r="Y37" s="105">
        <f t="shared" si="4"/>
        <v>0</v>
      </c>
      <c r="Z37" s="106"/>
      <c r="AA37" s="104"/>
      <c r="AB37" s="105"/>
      <c r="AC37" s="105"/>
      <c r="AD37" s="105"/>
      <c r="AE37" s="104"/>
      <c r="AF37" s="104"/>
      <c r="AG37" s="105">
        <f t="shared" si="5"/>
        <v>0</v>
      </c>
      <c r="AH37" s="106"/>
      <c r="AI37" s="104"/>
      <c r="AJ37" s="105"/>
      <c r="AK37" s="105"/>
      <c r="AL37" s="105"/>
      <c r="AM37" s="104"/>
      <c r="AN37" s="104"/>
      <c r="AO37" s="105">
        <f t="shared" si="6"/>
        <v>0</v>
      </c>
      <c r="AP37" s="106"/>
      <c r="AQ37" s="104"/>
      <c r="AR37" s="105"/>
      <c r="AS37" s="105"/>
      <c r="AT37" s="105"/>
      <c r="AU37" s="104"/>
      <c r="AV37" s="104"/>
      <c r="AW37" s="105">
        <f t="shared" si="7"/>
        <v>0</v>
      </c>
      <c r="AX37" s="106"/>
      <c r="AY37" s="104"/>
      <c r="AZ37" s="105"/>
      <c r="BA37" s="105"/>
      <c r="BB37" s="105"/>
      <c r="BC37" s="104"/>
      <c r="BD37" s="104"/>
      <c r="BE37" s="105">
        <f t="shared" si="8"/>
        <v>0</v>
      </c>
      <c r="BF37" s="106"/>
      <c r="BG37" s="104"/>
      <c r="BH37" s="105"/>
      <c r="BI37" s="105"/>
      <c r="BJ37" s="105"/>
      <c r="BK37" s="104"/>
      <c r="BL37" s="104"/>
      <c r="BM37" s="105">
        <f t="shared" si="9"/>
        <v>0</v>
      </c>
      <c r="BN37" s="106"/>
      <c r="BO37" s="104"/>
      <c r="BP37" s="105"/>
      <c r="BQ37" s="105"/>
      <c r="BR37" s="105"/>
      <c r="BS37" s="104"/>
      <c r="BT37" s="104"/>
      <c r="BU37" s="105">
        <f t="shared" si="10"/>
        <v>0</v>
      </c>
      <c r="BV37" s="106"/>
      <c r="BW37" s="104"/>
      <c r="BX37" s="105"/>
      <c r="BY37" s="105"/>
      <c r="BZ37" s="105"/>
      <c r="CA37" s="104"/>
      <c r="CB37" s="104"/>
      <c r="CC37" s="105">
        <f t="shared" si="11"/>
        <v>0</v>
      </c>
      <c r="CD37" s="106"/>
      <c r="CE37" s="104"/>
      <c r="CF37" s="105"/>
      <c r="CG37" s="105"/>
      <c r="CH37" s="105"/>
      <c r="CI37" s="104"/>
      <c r="CJ37" s="104"/>
      <c r="CK37" s="105">
        <f t="shared" si="12"/>
        <v>0</v>
      </c>
      <c r="CL37" s="106"/>
      <c r="CM37" s="104"/>
      <c r="CN37" s="105"/>
      <c r="CO37" s="105"/>
      <c r="CP37" s="105"/>
      <c r="CQ37" s="104"/>
      <c r="CR37" s="104"/>
      <c r="CS37" s="105">
        <f t="shared" si="13"/>
        <v>0</v>
      </c>
      <c r="CT37" s="106"/>
      <c r="CU37" s="104"/>
      <c r="CV37" s="105"/>
      <c r="CW37" s="105"/>
      <c r="CX37" s="105"/>
      <c r="CY37" s="104"/>
      <c r="CZ37" s="104"/>
      <c r="DA37" s="105">
        <f t="shared" si="14"/>
        <v>0</v>
      </c>
      <c r="DB37" s="106"/>
      <c r="DC37" s="104"/>
      <c r="DD37" s="105"/>
      <c r="DE37" s="105"/>
      <c r="DF37" s="105"/>
      <c r="DG37" s="104"/>
      <c r="DH37" s="104"/>
      <c r="DI37" s="105">
        <f t="shared" si="15"/>
        <v>0</v>
      </c>
      <c r="DJ37" s="106"/>
      <c r="DK37" s="104"/>
      <c r="DL37" s="105"/>
      <c r="DM37" s="105"/>
      <c r="DN37" s="105"/>
      <c r="DO37" s="104"/>
      <c r="DP37" s="104"/>
      <c r="DQ37" s="105">
        <f t="shared" si="46"/>
        <v>0</v>
      </c>
      <c r="DR37" s="106"/>
      <c r="DS37" s="104"/>
      <c r="DT37" s="105"/>
      <c r="DU37" s="105"/>
      <c r="DV37" s="105"/>
      <c r="DW37" s="104"/>
      <c r="DX37" s="104"/>
      <c r="DY37" s="105">
        <f t="shared" si="17"/>
        <v>0</v>
      </c>
      <c r="DZ37" s="106"/>
      <c r="EA37" s="104"/>
      <c r="EB37" s="105"/>
      <c r="EC37" s="105"/>
      <c r="ED37" s="105"/>
      <c r="EE37" s="104"/>
      <c r="EF37" s="104"/>
      <c r="EG37" s="105">
        <f t="shared" si="18"/>
        <v>0</v>
      </c>
      <c r="EH37" s="106"/>
      <c r="EI37" s="104"/>
      <c r="EJ37" s="105"/>
      <c r="EK37" s="109">
        <v>1.0</v>
      </c>
      <c r="EL37" s="105"/>
      <c r="EM37" s="104"/>
      <c r="EN37" s="104"/>
      <c r="EO37" s="105">
        <f t="shared" si="19"/>
        <v>1</v>
      </c>
      <c r="EP37" s="106"/>
      <c r="EQ37" s="104"/>
      <c r="ER37" s="105"/>
      <c r="ES37" s="105"/>
      <c r="ET37" s="105"/>
      <c r="EU37" s="104"/>
      <c r="EV37" s="104"/>
      <c r="EW37" s="105">
        <f t="shared" si="20"/>
        <v>0</v>
      </c>
      <c r="EX37" s="106"/>
      <c r="EY37" s="104"/>
      <c r="EZ37" s="105"/>
      <c r="FA37" s="105"/>
      <c r="FB37" s="105"/>
      <c r="FC37" s="104"/>
      <c r="FD37" s="104"/>
      <c r="FE37" s="105">
        <f t="shared" si="21"/>
        <v>0</v>
      </c>
      <c r="FF37" s="106"/>
      <c r="FG37" s="104"/>
      <c r="FH37" s="105"/>
      <c r="FI37" s="105"/>
      <c r="FJ37" s="105"/>
      <c r="FK37" s="104"/>
      <c r="FL37" s="104"/>
      <c r="FM37" s="105">
        <f t="shared" si="22"/>
        <v>0</v>
      </c>
      <c r="FN37" s="106"/>
      <c r="FO37" s="104"/>
      <c r="FP37" s="105"/>
      <c r="FQ37" s="109">
        <v>1.0</v>
      </c>
      <c r="FR37" s="109">
        <v>2.0</v>
      </c>
      <c r="FS37" s="104"/>
      <c r="FT37" s="104"/>
      <c r="FU37" s="105">
        <f t="shared" si="23"/>
        <v>3</v>
      </c>
      <c r="FV37" s="106"/>
      <c r="FW37" s="104"/>
      <c r="FX37" s="105"/>
      <c r="FY37" s="105"/>
      <c r="FZ37" s="105"/>
      <c r="GA37" s="104"/>
      <c r="GB37" s="104"/>
      <c r="GC37" s="105">
        <f t="shared" si="24"/>
        <v>0</v>
      </c>
      <c r="GD37" s="106"/>
      <c r="GE37" s="104"/>
      <c r="GF37" s="105"/>
      <c r="GG37" s="105"/>
      <c r="GH37" s="105"/>
      <c r="GI37" s="104"/>
      <c r="GJ37" s="104"/>
      <c r="GK37" s="105">
        <f t="shared" si="25"/>
        <v>0</v>
      </c>
      <c r="GL37" s="106"/>
      <c r="GM37" s="104"/>
      <c r="GN37" s="105"/>
      <c r="GO37" s="105"/>
      <c r="GP37" s="105"/>
      <c r="GQ37" s="104"/>
      <c r="GR37" s="104"/>
      <c r="GS37" s="105">
        <f t="shared" si="26"/>
        <v>0</v>
      </c>
      <c r="GT37" s="106"/>
      <c r="GU37" s="104"/>
      <c r="GV37" s="105"/>
      <c r="GW37" s="105"/>
      <c r="GX37" s="105"/>
      <c r="GY37" s="104"/>
      <c r="GZ37" s="104"/>
      <c r="HA37" s="105">
        <f t="shared" si="27"/>
        <v>0</v>
      </c>
      <c r="HB37" s="106"/>
      <c r="HC37" s="104"/>
      <c r="HD37" s="105"/>
      <c r="HE37" s="105"/>
      <c r="HF37" s="105"/>
      <c r="HG37" s="104"/>
      <c r="HH37" s="104"/>
      <c r="HI37" s="105">
        <f t="shared" si="28"/>
        <v>0</v>
      </c>
      <c r="HJ37" s="106"/>
      <c r="HK37" s="104"/>
      <c r="HL37" s="105"/>
      <c r="HM37" s="105"/>
      <c r="HN37" s="105"/>
      <c r="HO37" s="104"/>
      <c r="HP37" s="104"/>
      <c r="HQ37" s="105">
        <f t="shared" si="29"/>
        <v>0</v>
      </c>
      <c r="HR37" s="106"/>
      <c r="HS37" s="104"/>
      <c r="HT37" s="105"/>
      <c r="HU37" s="105"/>
      <c r="HV37" s="105"/>
      <c r="HW37" s="104"/>
      <c r="HX37" s="104"/>
      <c r="HY37" s="105">
        <f t="shared" si="30"/>
        <v>0</v>
      </c>
      <c r="HZ37" s="106"/>
      <c r="IA37" s="104"/>
      <c r="IB37" s="105"/>
      <c r="IC37" s="105"/>
      <c r="ID37" s="105"/>
      <c r="IE37" s="104"/>
      <c r="IF37" s="104"/>
      <c r="IG37" s="105">
        <f t="shared" si="31"/>
        <v>0</v>
      </c>
      <c r="IH37" s="106"/>
      <c r="II37" s="104"/>
      <c r="IJ37" s="105"/>
      <c r="IK37" s="105"/>
      <c r="IL37" s="105"/>
      <c r="IM37" s="104"/>
      <c r="IN37" s="104"/>
      <c r="IO37" s="105">
        <f t="shared" si="32"/>
        <v>0</v>
      </c>
      <c r="IP37" s="106"/>
      <c r="IU37" s="104"/>
      <c r="IV37" s="104"/>
      <c r="IW37" s="105">
        <f t="shared" si="33"/>
        <v>0</v>
      </c>
      <c r="IX37" s="106"/>
      <c r="IY37" s="107">
        <f t="shared" ref="IY37:JB37" si="92">SUM(C37,K37,S37,AA37,AI37,AQ37,AY37,BG37,BO37,BW37,CE37,CM37,CU37,DC37,DK37,DS37,EA37,EI37,EQ37,EY37,FG37,FO37,FW37,GE37,GM37,GU37,HC37,HK37,HS37,IA37,II37)</f>
        <v>1</v>
      </c>
      <c r="IZ37" s="107">
        <f t="shared" si="92"/>
        <v>0</v>
      </c>
      <c r="JA37" s="107">
        <f t="shared" si="92"/>
        <v>3</v>
      </c>
      <c r="JB37" s="107">
        <f t="shared" si="92"/>
        <v>4</v>
      </c>
      <c r="JC37" s="107">
        <f t="shared" ref="JC37:JD37" si="93">SUM(G37,O37,W37,AE37,AM37,AU37,BC37,BK37,BS37,CA37,CI37,CQ37,CY37,DG37,DO37,DW37,EE37,EM37,EU37,FC37,FK37,FS37,GA37,GI37,GQ37,GY37,HG37,HO37,HW37,IE37,IM37,IU37)</f>
        <v>0</v>
      </c>
      <c r="JD37" s="107">
        <f t="shared" si="93"/>
        <v>0</v>
      </c>
      <c r="JE37" s="108">
        <f t="shared" si="39"/>
        <v>8</v>
      </c>
      <c r="JF37" s="104"/>
      <c r="JG37" s="104"/>
    </row>
    <row r="38" ht="15.75" customHeight="1">
      <c r="A38" s="3" t="s">
        <v>95</v>
      </c>
      <c r="B38" s="3" t="s">
        <v>115</v>
      </c>
      <c r="C38" s="104"/>
      <c r="D38" s="104"/>
      <c r="E38" s="104"/>
      <c r="F38" s="104"/>
      <c r="G38" s="104"/>
      <c r="H38" s="104"/>
      <c r="I38" s="105">
        <f t="shared" si="2"/>
        <v>0</v>
      </c>
      <c r="J38" s="106"/>
      <c r="K38" s="104"/>
      <c r="L38" s="104"/>
      <c r="M38" s="104"/>
      <c r="N38" s="110">
        <v>1.0</v>
      </c>
      <c r="O38" s="104"/>
      <c r="P38" s="104"/>
      <c r="Q38" s="105">
        <f t="shared" si="3"/>
        <v>1</v>
      </c>
      <c r="R38" s="106"/>
      <c r="S38" s="104"/>
      <c r="T38" s="104"/>
      <c r="U38" s="104"/>
      <c r="V38" s="104"/>
      <c r="W38" s="104"/>
      <c r="X38" s="104"/>
      <c r="Y38" s="105">
        <f t="shared" si="4"/>
        <v>0</v>
      </c>
      <c r="Z38" s="106"/>
      <c r="AA38" s="104"/>
      <c r="AB38" s="104"/>
      <c r="AC38" s="104"/>
      <c r="AD38" s="104"/>
      <c r="AE38" s="104"/>
      <c r="AF38" s="104"/>
      <c r="AG38" s="105">
        <f t="shared" si="5"/>
        <v>0</v>
      </c>
      <c r="AH38" s="106"/>
      <c r="AI38" s="104"/>
      <c r="AJ38" s="104"/>
      <c r="AK38" s="104"/>
      <c r="AL38" s="104"/>
      <c r="AM38" s="104"/>
      <c r="AN38" s="104"/>
      <c r="AO38" s="105">
        <f t="shared" si="6"/>
        <v>0</v>
      </c>
      <c r="AP38" s="106"/>
      <c r="AQ38" s="104"/>
      <c r="AR38" s="104"/>
      <c r="AS38" s="104"/>
      <c r="AT38" s="104"/>
      <c r="AU38" s="104"/>
      <c r="AV38" s="104"/>
      <c r="AW38" s="105">
        <f t="shared" si="7"/>
        <v>0</v>
      </c>
      <c r="AX38" s="106"/>
      <c r="AY38" s="104"/>
      <c r="AZ38" s="104"/>
      <c r="BA38" s="104"/>
      <c r="BB38" s="104"/>
      <c r="BC38" s="104"/>
      <c r="BD38" s="104"/>
      <c r="BE38" s="105">
        <f t="shared" si="8"/>
        <v>0</v>
      </c>
      <c r="BF38" s="106"/>
      <c r="BG38" s="104"/>
      <c r="BH38" s="104"/>
      <c r="BI38" s="104"/>
      <c r="BJ38" s="104"/>
      <c r="BK38" s="104"/>
      <c r="BL38" s="104"/>
      <c r="BM38" s="105">
        <f t="shared" si="9"/>
        <v>0</v>
      </c>
      <c r="BN38" s="106"/>
      <c r="BO38" s="104"/>
      <c r="BP38" s="104"/>
      <c r="BQ38" s="104"/>
      <c r="BR38" s="104"/>
      <c r="BS38" s="104"/>
      <c r="BT38" s="104"/>
      <c r="BU38" s="105">
        <f t="shared" si="10"/>
        <v>0</v>
      </c>
      <c r="BV38" s="106"/>
      <c r="BW38" s="104"/>
      <c r="BX38" s="104"/>
      <c r="BY38" s="104"/>
      <c r="BZ38" s="104"/>
      <c r="CA38" s="104"/>
      <c r="CB38" s="104"/>
      <c r="CC38" s="105">
        <f t="shared" si="11"/>
        <v>0</v>
      </c>
      <c r="CD38" s="106"/>
      <c r="CE38" s="104"/>
      <c r="CF38" s="104"/>
      <c r="CG38" s="104"/>
      <c r="CH38" s="104"/>
      <c r="CI38" s="104"/>
      <c r="CJ38" s="104"/>
      <c r="CK38" s="105">
        <f t="shared" si="12"/>
        <v>0</v>
      </c>
      <c r="CL38" s="106"/>
      <c r="CM38" s="104"/>
      <c r="CN38" s="104"/>
      <c r="CO38" s="104"/>
      <c r="CP38" s="104"/>
      <c r="CQ38" s="104"/>
      <c r="CR38" s="104"/>
      <c r="CS38" s="105">
        <f t="shared" si="13"/>
        <v>0</v>
      </c>
      <c r="CT38" s="106"/>
      <c r="CU38" s="104"/>
      <c r="CV38" s="104"/>
      <c r="CW38" s="104"/>
      <c r="CX38" s="104"/>
      <c r="CY38" s="104"/>
      <c r="CZ38" s="104"/>
      <c r="DA38" s="105">
        <f t="shared" si="14"/>
        <v>0</v>
      </c>
      <c r="DB38" s="106"/>
      <c r="DC38" s="104"/>
      <c r="DD38" s="104"/>
      <c r="DE38" s="104"/>
      <c r="DF38" s="104"/>
      <c r="DG38" s="104"/>
      <c r="DH38" s="104"/>
      <c r="DI38" s="105">
        <f t="shared" si="15"/>
        <v>0</v>
      </c>
      <c r="DJ38" s="106"/>
      <c r="DK38" s="104"/>
      <c r="DL38" s="104"/>
      <c r="DM38" s="104"/>
      <c r="DN38" s="104"/>
      <c r="DO38" s="104"/>
      <c r="DP38" s="104"/>
      <c r="DQ38" s="105">
        <f t="shared" si="46"/>
        <v>0</v>
      </c>
      <c r="DR38" s="106"/>
      <c r="DS38" s="104"/>
      <c r="DT38" s="104"/>
      <c r="DU38" s="104"/>
      <c r="DV38" s="104"/>
      <c r="DW38" s="104"/>
      <c r="DX38" s="104"/>
      <c r="DY38" s="105">
        <f t="shared" si="17"/>
        <v>0</v>
      </c>
      <c r="DZ38" s="106"/>
      <c r="EA38" s="104"/>
      <c r="EB38" s="104"/>
      <c r="EC38" s="104"/>
      <c r="ED38" s="104"/>
      <c r="EE38" s="104"/>
      <c r="EF38" s="104"/>
      <c r="EG38" s="105">
        <f t="shared" si="18"/>
        <v>0</v>
      </c>
      <c r="EH38" s="106"/>
      <c r="EI38" s="104"/>
      <c r="EJ38" s="104"/>
      <c r="EK38" s="104"/>
      <c r="EL38" s="104"/>
      <c r="EM38" s="104"/>
      <c r="EN38" s="104"/>
      <c r="EO38" s="105">
        <f t="shared" si="19"/>
        <v>0</v>
      </c>
      <c r="EP38" s="106"/>
      <c r="EQ38" s="104"/>
      <c r="ER38" s="104"/>
      <c r="ES38" s="104"/>
      <c r="ET38" s="104"/>
      <c r="EU38" s="104"/>
      <c r="EV38" s="104"/>
      <c r="EW38" s="105">
        <f t="shared" si="20"/>
        <v>0</v>
      </c>
      <c r="EX38" s="106"/>
      <c r="EY38" s="104"/>
      <c r="EZ38" s="104"/>
      <c r="FA38" s="104"/>
      <c r="FB38" s="104"/>
      <c r="FC38" s="104"/>
      <c r="FD38" s="104"/>
      <c r="FE38" s="105">
        <f t="shared" si="21"/>
        <v>0</v>
      </c>
      <c r="FF38" s="106"/>
      <c r="FG38" s="104"/>
      <c r="FH38" s="104"/>
      <c r="FI38" s="104"/>
      <c r="FJ38" s="104"/>
      <c r="FK38" s="104"/>
      <c r="FL38" s="104"/>
      <c r="FM38" s="105">
        <f t="shared" si="22"/>
        <v>0</v>
      </c>
      <c r="FN38" s="106"/>
      <c r="FO38" s="104"/>
      <c r="FP38" s="110">
        <v>1.0</v>
      </c>
      <c r="FQ38" s="110">
        <v>1.0</v>
      </c>
      <c r="FR38" s="110">
        <v>1.0</v>
      </c>
      <c r="FS38" s="104"/>
      <c r="FT38" s="104"/>
      <c r="FU38" s="105">
        <f t="shared" si="23"/>
        <v>3</v>
      </c>
      <c r="FV38" s="106"/>
      <c r="FW38" s="104"/>
      <c r="FX38" s="104"/>
      <c r="FY38" s="104"/>
      <c r="FZ38" s="104"/>
      <c r="GA38" s="104"/>
      <c r="GB38" s="104"/>
      <c r="GC38" s="105">
        <f t="shared" si="24"/>
        <v>0</v>
      </c>
      <c r="GD38" s="106"/>
      <c r="GE38" s="104"/>
      <c r="GF38" s="104"/>
      <c r="GG38" s="104"/>
      <c r="GH38" s="104"/>
      <c r="GI38" s="104"/>
      <c r="GJ38" s="104"/>
      <c r="GK38" s="105">
        <f t="shared" si="25"/>
        <v>0</v>
      </c>
      <c r="GL38" s="106"/>
      <c r="GM38" s="104"/>
      <c r="GN38" s="104"/>
      <c r="GO38" s="110">
        <v>0.5</v>
      </c>
      <c r="GP38" s="104"/>
      <c r="GQ38" s="104"/>
      <c r="GR38" s="104"/>
      <c r="GS38" s="105">
        <f t="shared" si="26"/>
        <v>0.5</v>
      </c>
      <c r="GT38" s="106"/>
      <c r="GU38" s="104"/>
      <c r="GV38" s="104"/>
      <c r="GW38" s="104"/>
      <c r="GX38" s="104"/>
      <c r="GY38" s="104"/>
      <c r="GZ38" s="104"/>
      <c r="HA38" s="105">
        <f t="shared" si="27"/>
        <v>0</v>
      </c>
      <c r="HB38" s="106"/>
      <c r="HC38" s="104"/>
      <c r="HD38" s="104"/>
      <c r="HE38" s="104"/>
      <c r="HF38" s="104"/>
      <c r="HG38" s="104"/>
      <c r="HH38" s="104"/>
      <c r="HI38" s="105">
        <f t="shared" si="28"/>
        <v>0</v>
      </c>
      <c r="HJ38" s="106"/>
      <c r="HK38" s="104"/>
      <c r="HL38" s="104"/>
      <c r="HM38" s="104"/>
      <c r="HN38" s="104"/>
      <c r="HO38" s="104"/>
      <c r="HP38" s="104"/>
      <c r="HQ38" s="105">
        <f t="shared" si="29"/>
        <v>0</v>
      </c>
      <c r="HR38" s="106"/>
      <c r="HS38" s="104"/>
      <c r="HT38" s="104"/>
      <c r="HU38" s="104"/>
      <c r="HV38" s="104"/>
      <c r="HW38" s="104"/>
      <c r="HX38" s="104"/>
      <c r="HY38" s="105">
        <f t="shared" si="30"/>
        <v>0</v>
      </c>
      <c r="HZ38" s="106"/>
      <c r="IA38" s="104"/>
      <c r="IB38" s="104"/>
      <c r="IC38" s="104"/>
      <c r="ID38" s="104"/>
      <c r="IE38" s="104"/>
      <c r="IF38" s="104"/>
      <c r="IG38" s="105">
        <f t="shared" si="31"/>
        <v>0</v>
      </c>
      <c r="IH38" s="106"/>
      <c r="II38" s="104"/>
      <c r="IJ38" s="104"/>
      <c r="IK38" s="104"/>
      <c r="IL38" s="104"/>
      <c r="IM38" s="104"/>
      <c r="IN38" s="104"/>
      <c r="IO38" s="105">
        <f t="shared" si="32"/>
        <v>0</v>
      </c>
      <c r="IP38" s="106"/>
      <c r="IU38" s="104"/>
      <c r="IV38" s="104"/>
      <c r="IW38" s="105">
        <f t="shared" si="33"/>
        <v>0</v>
      </c>
      <c r="IX38" s="106"/>
      <c r="IY38" s="107">
        <f t="shared" ref="IY38:JB38" si="94">SUM(C38,K38,S38,AA38,AI38,AQ38,AY38,BG38,BO38,BW38,CE38,CM38,CU38,DC38,DK38,DS38,EA38,EI38,EQ38,EY38,FG38,FO38,FW38,GE38,GM38,GU38,HC38,HK38,HS38,IA38,II38)</f>
        <v>0</v>
      </c>
      <c r="IZ38" s="107">
        <f t="shared" si="94"/>
        <v>1</v>
      </c>
      <c r="JA38" s="107">
        <f t="shared" si="94"/>
        <v>1.5</v>
      </c>
      <c r="JB38" s="107">
        <f t="shared" si="94"/>
        <v>2</v>
      </c>
      <c r="JC38" s="107">
        <f t="shared" ref="JC38:JD38" si="95">SUM(G38,O38,W38,AE38,AM38,AU38,BC38,BK38,BS38,CA38,CI38,CQ38,CY38,DG38,DO38,DW38,EE38,EM38,EU38,FC38,FK38,FS38,GA38,GI38,GQ38,GY38,HG38,HO38,HW38,IE38,IM38,IU38)</f>
        <v>0</v>
      </c>
      <c r="JD38" s="107">
        <f t="shared" si="95"/>
        <v>0</v>
      </c>
      <c r="JE38" s="108">
        <f t="shared" si="39"/>
        <v>4.5</v>
      </c>
      <c r="JF38" s="104"/>
      <c r="JG38" s="104"/>
    </row>
    <row r="39" ht="15.75" customHeight="1">
      <c r="A39" s="3" t="s">
        <v>96</v>
      </c>
      <c r="B39" s="3" t="s">
        <v>42</v>
      </c>
      <c r="C39" s="105"/>
      <c r="D39" s="105"/>
      <c r="E39" s="104"/>
      <c r="F39" s="105"/>
      <c r="G39" s="105"/>
      <c r="H39" s="104"/>
      <c r="I39" s="105">
        <f t="shared" si="2"/>
        <v>0</v>
      </c>
      <c r="J39" s="106"/>
      <c r="K39" s="105"/>
      <c r="L39" s="105"/>
      <c r="M39" s="104"/>
      <c r="N39" s="105"/>
      <c r="O39" s="105"/>
      <c r="P39" s="104"/>
      <c r="Q39" s="105">
        <f t="shared" si="3"/>
        <v>0</v>
      </c>
      <c r="R39" s="106"/>
      <c r="S39" s="105"/>
      <c r="T39" s="105"/>
      <c r="U39" s="104"/>
      <c r="V39" s="105"/>
      <c r="W39" s="105"/>
      <c r="X39" s="104"/>
      <c r="Y39" s="105">
        <f t="shared" si="4"/>
        <v>0</v>
      </c>
      <c r="Z39" s="106"/>
      <c r="AA39" s="105"/>
      <c r="AB39" s="105"/>
      <c r="AC39" s="104"/>
      <c r="AD39" s="105"/>
      <c r="AE39" s="105"/>
      <c r="AF39" s="104"/>
      <c r="AG39" s="105">
        <f t="shared" si="5"/>
        <v>0</v>
      </c>
      <c r="AH39" s="106"/>
      <c r="AI39" s="105"/>
      <c r="AJ39" s="105"/>
      <c r="AK39" s="104"/>
      <c r="AL39" s="105"/>
      <c r="AM39" s="105"/>
      <c r="AN39" s="104"/>
      <c r="AO39" s="105">
        <f t="shared" si="6"/>
        <v>0</v>
      </c>
      <c r="AP39" s="106"/>
      <c r="AQ39" s="105"/>
      <c r="AR39" s="105"/>
      <c r="AS39" s="104"/>
      <c r="AT39" s="105"/>
      <c r="AU39" s="105"/>
      <c r="AV39" s="104"/>
      <c r="AW39" s="105">
        <f t="shared" si="7"/>
        <v>0</v>
      </c>
      <c r="AX39" s="106"/>
      <c r="AY39" s="105"/>
      <c r="AZ39" s="105"/>
      <c r="BA39" s="104"/>
      <c r="BB39" s="105"/>
      <c r="BC39" s="105"/>
      <c r="BD39" s="104"/>
      <c r="BE39" s="105">
        <f t="shared" si="8"/>
        <v>0</v>
      </c>
      <c r="BF39" s="106"/>
      <c r="BG39" s="105"/>
      <c r="BH39" s="105"/>
      <c r="BI39" s="104"/>
      <c r="BJ39" s="105"/>
      <c r="BK39" s="105"/>
      <c r="BL39" s="104"/>
      <c r="BM39" s="105">
        <f t="shared" si="9"/>
        <v>0</v>
      </c>
      <c r="BN39" s="106"/>
      <c r="BO39" s="105"/>
      <c r="BP39" s="105"/>
      <c r="BQ39" s="104"/>
      <c r="BR39" s="105"/>
      <c r="BS39" s="105"/>
      <c r="BT39" s="104"/>
      <c r="BU39" s="105">
        <f t="shared" si="10"/>
        <v>0</v>
      </c>
      <c r="BV39" s="106"/>
      <c r="BW39" s="105"/>
      <c r="BX39" s="105"/>
      <c r="BY39" s="104"/>
      <c r="BZ39" s="105"/>
      <c r="CA39" s="105"/>
      <c r="CB39" s="104"/>
      <c r="CC39" s="105">
        <f t="shared" si="11"/>
        <v>0</v>
      </c>
      <c r="CD39" s="106"/>
      <c r="CE39" s="105"/>
      <c r="CF39" s="105"/>
      <c r="CG39" s="104"/>
      <c r="CH39" s="105"/>
      <c r="CI39" s="105"/>
      <c r="CJ39" s="104"/>
      <c r="CK39" s="105">
        <f t="shared" si="12"/>
        <v>0</v>
      </c>
      <c r="CL39" s="106"/>
      <c r="CM39" s="105"/>
      <c r="CN39" s="105"/>
      <c r="CO39" s="104"/>
      <c r="CP39" s="105"/>
      <c r="CQ39" s="105"/>
      <c r="CR39" s="104"/>
      <c r="CS39" s="105">
        <f t="shared" si="13"/>
        <v>0</v>
      </c>
      <c r="CT39" s="106"/>
      <c r="CU39" s="105"/>
      <c r="CV39" s="105"/>
      <c r="CW39" s="104"/>
      <c r="CX39" s="105"/>
      <c r="CY39" s="105"/>
      <c r="CZ39" s="104"/>
      <c r="DA39" s="105">
        <f t="shared" si="14"/>
        <v>0</v>
      </c>
      <c r="DB39" s="106"/>
      <c r="DC39" s="105"/>
      <c r="DD39" s="105"/>
      <c r="DE39" s="104"/>
      <c r="DF39" s="105"/>
      <c r="DG39" s="105"/>
      <c r="DH39" s="104"/>
      <c r="DI39" s="105">
        <f t="shared" si="15"/>
        <v>0</v>
      </c>
      <c r="DJ39" s="106"/>
      <c r="DK39" s="109">
        <v>2.0</v>
      </c>
      <c r="DL39" s="109">
        <v>2.0</v>
      </c>
      <c r="DM39" s="110">
        <v>2.0</v>
      </c>
      <c r="DN39" s="109">
        <v>4.0</v>
      </c>
      <c r="DO39" s="109">
        <v>1.0</v>
      </c>
      <c r="DP39" s="104"/>
      <c r="DQ39" s="105">
        <f t="shared" si="46"/>
        <v>11</v>
      </c>
      <c r="DR39" s="106"/>
      <c r="DS39" s="105"/>
      <c r="DT39" s="105"/>
      <c r="DU39" s="104"/>
      <c r="DV39" s="105"/>
      <c r="DW39" s="105"/>
      <c r="DX39" s="104"/>
      <c r="DY39" s="105">
        <f t="shared" si="17"/>
        <v>0</v>
      </c>
      <c r="DZ39" s="106"/>
      <c r="EA39" s="105"/>
      <c r="EB39" s="105"/>
      <c r="EC39" s="104"/>
      <c r="ED39" s="105"/>
      <c r="EE39" s="105"/>
      <c r="EF39" s="104"/>
      <c r="EG39" s="105">
        <f t="shared" si="18"/>
        <v>0</v>
      </c>
      <c r="EH39" s="106"/>
      <c r="EI39" s="105"/>
      <c r="EJ39" s="105"/>
      <c r="EK39" s="104"/>
      <c r="EL39" s="105"/>
      <c r="EM39" s="105"/>
      <c r="EN39" s="104"/>
      <c r="EO39" s="105">
        <f t="shared" si="19"/>
        <v>0</v>
      </c>
      <c r="EP39" s="106"/>
      <c r="EQ39" s="105"/>
      <c r="ER39" s="105"/>
      <c r="ES39" s="104"/>
      <c r="ET39" s="105"/>
      <c r="EU39" s="105"/>
      <c r="EV39" s="104"/>
      <c r="EW39" s="105">
        <f t="shared" si="20"/>
        <v>0</v>
      </c>
      <c r="EX39" s="106"/>
      <c r="EY39" s="105"/>
      <c r="EZ39" s="105"/>
      <c r="FA39" s="104"/>
      <c r="FB39" s="105"/>
      <c r="FC39" s="105"/>
      <c r="FD39" s="104"/>
      <c r="FE39" s="105">
        <f t="shared" si="21"/>
        <v>0</v>
      </c>
      <c r="FF39" s="106"/>
      <c r="FG39" s="105"/>
      <c r="FH39" s="105"/>
      <c r="FI39" s="104"/>
      <c r="FJ39" s="105"/>
      <c r="FK39" s="105"/>
      <c r="FL39" s="104"/>
      <c r="FM39" s="105">
        <f t="shared" si="22"/>
        <v>0</v>
      </c>
      <c r="FN39" s="106"/>
      <c r="FO39" s="105"/>
      <c r="FP39" s="105"/>
      <c r="FQ39" s="104"/>
      <c r="FR39" s="105"/>
      <c r="FS39" s="105"/>
      <c r="FT39" s="104"/>
      <c r="FU39" s="105">
        <f t="shared" si="23"/>
        <v>0</v>
      </c>
      <c r="FV39" s="106"/>
      <c r="FW39" s="105"/>
      <c r="FX39" s="105"/>
      <c r="FY39" s="104"/>
      <c r="FZ39" s="105"/>
      <c r="GA39" s="105"/>
      <c r="GB39" s="104"/>
      <c r="GC39" s="105">
        <f t="shared" si="24"/>
        <v>0</v>
      </c>
      <c r="GD39" s="106"/>
      <c r="GE39" s="105"/>
      <c r="GF39" s="105"/>
      <c r="GG39" s="104"/>
      <c r="GH39" s="105"/>
      <c r="GI39" s="105"/>
      <c r="GJ39" s="104"/>
      <c r="GK39" s="105">
        <f t="shared" si="25"/>
        <v>0</v>
      </c>
      <c r="GL39" s="106"/>
      <c r="GM39" s="105"/>
      <c r="GN39" s="105"/>
      <c r="GO39" s="104"/>
      <c r="GP39" s="105"/>
      <c r="GQ39" s="105"/>
      <c r="GR39" s="104"/>
      <c r="GS39" s="105">
        <f t="shared" si="26"/>
        <v>0</v>
      </c>
      <c r="GT39" s="106"/>
      <c r="GU39" s="105"/>
      <c r="GV39" s="105"/>
      <c r="GW39" s="104"/>
      <c r="GX39" s="105"/>
      <c r="GY39" s="105"/>
      <c r="GZ39" s="104"/>
      <c r="HA39" s="105">
        <f t="shared" si="27"/>
        <v>0</v>
      </c>
      <c r="HB39" s="106"/>
      <c r="HC39" s="105"/>
      <c r="HD39" s="105"/>
      <c r="HE39" s="104"/>
      <c r="HF39" s="105"/>
      <c r="HG39" s="105"/>
      <c r="HH39" s="104"/>
      <c r="HI39" s="105">
        <f t="shared" si="28"/>
        <v>0</v>
      </c>
      <c r="HJ39" s="106"/>
      <c r="HK39" s="105"/>
      <c r="HL39" s="105"/>
      <c r="HM39" s="104"/>
      <c r="HN39" s="105"/>
      <c r="HO39" s="105"/>
      <c r="HP39" s="104"/>
      <c r="HQ39" s="105">
        <f t="shared" si="29"/>
        <v>0</v>
      </c>
      <c r="HR39" s="106"/>
      <c r="HS39" s="105"/>
      <c r="HT39" s="105"/>
      <c r="HU39" s="104"/>
      <c r="HV39" s="105"/>
      <c r="HW39" s="105"/>
      <c r="HX39" s="104"/>
      <c r="HY39" s="105">
        <f t="shared" si="30"/>
        <v>0</v>
      </c>
      <c r="HZ39" s="106"/>
      <c r="IA39" s="105"/>
      <c r="IB39" s="105"/>
      <c r="IC39" s="104"/>
      <c r="ID39" s="105"/>
      <c r="IE39" s="105"/>
      <c r="IF39" s="104"/>
      <c r="IG39" s="105">
        <f t="shared" si="31"/>
        <v>0</v>
      </c>
      <c r="IH39" s="106"/>
      <c r="II39" s="105"/>
      <c r="IJ39" s="105"/>
      <c r="IK39" s="104"/>
      <c r="IL39" s="105"/>
      <c r="IM39" s="105"/>
      <c r="IN39" s="104"/>
      <c r="IO39" s="105">
        <f t="shared" si="32"/>
        <v>0</v>
      </c>
      <c r="IP39" s="106"/>
      <c r="IU39" s="105"/>
      <c r="IV39" s="104"/>
      <c r="IW39" s="105">
        <f t="shared" si="33"/>
        <v>0</v>
      </c>
      <c r="IX39" s="106"/>
      <c r="IY39" s="107">
        <f t="shared" ref="IY39:JB39" si="96">SUM(C39,K39,S39,AA39,AI39,AQ39,AY39,BG39,BO39,BW39,CE39,CM39,CU39,DC39,DK39,DS39,EA39,EI39,EQ39,EY39,FG39,FO39,FW39,GE39,GM39,GU39,HC39,HK39,HS39,IA39,II39)</f>
        <v>2</v>
      </c>
      <c r="IZ39" s="107">
        <f t="shared" si="96"/>
        <v>2</v>
      </c>
      <c r="JA39" s="107">
        <f t="shared" si="96"/>
        <v>2</v>
      </c>
      <c r="JB39" s="107">
        <f t="shared" si="96"/>
        <v>4</v>
      </c>
      <c r="JC39" s="107">
        <f t="shared" ref="JC39:JD39" si="97">SUM(G39,O39,W39,AE39,AM39,AU39,BC39,BK39,BS39,CA39,CI39,CQ39,CY39,DG39,DO39,DW39,EE39,EM39,EU39,FC39,FK39,FS39,GA39,GI39,GQ39,GY39,HG39,HO39,HW39,IE39,IM39,IU39)</f>
        <v>1</v>
      </c>
      <c r="JD39" s="107">
        <f t="shared" si="97"/>
        <v>0</v>
      </c>
      <c r="JE39" s="108">
        <f t="shared" si="39"/>
        <v>11</v>
      </c>
      <c r="JF39" s="104"/>
      <c r="JG39" s="104"/>
    </row>
    <row r="40" ht="15.75" customHeight="1">
      <c r="A40" s="3" t="s">
        <v>97</v>
      </c>
      <c r="B40" s="3" t="s">
        <v>43</v>
      </c>
      <c r="C40" s="104"/>
      <c r="D40" s="104"/>
      <c r="E40" s="104"/>
      <c r="F40" s="104"/>
      <c r="G40" s="104"/>
      <c r="H40" s="104"/>
      <c r="I40" s="105">
        <f t="shared" si="2"/>
        <v>0</v>
      </c>
      <c r="J40" s="106"/>
      <c r="K40" s="104"/>
      <c r="L40" s="104"/>
      <c r="M40" s="104"/>
      <c r="N40" s="104"/>
      <c r="O40" s="104"/>
      <c r="P40" s="104"/>
      <c r="Q40" s="105">
        <f t="shared" si="3"/>
        <v>0</v>
      </c>
      <c r="R40" s="106"/>
      <c r="S40" s="104"/>
      <c r="T40" s="104"/>
      <c r="U40" s="104"/>
      <c r="V40" s="104"/>
      <c r="W40" s="104"/>
      <c r="X40" s="104"/>
      <c r="Y40" s="105">
        <f t="shared" si="4"/>
        <v>0</v>
      </c>
      <c r="Z40" s="106"/>
      <c r="AA40" s="104"/>
      <c r="AB40" s="104"/>
      <c r="AC40" s="104"/>
      <c r="AD40" s="104"/>
      <c r="AE40" s="104"/>
      <c r="AF40" s="104"/>
      <c r="AG40" s="105">
        <f t="shared" si="5"/>
        <v>0</v>
      </c>
      <c r="AH40" s="106"/>
      <c r="AI40" s="104"/>
      <c r="AJ40" s="104"/>
      <c r="AK40" s="104"/>
      <c r="AL40" s="104"/>
      <c r="AM40" s="104"/>
      <c r="AN40" s="104"/>
      <c r="AO40" s="105">
        <f t="shared" si="6"/>
        <v>0</v>
      </c>
      <c r="AP40" s="106"/>
      <c r="AQ40" s="104"/>
      <c r="AR40" s="104"/>
      <c r="AS40" s="104"/>
      <c r="AT40" s="104"/>
      <c r="AU40" s="104"/>
      <c r="AV40" s="104"/>
      <c r="AW40" s="105">
        <f t="shared" si="7"/>
        <v>0</v>
      </c>
      <c r="AX40" s="106"/>
      <c r="AY40" s="104"/>
      <c r="AZ40" s="104"/>
      <c r="BA40" s="104"/>
      <c r="BB40" s="104"/>
      <c r="BC40" s="104"/>
      <c r="BD40" s="104"/>
      <c r="BE40" s="105">
        <f t="shared" si="8"/>
        <v>0</v>
      </c>
      <c r="BF40" s="106"/>
      <c r="BG40" s="104"/>
      <c r="BH40" s="104"/>
      <c r="BI40" s="104"/>
      <c r="BJ40" s="104"/>
      <c r="BK40" s="104"/>
      <c r="BL40" s="104"/>
      <c r="BM40" s="105">
        <f t="shared" si="9"/>
        <v>0</v>
      </c>
      <c r="BN40" s="106"/>
      <c r="BO40" s="104"/>
      <c r="BP40" s="104"/>
      <c r="BQ40" s="104"/>
      <c r="BR40" s="104"/>
      <c r="BS40" s="104"/>
      <c r="BT40" s="104"/>
      <c r="BU40" s="105">
        <f t="shared" si="10"/>
        <v>0</v>
      </c>
      <c r="BV40" s="106"/>
      <c r="BW40" s="104"/>
      <c r="BX40" s="104"/>
      <c r="BY40" s="104"/>
      <c r="BZ40" s="104"/>
      <c r="CA40" s="104"/>
      <c r="CB40" s="104"/>
      <c r="CC40" s="105">
        <f t="shared" si="11"/>
        <v>0</v>
      </c>
      <c r="CD40" s="106"/>
      <c r="CE40" s="104"/>
      <c r="CF40" s="104"/>
      <c r="CG40" s="104"/>
      <c r="CH40" s="104"/>
      <c r="CI40" s="104"/>
      <c r="CJ40" s="104"/>
      <c r="CK40" s="105">
        <f t="shared" si="12"/>
        <v>0</v>
      </c>
      <c r="CL40" s="106"/>
      <c r="CM40" s="104"/>
      <c r="CN40" s="104"/>
      <c r="CO40" s="104"/>
      <c r="CP40" s="104"/>
      <c r="CQ40" s="104"/>
      <c r="CR40" s="104"/>
      <c r="CS40" s="105">
        <f t="shared" si="13"/>
        <v>0</v>
      </c>
      <c r="CT40" s="106"/>
      <c r="CU40" s="104"/>
      <c r="CV40" s="104"/>
      <c r="CW40" s="104"/>
      <c r="CX40" s="104"/>
      <c r="CY40" s="104"/>
      <c r="CZ40" s="104"/>
      <c r="DA40" s="105">
        <f t="shared" si="14"/>
        <v>0</v>
      </c>
      <c r="DB40" s="106"/>
      <c r="DC40" s="104"/>
      <c r="DD40" s="104"/>
      <c r="DE40" s="104"/>
      <c r="DF40" s="104"/>
      <c r="DG40" s="104"/>
      <c r="DH40" s="104"/>
      <c r="DI40" s="105">
        <f t="shared" si="15"/>
        <v>0</v>
      </c>
      <c r="DJ40" s="106"/>
      <c r="DK40" s="104"/>
      <c r="DL40" s="104"/>
      <c r="DM40" s="104"/>
      <c r="DN40" s="104"/>
      <c r="DO40" s="104"/>
      <c r="DP40" s="104"/>
      <c r="DQ40" s="105">
        <f t="shared" si="46"/>
        <v>0</v>
      </c>
      <c r="DR40" s="106"/>
      <c r="DS40" s="104"/>
      <c r="DT40" s="104"/>
      <c r="DU40" s="104"/>
      <c r="DV40" s="104"/>
      <c r="DW40" s="104"/>
      <c r="DX40" s="104"/>
      <c r="DY40" s="105">
        <f t="shared" si="17"/>
        <v>0</v>
      </c>
      <c r="DZ40" s="106"/>
      <c r="EA40" s="104"/>
      <c r="EB40" s="104"/>
      <c r="EC40" s="104"/>
      <c r="ED40" s="104"/>
      <c r="EE40" s="104"/>
      <c r="EF40" s="104"/>
      <c r="EG40" s="105">
        <f t="shared" si="18"/>
        <v>0</v>
      </c>
      <c r="EH40" s="106"/>
      <c r="EI40" s="104"/>
      <c r="EJ40" s="104"/>
      <c r="EK40" s="104"/>
      <c r="EL40" s="104"/>
      <c r="EM40" s="104"/>
      <c r="EN40" s="104"/>
      <c r="EO40" s="105">
        <f t="shared" si="19"/>
        <v>0</v>
      </c>
      <c r="EP40" s="106"/>
      <c r="EQ40" s="104"/>
      <c r="ER40" s="104"/>
      <c r="ES40" s="104"/>
      <c r="ET40" s="104"/>
      <c r="EU40" s="104"/>
      <c r="EV40" s="104"/>
      <c r="EW40" s="105">
        <f t="shared" si="20"/>
        <v>0</v>
      </c>
      <c r="EX40" s="106"/>
      <c r="EY40" s="110">
        <v>2.0</v>
      </c>
      <c r="EZ40" s="104"/>
      <c r="FA40" s="110">
        <v>1.0</v>
      </c>
      <c r="FB40" s="110">
        <v>6.0</v>
      </c>
      <c r="FC40" s="104"/>
      <c r="FD40" s="104"/>
      <c r="FE40" s="105">
        <f t="shared" si="21"/>
        <v>9</v>
      </c>
      <c r="FF40" s="106"/>
      <c r="FG40" s="104"/>
      <c r="FH40" s="104"/>
      <c r="FI40" s="104"/>
      <c r="FJ40" s="104"/>
      <c r="FK40" s="104"/>
      <c r="FL40" s="104"/>
      <c r="FM40" s="105">
        <f t="shared" si="22"/>
        <v>0</v>
      </c>
      <c r="FN40" s="106"/>
      <c r="FO40" s="104"/>
      <c r="FP40" s="104"/>
      <c r="FQ40" s="104"/>
      <c r="FR40" s="104"/>
      <c r="FS40" s="104"/>
      <c r="FT40" s="104"/>
      <c r="FU40" s="105">
        <f t="shared" si="23"/>
        <v>0</v>
      </c>
      <c r="FV40" s="106"/>
      <c r="FW40" s="104"/>
      <c r="FX40" s="104"/>
      <c r="FY40" s="104"/>
      <c r="FZ40" s="104"/>
      <c r="GA40" s="104"/>
      <c r="GB40" s="104"/>
      <c r="GC40" s="105">
        <f t="shared" si="24"/>
        <v>0</v>
      </c>
      <c r="GD40" s="106"/>
      <c r="GE40" s="104"/>
      <c r="GF40" s="104"/>
      <c r="GG40" s="104"/>
      <c r="GH40" s="104"/>
      <c r="GI40" s="104"/>
      <c r="GJ40" s="104"/>
      <c r="GK40" s="105">
        <f t="shared" si="25"/>
        <v>0</v>
      </c>
      <c r="GL40" s="106"/>
      <c r="GM40" s="104"/>
      <c r="GN40" s="104"/>
      <c r="GO40" s="104"/>
      <c r="GP40" s="104"/>
      <c r="GQ40" s="104"/>
      <c r="GR40" s="104"/>
      <c r="GS40" s="105">
        <f t="shared" si="26"/>
        <v>0</v>
      </c>
      <c r="GT40" s="106"/>
      <c r="GU40" s="104"/>
      <c r="GV40" s="104"/>
      <c r="GW40" s="104"/>
      <c r="GX40" s="104"/>
      <c r="GY40" s="104"/>
      <c r="GZ40" s="104"/>
      <c r="HA40" s="105">
        <f t="shared" si="27"/>
        <v>0</v>
      </c>
      <c r="HB40" s="106"/>
      <c r="HC40" s="104"/>
      <c r="HD40" s="104"/>
      <c r="HE40" s="104"/>
      <c r="HF40" s="104"/>
      <c r="HG40" s="104"/>
      <c r="HH40" s="104"/>
      <c r="HI40" s="105">
        <f t="shared" si="28"/>
        <v>0</v>
      </c>
      <c r="HJ40" s="106"/>
      <c r="HK40" s="104"/>
      <c r="HL40" s="104"/>
      <c r="HM40" s="104"/>
      <c r="HN40" s="104"/>
      <c r="HO40" s="104"/>
      <c r="HP40" s="104"/>
      <c r="HQ40" s="105">
        <f t="shared" si="29"/>
        <v>0</v>
      </c>
      <c r="HR40" s="106"/>
      <c r="HS40" s="104"/>
      <c r="HT40" s="104"/>
      <c r="HU40" s="104"/>
      <c r="HV40" s="104"/>
      <c r="HW40" s="104"/>
      <c r="HX40" s="104"/>
      <c r="HY40" s="105">
        <f t="shared" si="30"/>
        <v>0</v>
      </c>
      <c r="HZ40" s="106"/>
      <c r="IA40" s="104"/>
      <c r="IB40" s="104"/>
      <c r="IC40" s="104"/>
      <c r="ID40" s="104"/>
      <c r="IE40" s="104"/>
      <c r="IF40" s="104"/>
      <c r="IG40" s="105">
        <f t="shared" si="31"/>
        <v>0</v>
      </c>
      <c r="IH40" s="106"/>
      <c r="II40" s="104"/>
      <c r="IJ40" s="104"/>
      <c r="IK40" s="104"/>
      <c r="IL40" s="104"/>
      <c r="IM40" s="104"/>
      <c r="IN40" s="104"/>
      <c r="IO40" s="105">
        <f t="shared" si="32"/>
        <v>0</v>
      </c>
      <c r="IP40" s="106"/>
      <c r="IU40" s="104"/>
      <c r="IV40" s="104"/>
      <c r="IW40" s="105">
        <f t="shared" si="33"/>
        <v>0</v>
      </c>
      <c r="IX40" s="106"/>
      <c r="IY40" s="107">
        <f t="shared" ref="IY40:JB40" si="98">SUM(C40,K40,S40,AA40,AI40,AQ40,AY40,BG40,BO40,BW40,CE40,CM40,CU40,DC40,DK40,DS40,EA40,EI40,EQ40,EY40,FG40,FO40,FW40,GE40,GM40,GU40,HC40,HK40,HS40,IA40,II40)</f>
        <v>2</v>
      </c>
      <c r="IZ40" s="107">
        <f t="shared" si="98"/>
        <v>0</v>
      </c>
      <c r="JA40" s="107">
        <f t="shared" si="98"/>
        <v>1</v>
      </c>
      <c r="JB40" s="107">
        <f t="shared" si="98"/>
        <v>6</v>
      </c>
      <c r="JC40" s="107">
        <f t="shared" ref="JC40:JD40" si="99">SUM(G40,O40,W40,AE40,AM40,AU40,BC40,BK40,BS40,CA40,CI40,CQ40,CY40,DG40,DO40,DW40,EE40,EM40,EU40,FC40,FK40,FS40,GA40,GI40,GQ40,GY40,HG40,HO40,HW40,IE40,IM40,IU40)</f>
        <v>0</v>
      </c>
      <c r="JD40" s="107">
        <f t="shared" si="99"/>
        <v>0</v>
      </c>
      <c r="JE40" s="108">
        <f t="shared" si="39"/>
        <v>9</v>
      </c>
      <c r="JF40" s="104"/>
      <c r="JG40" s="104"/>
    </row>
    <row r="41" ht="15.75" customHeight="1">
      <c r="A41" s="3" t="s">
        <v>99</v>
      </c>
      <c r="B41" s="3" t="s">
        <v>45</v>
      </c>
      <c r="C41" s="104"/>
      <c r="D41" s="104"/>
      <c r="E41" s="104"/>
      <c r="F41" s="104"/>
      <c r="G41" s="104"/>
      <c r="H41" s="104"/>
      <c r="I41" s="105">
        <f t="shared" si="2"/>
        <v>0</v>
      </c>
      <c r="J41" s="106"/>
      <c r="K41" s="104"/>
      <c r="L41" s="104"/>
      <c r="M41" s="104"/>
      <c r="N41" s="104"/>
      <c r="O41" s="104"/>
      <c r="P41" s="104"/>
      <c r="Q41" s="105">
        <f t="shared" si="3"/>
        <v>0</v>
      </c>
      <c r="R41" s="106"/>
      <c r="S41" s="104"/>
      <c r="T41" s="104"/>
      <c r="U41" s="104"/>
      <c r="V41" s="104"/>
      <c r="W41" s="104"/>
      <c r="X41" s="104"/>
      <c r="Y41" s="105">
        <f t="shared" si="4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5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6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8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9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10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11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12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13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14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15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46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17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18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19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20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21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22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23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24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25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26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27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28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29"/>
        <v>0</v>
      </c>
      <c r="HR41" s="106"/>
      <c r="HS41" s="104"/>
      <c r="HT41" s="104"/>
      <c r="HU41" s="104"/>
      <c r="HV41" s="104"/>
      <c r="HW41" s="104"/>
      <c r="HX41" s="104"/>
      <c r="HY41" s="105">
        <f t="shared" si="30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31"/>
        <v>0</v>
      </c>
      <c r="IH41" s="106"/>
      <c r="II41" s="104"/>
      <c r="IJ41" s="104"/>
      <c r="IK41" s="104"/>
      <c r="IL41" s="104"/>
      <c r="IM41" s="104"/>
      <c r="IN41" s="104"/>
      <c r="IO41" s="105">
        <f t="shared" si="32"/>
        <v>0</v>
      </c>
      <c r="IP41" s="106"/>
      <c r="IU41" s="104"/>
      <c r="IV41" s="104"/>
      <c r="IW41" s="105">
        <f t="shared" si="33"/>
        <v>0</v>
      </c>
      <c r="IX41" s="106"/>
      <c r="IY41" s="107">
        <f t="shared" ref="IY41:JB41" si="100">SUM(C41,K41,S41,AA41,AI41,AQ41,AY41,BG41,BO41,BW41,CE41,CM41,CU41,DC41,DK41,DS41,EA41,EI41,EQ41,EY41,FG41,FO41,FW41,GE41,GM41,GU41,HC41,HK41,HS41,IA41,II41)</f>
        <v>0</v>
      </c>
      <c r="IZ41" s="107">
        <f t="shared" si="100"/>
        <v>0</v>
      </c>
      <c r="JA41" s="107">
        <f t="shared" si="100"/>
        <v>0</v>
      </c>
      <c r="JB41" s="107">
        <f t="shared" si="100"/>
        <v>0</v>
      </c>
      <c r="JC41" s="107">
        <f t="shared" ref="JC41:JD41" si="101">SUM(G41,O41,W41,AE41,AM41,AU41,BC41,BK41,BS41,CA41,CI41,CQ41,CY41,DG41,DO41,DW41,EE41,EM41,EU41,FC41,FK41,FS41,GA41,GI41,GQ41,GY41,HG41,HO41,HW41,IE41,IM41,IU41)</f>
        <v>0</v>
      </c>
      <c r="JD41" s="107">
        <f t="shared" si="101"/>
        <v>0</v>
      </c>
      <c r="JE41" s="108">
        <f t="shared" si="39"/>
        <v>0</v>
      </c>
      <c r="JF41" s="104"/>
      <c r="JG41" s="104"/>
    </row>
    <row r="42" ht="15.75" customHeight="1">
      <c r="A42" s="3" t="s">
        <v>100</v>
      </c>
      <c r="B42" s="3" t="s">
        <v>46</v>
      </c>
      <c r="C42" s="104"/>
      <c r="D42" s="104"/>
      <c r="E42" s="105"/>
      <c r="F42" s="105"/>
      <c r="G42" s="105"/>
      <c r="H42" s="105"/>
      <c r="I42" s="105">
        <f t="shared" si="2"/>
        <v>0</v>
      </c>
      <c r="J42" s="106"/>
      <c r="K42" s="104"/>
      <c r="L42" s="104"/>
      <c r="M42" s="105"/>
      <c r="N42" s="105"/>
      <c r="O42" s="105"/>
      <c r="P42" s="105"/>
      <c r="Q42" s="105">
        <f t="shared" si="3"/>
        <v>0</v>
      </c>
      <c r="R42" s="106"/>
      <c r="S42" s="104"/>
      <c r="T42" s="104"/>
      <c r="U42" s="105"/>
      <c r="V42" s="105"/>
      <c r="W42" s="105"/>
      <c r="X42" s="105"/>
      <c r="Y42" s="105">
        <f t="shared" si="4"/>
        <v>0</v>
      </c>
      <c r="Z42" s="106"/>
      <c r="AA42" s="104"/>
      <c r="AB42" s="104"/>
      <c r="AC42" s="105"/>
      <c r="AD42" s="105"/>
      <c r="AE42" s="105"/>
      <c r="AF42" s="105"/>
      <c r="AG42" s="105">
        <f t="shared" si="5"/>
        <v>0</v>
      </c>
      <c r="AH42" s="106"/>
      <c r="AI42" s="104"/>
      <c r="AJ42" s="104"/>
      <c r="AK42" s="105"/>
      <c r="AL42" s="105"/>
      <c r="AM42" s="105"/>
      <c r="AN42" s="105"/>
      <c r="AO42" s="105">
        <f t="shared" si="6"/>
        <v>0</v>
      </c>
      <c r="AP42" s="106"/>
      <c r="AQ42" s="104"/>
      <c r="AR42" s="104"/>
      <c r="AS42" s="105"/>
      <c r="AT42" s="105"/>
      <c r="AU42" s="105"/>
      <c r="AV42" s="105"/>
      <c r="AW42" s="105">
        <f t="shared" si="7"/>
        <v>0</v>
      </c>
      <c r="AX42" s="106"/>
      <c r="AY42" s="104"/>
      <c r="AZ42" s="104"/>
      <c r="BA42" s="105"/>
      <c r="BB42" s="105"/>
      <c r="BC42" s="105"/>
      <c r="BD42" s="105"/>
      <c r="BE42" s="105">
        <f t="shared" si="8"/>
        <v>0</v>
      </c>
      <c r="BF42" s="106"/>
      <c r="BG42" s="104"/>
      <c r="BH42" s="104"/>
      <c r="BI42" s="105"/>
      <c r="BJ42" s="105"/>
      <c r="BK42" s="105"/>
      <c r="BL42" s="105"/>
      <c r="BM42" s="105">
        <f t="shared" si="9"/>
        <v>0</v>
      </c>
      <c r="BN42" s="106"/>
      <c r="BO42" s="104"/>
      <c r="BP42" s="104"/>
      <c r="BQ42" s="105"/>
      <c r="BR42" s="105"/>
      <c r="BS42" s="105"/>
      <c r="BT42" s="105"/>
      <c r="BU42" s="105">
        <f t="shared" si="10"/>
        <v>0</v>
      </c>
      <c r="BV42" s="106"/>
      <c r="BW42" s="104"/>
      <c r="BX42" s="104"/>
      <c r="BY42" s="105"/>
      <c r="BZ42" s="105"/>
      <c r="CA42" s="105"/>
      <c r="CB42" s="105"/>
      <c r="CC42" s="105">
        <f t="shared" si="11"/>
        <v>0</v>
      </c>
      <c r="CD42" s="106"/>
      <c r="CE42" s="104"/>
      <c r="CF42" s="104"/>
      <c r="CG42" s="105"/>
      <c r="CH42" s="105"/>
      <c r="CI42" s="105"/>
      <c r="CJ42" s="105"/>
      <c r="CK42" s="105">
        <f t="shared" si="12"/>
        <v>0</v>
      </c>
      <c r="CL42" s="106"/>
      <c r="CM42" s="104"/>
      <c r="CN42" s="104"/>
      <c r="CO42" s="105"/>
      <c r="CP42" s="105"/>
      <c r="CQ42" s="105"/>
      <c r="CR42" s="105"/>
      <c r="CS42" s="105">
        <f t="shared" si="13"/>
        <v>0</v>
      </c>
      <c r="CT42" s="106"/>
      <c r="CU42" s="104"/>
      <c r="CV42" s="104"/>
      <c r="CW42" s="105"/>
      <c r="CX42" s="105"/>
      <c r="CY42" s="105"/>
      <c r="CZ42" s="105"/>
      <c r="DA42" s="105">
        <f t="shared" si="14"/>
        <v>0</v>
      </c>
      <c r="DB42" s="106"/>
      <c r="DC42" s="104"/>
      <c r="DD42" s="104"/>
      <c r="DE42" s="105"/>
      <c r="DF42" s="105"/>
      <c r="DG42" s="105"/>
      <c r="DH42" s="105"/>
      <c r="DI42" s="105">
        <f t="shared" si="15"/>
        <v>0</v>
      </c>
      <c r="DJ42" s="106"/>
      <c r="DK42" s="104"/>
      <c r="DL42" s="104"/>
      <c r="DM42" s="109">
        <v>1.0</v>
      </c>
      <c r="DN42" s="105"/>
      <c r="DO42" s="105"/>
      <c r="DP42" s="105"/>
      <c r="DQ42" s="105">
        <f t="shared" si="46"/>
        <v>1</v>
      </c>
      <c r="DR42" s="106"/>
      <c r="DS42" s="104"/>
      <c r="DT42" s="104"/>
      <c r="DU42" s="105"/>
      <c r="DV42" s="105"/>
      <c r="DW42" s="105"/>
      <c r="DX42" s="105"/>
      <c r="DY42" s="105">
        <f t="shared" si="17"/>
        <v>0</v>
      </c>
      <c r="DZ42" s="106"/>
      <c r="EA42" s="104"/>
      <c r="EB42" s="104"/>
      <c r="EC42" s="105"/>
      <c r="ED42" s="105"/>
      <c r="EE42" s="105"/>
      <c r="EF42" s="105"/>
      <c r="EG42" s="105">
        <f t="shared" si="18"/>
        <v>0</v>
      </c>
      <c r="EH42" s="106"/>
      <c r="EI42" s="104"/>
      <c r="EJ42" s="104"/>
      <c r="EK42" s="105"/>
      <c r="EL42" s="105"/>
      <c r="EM42" s="105"/>
      <c r="EN42" s="105"/>
      <c r="EO42" s="105">
        <f t="shared" si="19"/>
        <v>0</v>
      </c>
      <c r="EP42" s="106"/>
      <c r="EQ42" s="104"/>
      <c r="ER42" s="104"/>
      <c r="ES42" s="105"/>
      <c r="ET42" s="105"/>
      <c r="EU42" s="105"/>
      <c r="EV42" s="105"/>
      <c r="EW42" s="105">
        <f t="shared" si="20"/>
        <v>0</v>
      </c>
      <c r="EX42" s="106"/>
      <c r="EY42" s="104"/>
      <c r="EZ42" s="104"/>
      <c r="FA42" s="105"/>
      <c r="FB42" s="105"/>
      <c r="FC42" s="105"/>
      <c r="FD42" s="105"/>
      <c r="FE42" s="105">
        <f t="shared" si="21"/>
        <v>0</v>
      </c>
      <c r="FF42" s="106"/>
      <c r="FG42" s="104"/>
      <c r="FH42" s="104"/>
      <c r="FI42" s="105"/>
      <c r="FJ42" s="105"/>
      <c r="FK42" s="105"/>
      <c r="FL42" s="105"/>
      <c r="FM42" s="105">
        <f t="shared" si="22"/>
        <v>0</v>
      </c>
      <c r="FN42" s="106"/>
      <c r="FO42" s="104"/>
      <c r="FP42" s="104"/>
      <c r="FQ42" s="105"/>
      <c r="FR42" s="105"/>
      <c r="FS42" s="105"/>
      <c r="FT42" s="105"/>
      <c r="FU42" s="105">
        <f t="shared" si="23"/>
        <v>0</v>
      </c>
      <c r="FV42" s="106"/>
      <c r="FW42" s="104"/>
      <c r="FX42" s="104"/>
      <c r="FY42" s="105"/>
      <c r="FZ42" s="105"/>
      <c r="GA42" s="105"/>
      <c r="GB42" s="105"/>
      <c r="GC42" s="105">
        <f t="shared" si="24"/>
        <v>0</v>
      </c>
      <c r="GD42" s="106"/>
      <c r="GE42" s="104"/>
      <c r="GF42" s="104"/>
      <c r="GG42" s="105"/>
      <c r="GH42" s="105"/>
      <c r="GI42" s="105"/>
      <c r="GJ42" s="105"/>
      <c r="GK42" s="105">
        <f t="shared" si="25"/>
        <v>0</v>
      </c>
      <c r="GL42" s="106"/>
      <c r="GM42" s="104"/>
      <c r="GN42" s="104"/>
      <c r="GO42" s="105"/>
      <c r="GP42" s="105"/>
      <c r="GQ42" s="105"/>
      <c r="GR42" s="105"/>
      <c r="GS42" s="105">
        <f t="shared" si="26"/>
        <v>0</v>
      </c>
      <c r="GT42" s="106"/>
      <c r="GU42" s="104"/>
      <c r="GV42" s="104"/>
      <c r="GW42" s="105"/>
      <c r="GX42" s="105"/>
      <c r="GY42" s="105"/>
      <c r="GZ42" s="105"/>
      <c r="HA42" s="105">
        <f t="shared" si="27"/>
        <v>0</v>
      </c>
      <c r="HB42" s="106"/>
      <c r="HC42" s="104"/>
      <c r="HD42" s="104"/>
      <c r="HE42" s="105"/>
      <c r="HF42" s="105"/>
      <c r="HG42" s="105"/>
      <c r="HH42" s="105"/>
      <c r="HI42" s="105">
        <f t="shared" si="28"/>
        <v>0</v>
      </c>
      <c r="HJ42" s="106"/>
      <c r="HK42" s="104"/>
      <c r="HL42" s="104"/>
      <c r="HM42" s="105"/>
      <c r="HN42" s="105"/>
      <c r="HO42" s="105"/>
      <c r="HP42" s="105"/>
      <c r="HQ42" s="105">
        <f t="shared" si="29"/>
        <v>0</v>
      </c>
      <c r="HR42" s="106"/>
      <c r="HS42" s="104"/>
      <c r="HT42" s="104"/>
      <c r="HU42" s="105"/>
      <c r="HV42" s="105"/>
      <c r="HW42" s="105"/>
      <c r="HX42" s="105"/>
      <c r="HY42" s="105">
        <f t="shared" si="30"/>
        <v>0</v>
      </c>
      <c r="HZ42" s="106"/>
      <c r="IA42" s="104"/>
      <c r="IB42" s="104"/>
      <c r="IC42" s="105"/>
      <c r="ID42" s="105"/>
      <c r="IE42" s="105"/>
      <c r="IF42" s="105"/>
      <c r="IG42" s="105">
        <f t="shared" si="31"/>
        <v>0</v>
      </c>
      <c r="IH42" s="106"/>
      <c r="II42" s="104"/>
      <c r="IJ42" s="104"/>
      <c r="IK42" s="105"/>
      <c r="IL42" s="105"/>
      <c r="IM42" s="105"/>
      <c r="IN42" s="105"/>
      <c r="IO42" s="105">
        <f t="shared" si="32"/>
        <v>0</v>
      </c>
      <c r="IP42" s="106"/>
      <c r="IU42" s="105"/>
      <c r="IV42" s="105"/>
      <c r="IW42" s="105">
        <f t="shared" si="33"/>
        <v>0</v>
      </c>
      <c r="IX42" s="106"/>
      <c r="IY42" s="107">
        <f t="shared" ref="IY42:JB42" si="102">SUM(C42,K42,S42,AA42,AI42,AQ42,AY42,BG42,BO42,BW42,CE42,CM42,CU42,DC42,DK42,DS42,EA42,EI42,EQ42,EY42,FG42,FO42,FW42,GE42,GM42,GU42,HC42,HK42,HS42,IA42,II42)</f>
        <v>0</v>
      </c>
      <c r="IZ42" s="107">
        <f t="shared" si="102"/>
        <v>0</v>
      </c>
      <c r="JA42" s="107">
        <f t="shared" si="102"/>
        <v>1</v>
      </c>
      <c r="JB42" s="107">
        <f t="shared" si="102"/>
        <v>0</v>
      </c>
      <c r="JC42" s="107">
        <f t="shared" ref="JC42:JD42" si="103">SUM(G42,O42,W42,AE42,AM42,AU42,BC42,BK42,BS42,CA42,CI42,CQ42,CY42,DG42,DO42,DW42,EE42,EM42,EU42,FC42,FK42,FS42,GA42,GI42,GQ42,GY42,HG42,HO42,HW42,IE42,IM42,IU42)</f>
        <v>0</v>
      </c>
      <c r="JD42" s="107">
        <f t="shared" si="103"/>
        <v>0</v>
      </c>
      <c r="JE42" s="108">
        <f t="shared" si="39"/>
        <v>1</v>
      </c>
      <c r="JF42" s="104"/>
      <c r="JG42" s="104"/>
    </row>
    <row r="43" ht="15.75" customHeight="1">
      <c r="A43" s="104" t="s">
        <v>161</v>
      </c>
      <c r="B43" s="104" t="s">
        <v>1</v>
      </c>
      <c r="C43" s="104"/>
      <c r="D43" s="104"/>
      <c r="E43" s="104"/>
      <c r="F43" s="104"/>
      <c r="G43" s="104"/>
      <c r="H43" s="104"/>
      <c r="I43" s="105">
        <f t="shared" si="2"/>
        <v>0</v>
      </c>
      <c r="J43" s="106"/>
      <c r="K43" s="104"/>
      <c r="L43" s="104"/>
      <c r="M43" s="104"/>
      <c r="N43" s="104"/>
      <c r="O43" s="104"/>
      <c r="P43" s="104"/>
      <c r="Q43" s="105">
        <f t="shared" si="3"/>
        <v>0</v>
      </c>
      <c r="R43" s="106"/>
      <c r="S43" s="104"/>
      <c r="T43" s="104"/>
      <c r="U43" s="104"/>
      <c r="V43" s="104"/>
      <c r="W43" s="104"/>
      <c r="X43" s="104"/>
      <c r="Y43" s="105">
        <f t="shared" si="4"/>
        <v>0</v>
      </c>
      <c r="Z43" s="106"/>
      <c r="AA43" s="104"/>
      <c r="AB43" s="104"/>
      <c r="AC43" s="104"/>
      <c r="AD43" s="104"/>
      <c r="AE43" s="104"/>
      <c r="AF43" s="104"/>
      <c r="AG43" s="105">
        <f t="shared" si="5"/>
        <v>0</v>
      </c>
      <c r="AH43" s="106"/>
      <c r="AI43" s="104"/>
      <c r="AJ43" s="104"/>
      <c r="AK43" s="104"/>
      <c r="AL43" s="104"/>
      <c r="AM43" s="104"/>
      <c r="AN43" s="104"/>
      <c r="AO43" s="105">
        <f t="shared" si="6"/>
        <v>0</v>
      </c>
      <c r="AP43" s="106"/>
      <c r="AQ43" s="104"/>
      <c r="AR43" s="104"/>
      <c r="AS43" s="104"/>
      <c r="AT43" s="104"/>
      <c r="AU43" s="104"/>
      <c r="AV43" s="104"/>
      <c r="AW43" s="105">
        <f t="shared" si="7"/>
        <v>0</v>
      </c>
      <c r="AX43" s="106"/>
      <c r="AY43" s="104"/>
      <c r="AZ43" s="104"/>
      <c r="BA43" s="104"/>
      <c r="BB43" s="104"/>
      <c r="BC43" s="104"/>
      <c r="BD43" s="104"/>
      <c r="BE43" s="105">
        <f t="shared" si="8"/>
        <v>0</v>
      </c>
      <c r="BF43" s="106"/>
      <c r="BG43" s="104"/>
      <c r="BH43" s="104"/>
      <c r="BI43" s="104"/>
      <c r="BJ43" s="104"/>
      <c r="BK43" s="104"/>
      <c r="BL43" s="104"/>
      <c r="BM43" s="105">
        <f t="shared" si="9"/>
        <v>0</v>
      </c>
      <c r="BN43" s="106"/>
      <c r="BO43" s="104"/>
      <c r="BP43" s="104"/>
      <c r="BQ43" s="104"/>
      <c r="BR43" s="104"/>
      <c r="BS43" s="104"/>
      <c r="BT43" s="104"/>
      <c r="BU43" s="105">
        <f t="shared" si="10"/>
        <v>0</v>
      </c>
      <c r="BV43" s="106"/>
      <c r="BW43" s="104"/>
      <c r="BX43" s="104"/>
      <c r="BY43" s="104"/>
      <c r="BZ43" s="104"/>
      <c r="CA43" s="104"/>
      <c r="CB43" s="104"/>
      <c r="CC43" s="105">
        <f t="shared" si="11"/>
        <v>0</v>
      </c>
      <c r="CD43" s="106"/>
      <c r="CE43" s="104"/>
      <c r="CF43" s="104"/>
      <c r="CG43" s="104"/>
      <c r="CH43" s="104"/>
      <c r="CI43" s="104"/>
      <c r="CJ43" s="104"/>
      <c r="CK43" s="105">
        <f t="shared" si="12"/>
        <v>0</v>
      </c>
      <c r="CL43" s="106"/>
      <c r="CM43" s="104"/>
      <c r="CN43" s="104"/>
      <c r="CO43" s="104"/>
      <c r="CP43" s="104"/>
      <c r="CQ43" s="104"/>
      <c r="CR43" s="104"/>
      <c r="CS43" s="105">
        <f t="shared" si="13"/>
        <v>0</v>
      </c>
      <c r="CT43" s="106"/>
      <c r="CU43" s="104"/>
      <c r="CV43" s="104"/>
      <c r="CW43" s="104"/>
      <c r="CX43" s="104"/>
      <c r="CY43" s="104"/>
      <c r="CZ43" s="104"/>
      <c r="DA43" s="105">
        <f t="shared" si="14"/>
        <v>0</v>
      </c>
      <c r="DB43" s="106"/>
      <c r="DC43" s="104"/>
      <c r="DD43" s="104"/>
      <c r="DE43" s="104"/>
      <c r="DF43" s="104"/>
      <c r="DG43" s="104"/>
      <c r="DH43" s="104"/>
      <c r="DI43" s="105">
        <f t="shared" si="15"/>
        <v>0</v>
      </c>
      <c r="DJ43" s="106"/>
      <c r="DK43" s="104"/>
      <c r="DL43" s="104"/>
      <c r="DM43" s="104"/>
      <c r="DN43" s="104"/>
      <c r="DO43" s="104"/>
      <c r="DP43" s="104"/>
      <c r="DQ43" s="105">
        <f t="shared" si="46"/>
        <v>0</v>
      </c>
      <c r="DR43" s="106"/>
      <c r="DS43" s="104"/>
      <c r="DT43" s="104"/>
      <c r="DU43" s="104"/>
      <c r="DV43" s="104"/>
      <c r="DW43" s="104"/>
      <c r="DX43" s="104"/>
      <c r="DY43" s="105">
        <f t="shared" si="17"/>
        <v>0</v>
      </c>
      <c r="DZ43" s="106"/>
      <c r="EA43" s="104"/>
      <c r="EB43" s="104"/>
      <c r="EC43" s="104"/>
      <c r="ED43" s="104"/>
      <c r="EE43" s="104"/>
      <c r="EF43" s="104"/>
      <c r="EG43" s="105">
        <f t="shared" si="18"/>
        <v>0</v>
      </c>
      <c r="EH43" s="106"/>
      <c r="EI43" s="104"/>
      <c r="EJ43" s="104"/>
      <c r="EK43" s="104"/>
      <c r="EL43" s="104"/>
      <c r="EM43" s="104"/>
      <c r="EN43" s="104"/>
      <c r="EO43" s="105">
        <f t="shared" si="19"/>
        <v>0</v>
      </c>
      <c r="EP43" s="106"/>
      <c r="EQ43" s="104"/>
      <c r="ER43" s="104"/>
      <c r="ES43" s="104"/>
      <c r="ET43" s="104"/>
      <c r="EU43" s="104"/>
      <c r="EV43" s="104"/>
      <c r="EW43" s="105">
        <f t="shared" si="20"/>
        <v>0</v>
      </c>
      <c r="EX43" s="106"/>
      <c r="EY43" s="104"/>
      <c r="EZ43" s="104"/>
      <c r="FA43" s="104"/>
      <c r="FB43" s="104"/>
      <c r="FC43" s="104"/>
      <c r="FD43" s="104"/>
      <c r="FE43" s="105">
        <f t="shared" si="21"/>
        <v>0</v>
      </c>
      <c r="FF43" s="106"/>
      <c r="FG43" s="104"/>
      <c r="FH43" s="104"/>
      <c r="FI43" s="104"/>
      <c r="FJ43" s="104"/>
      <c r="FK43" s="104"/>
      <c r="FL43" s="104"/>
      <c r="FM43" s="105">
        <f t="shared" si="22"/>
        <v>0</v>
      </c>
      <c r="FN43" s="106"/>
      <c r="FO43" s="104"/>
      <c r="FP43" s="104"/>
      <c r="FQ43" s="104"/>
      <c r="FR43" s="104"/>
      <c r="FS43" s="104"/>
      <c r="FT43" s="104"/>
      <c r="FU43" s="105">
        <f t="shared" si="23"/>
        <v>0</v>
      </c>
      <c r="FV43" s="106"/>
      <c r="FW43" s="104"/>
      <c r="FX43" s="104"/>
      <c r="FY43" s="104"/>
      <c r="FZ43" s="104"/>
      <c r="GA43" s="104"/>
      <c r="GB43" s="104"/>
      <c r="GC43" s="105">
        <f t="shared" si="24"/>
        <v>0</v>
      </c>
      <c r="GD43" s="106"/>
      <c r="GE43" s="104"/>
      <c r="GF43" s="104"/>
      <c r="GG43" s="104"/>
      <c r="GH43" s="104"/>
      <c r="GI43" s="104"/>
      <c r="GJ43" s="104"/>
      <c r="GK43" s="105">
        <f t="shared" si="25"/>
        <v>0</v>
      </c>
      <c r="GL43" s="106"/>
      <c r="GM43" s="104"/>
      <c r="GN43" s="104"/>
      <c r="GO43" s="104"/>
      <c r="GP43" s="104"/>
      <c r="GQ43" s="104"/>
      <c r="GR43" s="104"/>
      <c r="GS43" s="105">
        <f t="shared" si="26"/>
        <v>0</v>
      </c>
      <c r="GT43" s="106"/>
      <c r="GU43" s="104"/>
      <c r="GV43" s="104"/>
      <c r="GW43" s="104"/>
      <c r="GX43" s="104"/>
      <c r="GY43" s="104"/>
      <c r="GZ43" s="104"/>
      <c r="HA43" s="105">
        <f t="shared" si="27"/>
        <v>0</v>
      </c>
      <c r="HB43" s="106"/>
      <c r="HC43" s="104"/>
      <c r="HD43" s="104"/>
      <c r="HE43" s="104"/>
      <c r="HF43" s="104"/>
      <c r="HG43" s="104"/>
      <c r="HH43" s="104"/>
      <c r="HI43" s="105">
        <f t="shared" si="28"/>
        <v>0</v>
      </c>
      <c r="HJ43" s="106"/>
      <c r="HK43" s="104"/>
      <c r="HL43" s="104"/>
      <c r="HM43" s="104"/>
      <c r="HN43" s="104"/>
      <c r="HO43" s="104"/>
      <c r="HP43" s="104"/>
      <c r="HQ43" s="105">
        <f t="shared" si="29"/>
        <v>0</v>
      </c>
      <c r="HR43" s="106"/>
      <c r="HS43" s="104"/>
      <c r="HT43" s="104"/>
      <c r="HU43" s="104"/>
      <c r="HV43" s="104"/>
      <c r="HW43" s="104"/>
      <c r="HX43" s="104"/>
      <c r="HY43" s="105">
        <f t="shared" si="30"/>
        <v>0</v>
      </c>
      <c r="HZ43" s="106"/>
      <c r="IA43" s="104"/>
      <c r="IB43" s="104"/>
      <c r="IC43" s="104"/>
      <c r="ID43" s="104"/>
      <c r="IE43" s="104"/>
      <c r="IF43" s="104"/>
      <c r="IG43" s="105">
        <f t="shared" si="31"/>
        <v>0</v>
      </c>
      <c r="IH43" s="106"/>
      <c r="II43" s="104"/>
      <c r="IJ43" s="104"/>
      <c r="IK43" s="104"/>
      <c r="IL43" s="104"/>
      <c r="IM43" s="104"/>
      <c r="IN43" s="104"/>
      <c r="IO43" s="105">
        <f t="shared" si="32"/>
        <v>0</v>
      </c>
      <c r="IP43" s="106"/>
      <c r="IU43" s="104"/>
      <c r="IV43" s="104"/>
      <c r="IW43" s="105">
        <f t="shared" si="33"/>
        <v>0</v>
      </c>
      <c r="IX43" s="106"/>
      <c r="IY43" s="107">
        <f t="shared" ref="IY43:JB43" si="104">SUM(C43,K43,S43,AA43,AI43,AQ43,AY43,BG43,BO43,BW43,CE43,CM43,CU43,DC43,DK43,DS43,EA43,EI43,EQ43,EY43,FG43,FO43,FW43,GE43,GM43,GU43,HC43,HK43,HS43,IA43,II43)</f>
        <v>0</v>
      </c>
      <c r="IZ43" s="107">
        <f t="shared" si="104"/>
        <v>0</v>
      </c>
      <c r="JA43" s="107">
        <f t="shared" si="104"/>
        <v>0</v>
      </c>
      <c r="JB43" s="107">
        <f t="shared" si="104"/>
        <v>0</v>
      </c>
      <c r="JC43" s="107">
        <f t="shared" ref="JC43:JD43" si="105">SUM(G43,O43,W43,AE43,AM43,AU43,BC43,BK43,BS43,CA43,CI43,CQ43,CY43,DG43,DO43,DW43,EE43,EM43,EU43,FC43,FK43,FS43,GA43,GI43,GQ43,GY43,HG43,HO43,HW43,IE43,IM43,IU43)</f>
        <v>0</v>
      </c>
      <c r="JD43" s="107">
        <f t="shared" si="105"/>
        <v>0</v>
      </c>
      <c r="JE43" s="108">
        <f t="shared" si="39"/>
        <v>0</v>
      </c>
      <c r="JF43" s="104"/>
      <c r="JG43" s="104"/>
    </row>
    <row r="44" ht="15.75" customHeight="1">
      <c r="A44" s="104"/>
      <c r="B44" s="110" t="s">
        <v>162</v>
      </c>
      <c r="C44" s="104"/>
      <c r="D44" s="104"/>
      <c r="E44" s="104"/>
      <c r="F44" s="104"/>
      <c r="G44" s="104"/>
      <c r="H44" s="104"/>
      <c r="I44" s="105">
        <f t="shared" si="2"/>
        <v>0</v>
      </c>
      <c r="J44" s="106"/>
      <c r="K44" s="104"/>
      <c r="L44" s="104"/>
      <c r="M44" s="104"/>
      <c r="N44" s="104"/>
      <c r="O44" s="104"/>
      <c r="P44" s="104"/>
      <c r="Q44" s="105">
        <f t="shared" si="3"/>
        <v>0</v>
      </c>
      <c r="R44" s="106"/>
      <c r="S44" s="104"/>
      <c r="T44" s="104"/>
      <c r="U44" s="104"/>
      <c r="V44" s="104"/>
      <c r="W44" s="104"/>
      <c r="X44" s="104"/>
      <c r="Y44" s="105">
        <f t="shared" si="4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5"/>
        <v>0</v>
      </c>
      <c r="AH44" s="106"/>
      <c r="AI44" s="104"/>
      <c r="AJ44" s="104"/>
      <c r="AK44" s="104"/>
      <c r="AL44" s="104"/>
      <c r="AM44" s="104"/>
      <c r="AN44" s="104"/>
      <c r="AO44" s="105">
        <f t="shared" si="6"/>
        <v>0</v>
      </c>
      <c r="AP44" s="106"/>
      <c r="AQ44" s="110">
        <v>7.0</v>
      </c>
      <c r="AR44" s="104"/>
      <c r="AS44" s="110">
        <v>1.0</v>
      </c>
      <c r="AT44" s="110">
        <v>25.0</v>
      </c>
      <c r="AU44" s="110">
        <v>1.0</v>
      </c>
      <c r="AV44" s="110">
        <v>13.0</v>
      </c>
      <c r="AW44" s="105">
        <f t="shared" si="7"/>
        <v>47</v>
      </c>
      <c r="AX44" s="106"/>
      <c r="AY44" s="104"/>
      <c r="AZ44" s="104"/>
      <c r="BA44" s="104"/>
      <c r="BB44" s="104"/>
      <c r="BC44" s="104"/>
      <c r="BD44" s="104"/>
      <c r="BE44" s="105">
        <f t="shared" si="8"/>
        <v>0</v>
      </c>
      <c r="BF44" s="106"/>
      <c r="BG44" s="104"/>
      <c r="BH44" s="104"/>
      <c r="BI44" s="104"/>
      <c r="BJ44" s="104"/>
      <c r="BK44" s="104"/>
      <c r="BL44" s="104"/>
      <c r="BM44" s="105">
        <f t="shared" si="9"/>
        <v>0</v>
      </c>
      <c r="BN44" s="106"/>
      <c r="BO44" s="104"/>
      <c r="BP44" s="104"/>
      <c r="BQ44" s="104"/>
      <c r="BR44" s="104"/>
      <c r="BS44" s="104"/>
      <c r="BT44" s="104"/>
      <c r="BU44" s="105">
        <f t="shared" si="10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11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12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13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14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15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46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17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18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19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20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21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22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23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24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25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26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27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28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29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30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31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32"/>
        <v>0</v>
      </c>
      <c r="IP44" s="106"/>
      <c r="IU44" s="104"/>
      <c r="IV44" s="104"/>
      <c r="IW44" s="105">
        <f t="shared" si="33"/>
        <v>0</v>
      </c>
      <c r="IX44" s="106"/>
      <c r="IY44" s="107">
        <f t="shared" ref="IY44:JB44" si="106">SUM(C44,K44,S44,AA44,AI44,AQ44,AY44,BG44,BO44,BW44,CE44,CM44,CU44,DC44,DK44,DS44,EA44,EI44,EQ44,EY44,FG44,FO44,FW44,GE44,GM44,GU44,HC44,HK44,HS44,IA44,II44)</f>
        <v>7</v>
      </c>
      <c r="IZ44" s="107">
        <f t="shared" si="106"/>
        <v>0</v>
      </c>
      <c r="JA44" s="107">
        <f t="shared" si="106"/>
        <v>1</v>
      </c>
      <c r="JB44" s="107">
        <f t="shared" si="106"/>
        <v>25</v>
      </c>
      <c r="JC44" s="107">
        <f t="shared" ref="JC44:JD44" si="107">SUM(G44,O44,W44,AE44,AM44,AU44,BC44,BK44,BS44,CA44,CI44,CQ44,CY44,DG44,DO44,DW44,EE44,EM44,EU44,FC44,FK44,FS44,GA44,GI44,GQ44,GY44,HG44,HO44,HW44,IE44,IM44,IU44)</f>
        <v>1</v>
      </c>
      <c r="JD44" s="107">
        <f t="shared" si="107"/>
        <v>13</v>
      </c>
      <c r="JE44" s="108">
        <f t="shared" si="39"/>
        <v>47</v>
      </c>
      <c r="JF44" s="104"/>
      <c r="JG44" s="104"/>
    </row>
    <row r="45" ht="15.75" customHeight="1">
      <c r="A45" s="104"/>
      <c r="B45" s="110" t="s">
        <v>163</v>
      </c>
      <c r="C45" s="104"/>
      <c r="D45" s="104"/>
      <c r="E45" s="104"/>
      <c r="F45" s="104"/>
      <c r="G45" s="104"/>
      <c r="H45" s="104"/>
      <c r="I45" s="105">
        <f t="shared" si="2"/>
        <v>0</v>
      </c>
      <c r="J45" s="106"/>
      <c r="K45" s="104"/>
      <c r="L45" s="104"/>
      <c r="M45" s="104"/>
      <c r="N45" s="104"/>
      <c r="O45" s="104"/>
      <c r="P45" s="104"/>
      <c r="Q45" s="105">
        <f t="shared" si="3"/>
        <v>0</v>
      </c>
      <c r="R45" s="106"/>
      <c r="S45" s="104"/>
      <c r="T45" s="104"/>
      <c r="U45" s="104"/>
      <c r="V45" s="104"/>
      <c r="W45" s="104"/>
      <c r="X45" s="104"/>
      <c r="Y45" s="105">
        <f t="shared" si="4"/>
        <v>0</v>
      </c>
      <c r="Z45" s="106"/>
      <c r="AA45" s="104"/>
      <c r="AB45" s="104"/>
      <c r="AC45" s="104"/>
      <c r="AD45" s="104"/>
      <c r="AE45" s="104"/>
      <c r="AF45" s="104"/>
      <c r="AG45" s="105">
        <f t="shared" si="5"/>
        <v>0</v>
      </c>
      <c r="AH45" s="106"/>
      <c r="AI45" s="110">
        <v>5.0</v>
      </c>
      <c r="AJ45" s="104"/>
      <c r="AK45" s="110">
        <v>1.0</v>
      </c>
      <c r="AL45" s="110">
        <v>12.0</v>
      </c>
      <c r="AM45" s="110"/>
      <c r="AN45" s="110">
        <v>1.0</v>
      </c>
      <c r="AO45" s="105">
        <f t="shared" si="6"/>
        <v>19</v>
      </c>
      <c r="AP45" s="106"/>
      <c r="AQ45" s="104"/>
      <c r="AR45" s="104"/>
      <c r="AS45" s="104"/>
      <c r="AT45" s="104"/>
      <c r="AU45" s="104"/>
      <c r="AV45" s="104"/>
      <c r="AW45" s="105">
        <f t="shared" si="7"/>
        <v>0</v>
      </c>
      <c r="AX45" s="106"/>
      <c r="AY45" s="104"/>
      <c r="AZ45" s="104"/>
      <c r="BA45" s="104"/>
      <c r="BB45" s="104"/>
      <c r="BC45" s="104"/>
      <c r="BD45" s="104"/>
      <c r="BE45" s="105">
        <f t="shared" si="8"/>
        <v>0</v>
      </c>
      <c r="BF45" s="106"/>
      <c r="BG45" s="104"/>
      <c r="BH45" s="104"/>
      <c r="BI45" s="104"/>
      <c r="BJ45" s="104"/>
      <c r="BK45" s="104"/>
      <c r="BL45" s="104"/>
      <c r="BM45" s="105">
        <f t="shared" si="9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10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11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12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13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14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15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46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17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18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19"/>
        <v>0</v>
      </c>
      <c r="EP45" s="106"/>
      <c r="EQ45" s="104"/>
      <c r="ER45" s="104"/>
      <c r="ES45" s="104"/>
      <c r="ET45" s="104"/>
      <c r="EU45" s="104"/>
      <c r="EV45" s="104"/>
      <c r="EW45" s="105">
        <f t="shared" si="20"/>
        <v>0</v>
      </c>
      <c r="EX45" s="106"/>
      <c r="EY45" s="104"/>
      <c r="EZ45" s="104"/>
      <c r="FA45" s="104"/>
      <c r="FB45" s="104"/>
      <c r="FC45" s="104"/>
      <c r="FD45" s="104"/>
      <c r="FE45" s="105">
        <f t="shared" si="21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22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23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24"/>
        <v>0</v>
      </c>
      <c r="GD45" s="106"/>
      <c r="GE45" s="104"/>
      <c r="GF45" s="104"/>
      <c r="GG45" s="104"/>
      <c r="GH45" s="104"/>
      <c r="GI45" s="104"/>
      <c r="GJ45" s="104"/>
      <c r="GK45" s="105">
        <f t="shared" si="25"/>
        <v>0</v>
      </c>
      <c r="GL45" s="106"/>
      <c r="GM45" s="104"/>
      <c r="GN45" s="104"/>
      <c r="GO45" s="104"/>
      <c r="GP45" s="104"/>
      <c r="GQ45" s="104"/>
      <c r="GR45" s="104"/>
      <c r="GS45" s="105">
        <f t="shared" si="26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27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28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29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30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31"/>
        <v>0</v>
      </c>
      <c r="IH45" s="106"/>
      <c r="II45" s="104"/>
      <c r="IJ45" s="104"/>
      <c r="IK45" s="104"/>
      <c r="IL45" s="104"/>
      <c r="IM45" s="104"/>
      <c r="IN45" s="104"/>
      <c r="IO45" s="105">
        <f t="shared" si="32"/>
        <v>0</v>
      </c>
      <c r="IP45" s="106"/>
      <c r="IU45" s="104"/>
      <c r="IV45" s="104"/>
      <c r="IW45" s="105">
        <f t="shared" si="33"/>
        <v>0</v>
      </c>
      <c r="IX45" s="106"/>
      <c r="IY45" s="107">
        <f t="shared" ref="IY45:JB45" si="108">SUM(C45,K45,S45,AA45,AI45,AQ45,AY45,BG45,BO45,BW45,CE45,CM45,CU45,DC45,DK45,DS45,EA45,EI45,EQ45,EY45,FG45,FO45,FW45,GE45,GM45,GU45,HC45,HK45,HS45,IA45,II45)</f>
        <v>5</v>
      </c>
      <c r="IZ45" s="107">
        <f t="shared" si="108"/>
        <v>0</v>
      </c>
      <c r="JA45" s="107">
        <f t="shared" si="108"/>
        <v>1</v>
      </c>
      <c r="JB45" s="107">
        <f t="shared" si="108"/>
        <v>12</v>
      </c>
      <c r="JC45" s="107">
        <f t="shared" ref="JC45:JD45" si="109">SUM(G45,O45,W45,AE45,AM45,AU45,BC45,BK45,BS45,CA45,CI45,CQ45,CY45,DG45,DO45,DW45,EE45,EM45,EU45,FC45,FK45,FS45,GA45,GI45,GQ45,GY45,HG45,HO45,HW45,IE45,IM45,IU45)</f>
        <v>0</v>
      </c>
      <c r="JD45" s="107">
        <f t="shared" si="109"/>
        <v>1</v>
      </c>
      <c r="JE45" s="108">
        <f t="shared" si="39"/>
        <v>19</v>
      </c>
      <c r="JF45" s="104"/>
      <c r="JG45" s="104"/>
    </row>
    <row r="46" ht="15.75" customHeight="1">
      <c r="A46" s="113"/>
      <c r="B46" s="110" t="s">
        <v>164</v>
      </c>
      <c r="C46" s="104"/>
      <c r="D46" s="104"/>
      <c r="E46" s="104"/>
      <c r="F46" s="104"/>
      <c r="G46" s="104"/>
      <c r="H46" s="104"/>
      <c r="I46" s="105">
        <f t="shared" si="2"/>
        <v>0</v>
      </c>
      <c r="J46" s="106"/>
      <c r="K46" s="104"/>
      <c r="L46" s="104"/>
      <c r="M46" s="104"/>
      <c r="N46" s="104"/>
      <c r="O46" s="104"/>
      <c r="P46" s="104"/>
      <c r="Q46" s="105">
        <f t="shared" si="3"/>
        <v>0</v>
      </c>
      <c r="R46" s="106"/>
      <c r="S46" s="104"/>
      <c r="T46" s="104"/>
      <c r="U46" s="104"/>
      <c r="V46" s="104"/>
      <c r="W46" s="104"/>
      <c r="X46" s="104"/>
      <c r="Y46" s="105">
        <f t="shared" si="4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5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6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"/>
        <v>0</v>
      </c>
      <c r="AX46" s="106"/>
      <c r="AY46" s="110">
        <v>5.0</v>
      </c>
      <c r="AZ46" s="104"/>
      <c r="BA46" s="110"/>
      <c r="BB46" s="110">
        <v>5.0</v>
      </c>
      <c r="BC46" s="104"/>
      <c r="BD46" s="104"/>
      <c r="BE46" s="105">
        <f t="shared" si="8"/>
        <v>10</v>
      </c>
      <c r="BF46" s="106"/>
      <c r="BG46" s="104"/>
      <c r="BH46" s="104"/>
      <c r="BI46" s="104"/>
      <c r="BJ46" s="104"/>
      <c r="BK46" s="104"/>
      <c r="BL46" s="104"/>
      <c r="BM46" s="105">
        <f t="shared" si="9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10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11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12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13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14"/>
        <v>0</v>
      </c>
      <c r="DB46" s="106"/>
      <c r="DC46" s="104"/>
      <c r="DD46" s="104"/>
      <c r="DE46" s="104"/>
      <c r="DF46" s="104"/>
      <c r="DG46" s="104"/>
      <c r="DH46" s="104"/>
      <c r="DI46" s="105">
        <f t="shared" si="15"/>
        <v>0</v>
      </c>
      <c r="DJ46" s="106"/>
      <c r="DK46" s="104"/>
      <c r="DL46" s="104"/>
      <c r="DM46" s="104"/>
      <c r="DN46" s="104"/>
      <c r="DO46" s="104"/>
      <c r="DP46" s="104"/>
      <c r="DQ46" s="105">
        <f t="shared" si="46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17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18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19"/>
        <v>0</v>
      </c>
      <c r="EP46" s="106"/>
      <c r="EQ46" s="104"/>
      <c r="ER46" s="104"/>
      <c r="ES46" s="104"/>
      <c r="ET46" s="104"/>
      <c r="EU46" s="104"/>
      <c r="EV46" s="104"/>
      <c r="EW46" s="105">
        <f t="shared" si="20"/>
        <v>0</v>
      </c>
      <c r="EX46" s="106"/>
      <c r="EY46" s="104"/>
      <c r="EZ46" s="104"/>
      <c r="FA46" s="104"/>
      <c r="FB46" s="104"/>
      <c r="FC46" s="104"/>
      <c r="FD46" s="104"/>
      <c r="FE46" s="105">
        <f t="shared" si="21"/>
        <v>0</v>
      </c>
      <c r="FF46" s="106"/>
      <c r="FG46" s="110">
        <v>8.0</v>
      </c>
      <c r="FH46" s="110">
        <v>2.0</v>
      </c>
      <c r="FI46" s="110"/>
      <c r="FJ46" s="110">
        <v>8.0</v>
      </c>
      <c r="FK46" s="110">
        <v>1.0</v>
      </c>
      <c r="FL46" s="110">
        <v>1.0</v>
      </c>
      <c r="FM46" s="105">
        <f t="shared" si="22"/>
        <v>20</v>
      </c>
      <c r="FN46" s="106"/>
      <c r="FO46" s="104"/>
      <c r="FP46" s="104"/>
      <c r="FQ46" s="104"/>
      <c r="FR46" s="104"/>
      <c r="FS46" s="104"/>
      <c r="FT46" s="104"/>
      <c r="FU46" s="105">
        <f t="shared" si="23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24"/>
        <v>0</v>
      </c>
      <c r="GD46" s="106"/>
      <c r="GE46" s="104"/>
      <c r="GF46" s="104"/>
      <c r="GG46" s="104"/>
      <c r="GH46" s="104"/>
      <c r="GI46" s="104"/>
      <c r="GJ46" s="104"/>
      <c r="GK46" s="105">
        <f t="shared" si="25"/>
        <v>0</v>
      </c>
      <c r="GL46" s="106"/>
      <c r="GM46" s="104"/>
      <c r="GN46" s="104"/>
      <c r="GO46" s="104"/>
      <c r="GP46" s="104"/>
      <c r="GQ46" s="104"/>
      <c r="GR46" s="104"/>
      <c r="GS46" s="105">
        <f t="shared" si="26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27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28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29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30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31"/>
        <v>0</v>
      </c>
      <c r="IH46" s="106"/>
      <c r="II46" s="104"/>
      <c r="IJ46" s="104"/>
      <c r="IK46" s="104"/>
      <c r="IL46" s="104"/>
      <c r="IM46" s="104"/>
      <c r="IN46" s="104"/>
      <c r="IO46" s="105">
        <f t="shared" si="32"/>
        <v>0</v>
      </c>
      <c r="IP46" s="106"/>
      <c r="IU46" s="104"/>
      <c r="IV46" s="104"/>
      <c r="IW46" s="105">
        <f t="shared" si="33"/>
        <v>0</v>
      </c>
      <c r="IX46" s="106"/>
      <c r="IY46" s="107">
        <f t="shared" ref="IY46:JB46" si="110">SUM(C46,K46,S46,AA46,AI46,AQ46,AY46,BG46,BO46,BW46,CE46,CM46,CU46,DC46,DK46,DS46,EA46,EI46,EQ46,EY46,FG46,FO46,FW46,GE46,GM46,GU46,HC46,HK46,HS46,IA46,II46)</f>
        <v>13</v>
      </c>
      <c r="IZ46" s="107">
        <f t="shared" si="110"/>
        <v>2</v>
      </c>
      <c r="JA46" s="107">
        <f t="shared" si="110"/>
        <v>0</v>
      </c>
      <c r="JB46" s="107">
        <f t="shared" si="110"/>
        <v>13</v>
      </c>
      <c r="JC46" s="107">
        <f t="shared" ref="JC46:JD46" si="111">SUM(G46,O46,W46,AE46,AM46,AU46,BC46,BK46,BS46,CA46,CI46,CQ46,CY46,DG46,DO46,DW46,EE46,EM46,EU46,FC46,FK46,FS46,GA46,GI46,GQ46,GY46,HG46,HO46,HW46,IE46,IM46,IU46)</f>
        <v>1</v>
      </c>
      <c r="JD46" s="107">
        <f t="shared" si="111"/>
        <v>1</v>
      </c>
      <c r="JE46" s="108">
        <f t="shared" si="39"/>
        <v>30</v>
      </c>
      <c r="JF46" s="104"/>
      <c r="JG46" s="104"/>
    </row>
    <row r="47" ht="15.75" customHeight="1">
      <c r="A47" s="113"/>
      <c r="B47" s="110" t="s">
        <v>165</v>
      </c>
      <c r="C47" s="104"/>
      <c r="D47" s="104"/>
      <c r="E47" s="104"/>
      <c r="F47" s="104"/>
      <c r="G47" s="104"/>
      <c r="H47" s="104"/>
      <c r="I47" s="105">
        <f t="shared" si="2"/>
        <v>0</v>
      </c>
      <c r="J47" s="106"/>
      <c r="K47" s="104"/>
      <c r="L47" s="104"/>
      <c r="M47" s="104"/>
      <c r="N47" s="104"/>
      <c r="O47" s="104"/>
      <c r="P47" s="104"/>
      <c r="Q47" s="105">
        <f t="shared" si="3"/>
        <v>0</v>
      </c>
      <c r="R47" s="106"/>
      <c r="S47" s="104"/>
      <c r="T47" s="104"/>
      <c r="U47" s="104"/>
      <c r="V47" s="104"/>
      <c r="W47" s="104"/>
      <c r="X47" s="104"/>
      <c r="Y47" s="105">
        <f t="shared" si="4"/>
        <v>0</v>
      </c>
      <c r="Z47" s="106"/>
      <c r="AA47" s="104"/>
      <c r="AB47" s="104"/>
      <c r="AC47" s="104"/>
      <c r="AD47" s="104"/>
      <c r="AE47" s="104"/>
      <c r="AF47" s="104"/>
      <c r="AG47" s="105">
        <f t="shared" si="5"/>
        <v>0</v>
      </c>
      <c r="AH47" s="106"/>
      <c r="AI47" s="104"/>
      <c r="AJ47" s="104"/>
      <c r="AK47" s="104"/>
      <c r="AL47" s="104"/>
      <c r="AM47" s="104"/>
      <c r="AN47" s="104"/>
      <c r="AO47" s="105">
        <f t="shared" si="6"/>
        <v>0</v>
      </c>
      <c r="AP47" s="106"/>
      <c r="AQ47" s="104"/>
      <c r="AR47" s="104"/>
      <c r="AS47" s="104"/>
      <c r="AT47" s="104"/>
      <c r="AU47" s="104"/>
      <c r="AV47" s="104"/>
      <c r="AW47" s="105">
        <f t="shared" si="7"/>
        <v>0</v>
      </c>
      <c r="AX47" s="106"/>
      <c r="AY47" s="104"/>
      <c r="AZ47" s="104"/>
      <c r="BA47" s="104"/>
      <c r="BB47" s="104"/>
      <c r="BC47" s="104"/>
      <c r="BD47" s="104"/>
      <c r="BE47" s="105">
        <f t="shared" si="8"/>
        <v>0</v>
      </c>
      <c r="BF47" s="106"/>
      <c r="BG47" s="104"/>
      <c r="BH47" s="104"/>
      <c r="BI47" s="104"/>
      <c r="BJ47" s="104"/>
      <c r="BK47" s="104"/>
      <c r="BL47" s="104"/>
      <c r="BM47" s="105">
        <f t="shared" si="9"/>
        <v>0</v>
      </c>
      <c r="BN47" s="106"/>
      <c r="BO47" s="104"/>
      <c r="BP47" s="104"/>
      <c r="BQ47" s="104"/>
      <c r="BR47" s="104"/>
      <c r="BS47" s="104"/>
      <c r="BT47" s="104"/>
      <c r="BU47" s="105">
        <f t="shared" si="10"/>
        <v>0</v>
      </c>
      <c r="BV47" s="106"/>
      <c r="BW47" s="104"/>
      <c r="BX47" s="104"/>
      <c r="BY47" s="104"/>
      <c r="BZ47" s="104"/>
      <c r="CA47" s="104"/>
      <c r="CB47" s="104"/>
      <c r="CC47" s="105">
        <f t="shared" si="11"/>
        <v>0</v>
      </c>
      <c r="CD47" s="106"/>
      <c r="CE47" s="104"/>
      <c r="CF47" s="104"/>
      <c r="CG47" s="104"/>
      <c r="CH47" s="104"/>
      <c r="CI47" s="104"/>
      <c r="CJ47" s="104"/>
      <c r="CK47" s="105">
        <f t="shared" si="12"/>
        <v>0</v>
      </c>
      <c r="CL47" s="106"/>
      <c r="CM47" s="104"/>
      <c r="CN47" s="104"/>
      <c r="CO47" s="104"/>
      <c r="CP47" s="104"/>
      <c r="CQ47" s="104"/>
      <c r="CR47" s="104"/>
      <c r="CS47" s="105">
        <f t="shared" si="13"/>
        <v>0</v>
      </c>
      <c r="CT47" s="106"/>
      <c r="CU47" s="104"/>
      <c r="CV47" s="104"/>
      <c r="CW47" s="104"/>
      <c r="CX47" s="104"/>
      <c r="CY47" s="104"/>
      <c r="CZ47" s="104"/>
      <c r="DA47" s="105">
        <f t="shared" si="14"/>
        <v>0</v>
      </c>
      <c r="DB47" s="106"/>
      <c r="DC47" s="104"/>
      <c r="DD47" s="104"/>
      <c r="DE47" s="104"/>
      <c r="DF47" s="104"/>
      <c r="DG47" s="104"/>
      <c r="DH47" s="104"/>
      <c r="DI47" s="105">
        <f t="shared" si="15"/>
        <v>0</v>
      </c>
      <c r="DJ47" s="106"/>
      <c r="DK47" s="104"/>
      <c r="DL47" s="104"/>
      <c r="DM47" s="110">
        <v>1.0</v>
      </c>
      <c r="DN47" s="110">
        <v>1.0</v>
      </c>
      <c r="DO47" s="104"/>
      <c r="DP47" s="104"/>
      <c r="DQ47" s="105">
        <f t="shared" si="46"/>
        <v>2</v>
      </c>
      <c r="DR47" s="106"/>
      <c r="DS47" s="104"/>
      <c r="DT47" s="104"/>
      <c r="DU47" s="104"/>
      <c r="DV47" s="104"/>
      <c r="DW47" s="104"/>
      <c r="DX47" s="104"/>
      <c r="DY47" s="105">
        <f t="shared" si="17"/>
        <v>0</v>
      </c>
      <c r="DZ47" s="106"/>
      <c r="EA47" s="104"/>
      <c r="EB47" s="104"/>
      <c r="EC47" s="104"/>
      <c r="ED47" s="104"/>
      <c r="EE47" s="104"/>
      <c r="EF47" s="104"/>
      <c r="EG47" s="105">
        <f t="shared" si="18"/>
        <v>0</v>
      </c>
      <c r="EH47" s="106"/>
      <c r="EI47" s="104"/>
      <c r="EJ47" s="104"/>
      <c r="EK47" s="104"/>
      <c r="EL47" s="104"/>
      <c r="EM47" s="104"/>
      <c r="EN47" s="104"/>
      <c r="EO47" s="105">
        <f t="shared" si="19"/>
        <v>0</v>
      </c>
      <c r="EP47" s="106"/>
      <c r="EQ47" s="104"/>
      <c r="ER47" s="104"/>
      <c r="ES47" s="104"/>
      <c r="ET47" s="104"/>
      <c r="EU47" s="104"/>
      <c r="EV47" s="104"/>
      <c r="EW47" s="105">
        <f t="shared" si="20"/>
        <v>0</v>
      </c>
      <c r="EX47" s="106"/>
      <c r="EY47" s="104"/>
      <c r="EZ47" s="104"/>
      <c r="FA47" s="104"/>
      <c r="FB47" s="104"/>
      <c r="FC47" s="104"/>
      <c r="FD47" s="104"/>
      <c r="FE47" s="105">
        <f t="shared" si="21"/>
        <v>0</v>
      </c>
      <c r="FF47" s="106"/>
      <c r="FG47" s="104"/>
      <c r="FH47" s="104"/>
      <c r="FI47" s="104"/>
      <c r="FJ47" s="104"/>
      <c r="FK47" s="104"/>
      <c r="FL47" s="104"/>
      <c r="FM47" s="105">
        <f t="shared" si="22"/>
        <v>0</v>
      </c>
      <c r="FN47" s="106"/>
      <c r="FO47" s="104"/>
      <c r="FP47" s="104"/>
      <c r="FQ47" s="104"/>
      <c r="FR47" s="104"/>
      <c r="FS47" s="104"/>
      <c r="FT47" s="104"/>
      <c r="FU47" s="105">
        <f t="shared" si="23"/>
        <v>0</v>
      </c>
      <c r="FV47" s="106"/>
      <c r="FW47" s="104"/>
      <c r="FX47" s="104"/>
      <c r="FY47" s="104"/>
      <c r="FZ47" s="104"/>
      <c r="GA47" s="104"/>
      <c r="GB47" s="104"/>
      <c r="GC47" s="105">
        <f t="shared" si="24"/>
        <v>0</v>
      </c>
      <c r="GD47" s="106"/>
      <c r="GE47" s="104"/>
      <c r="GF47" s="104"/>
      <c r="GG47" s="104"/>
      <c r="GH47" s="104"/>
      <c r="GI47" s="104"/>
      <c r="GJ47" s="104"/>
      <c r="GK47" s="105">
        <f t="shared" si="25"/>
        <v>0</v>
      </c>
      <c r="GL47" s="106"/>
      <c r="GM47" s="104"/>
      <c r="GN47" s="104"/>
      <c r="GO47" s="104"/>
      <c r="GP47" s="104"/>
      <c r="GQ47" s="104"/>
      <c r="GR47" s="104"/>
      <c r="GS47" s="105">
        <f t="shared" si="26"/>
        <v>0</v>
      </c>
      <c r="GT47" s="106"/>
      <c r="GU47" s="104"/>
      <c r="GV47" s="104"/>
      <c r="GW47" s="104"/>
      <c r="GX47" s="104"/>
      <c r="GY47" s="104"/>
      <c r="GZ47" s="104"/>
      <c r="HA47" s="105">
        <f t="shared" si="27"/>
        <v>0</v>
      </c>
      <c r="HB47" s="106"/>
      <c r="HC47" s="104"/>
      <c r="HD47" s="104"/>
      <c r="HE47" s="104"/>
      <c r="HF47" s="104"/>
      <c r="HG47" s="104"/>
      <c r="HH47" s="104"/>
      <c r="HI47" s="105">
        <f t="shared" si="28"/>
        <v>0</v>
      </c>
      <c r="HJ47" s="106"/>
      <c r="HK47" s="104"/>
      <c r="HL47" s="104"/>
      <c r="HM47" s="104"/>
      <c r="HN47" s="104"/>
      <c r="HO47" s="104"/>
      <c r="HP47" s="104"/>
      <c r="HQ47" s="105">
        <f t="shared" si="29"/>
        <v>0</v>
      </c>
      <c r="HR47" s="106"/>
      <c r="HS47" s="104"/>
      <c r="HT47" s="104"/>
      <c r="HU47" s="104"/>
      <c r="HV47" s="104"/>
      <c r="HW47" s="104"/>
      <c r="HX47" s="104"/>
      <c r="HY47" s="105">
        <f t="shared" si="30"/>
        <v>0</v>
      </c>
      <c r="HZ47" s="106"/>
      <c r="IA47" s="104"/>
      <c r="IB47" s="104"/>
      <c r="IC47" s="104"/>
      <c r="ID47" s="104"/>
      <c r="IE47" s="104"/>
      <c r="IF47" s="104"/>
      <c r="IG47" s="105">
        <f t="shared" si="31"/>
        <v>0</v>
      </c>
      <c r="IH47" s="106"/>
      <c r="II47" s="104"/>
      <c r="IJ47" s="104"/>
      <c r="IK47" s="104"/>
      <c r="IL47" s="104"/>
      <c r="IM47" s="104"/>
      <c r="IN47" s="104"/>
      <c r="IO47" s="105">
        <f t="shared" si="32"/>
        <v>0</v>
      </c>
      <c r="IP47" s="106"/>
      <c r="IU47" s="104"/>
      <c r="IV47" s="104"/>
      <c r="IW47" s="105">
        <f t="shared" si="33"/>
        <v>0</v>
      </c>
      <c r="IX47" s="106"/>
      <c r="IY47" s="107">
        <f t="shared" ref="IY47:JB47" si="112">SUM(C47,K47,S47,AA47,AI47,AQ47,AY47,BG47,BO47,BW47,CE47,CM47,CU47,DC47,DK47,DS47,EA47,EI47,EQ47,EY47,FG47,FO47,FW47,GE47,GM47,GU47,HC47,HK47,HS47,IA47,II47)</f>
        <v>0</v>
      </c>
      <c r="IZ47" s="107">
        <f t="shared" si="112"/>
        <v>0</v>
      </c>
      <c r="JA47" s="107">
        <f t="shared" si="112"/>
        <v>1</v>
      </c>
      <c r="JB47" s="107">
        <f t="shared" si="112"/>
        <v>1</v>
      </c>
      <c r="JC47" s="107">
        <f t="shared" ref="JC47:JD47" si="113">SUM(G47,O47,W47,AE47,AM47,AU47,BC47,BK47,BS47,CA47,CI47,CQ47,CY47,DG47,DO47,DW47,EE47,EM47,EU47,FC47,FK47,FS47,GA47,GI47,GQ47,GY47,HG47,HO47,HW47,IE47,IM47,IU47)</f>
        <v>0</v>
      </c>
      <c r="JD47" s="107">
        <f t="shared" si="113"/>
        <v>0</v>
      </c>
      <c r="JE47" s="108">
        <f t="shared" si="39"/>
        <v>2</v>
      </c>
      <c r="JF47" s="104"/>
      <c r="JG47" s="104"/>
    </row>
    <row r="48" ht="15.75" customHeight="1">
      <c r="A48" s="113"/>
      <c r="B48" s="114" t="s">
        <v>166</v>
      </c>
      <c r="C48" s="104"/>
      <c r="D48" s="104"/>
      <c r="E48" s="104"/>
      <c r="F48" s="104"/>
      <c r="G48" s="104"/>
      <c r="H48" s="104"/>
      <c r="I48" s="105">
        <f t="shared" si="2"/>
        <v>0</v>
      </c>
      <c r="J48" s="106"/>
      <c r="K48" s="104"/>
      <c r="L48" s="104"/>
      <c r="M48" s="104"/>
      <c r="N48" s="104"/>
      <c r="O48" s="104"/>
      <c r="P48" s="104"/>
      <c r="Q48" s="105">
        <f t="shared" si="3"/>
        <v>0</v>
      </c>
      <c r="R48" s="106"/>
      <c r="S48" s="104"/>
      <c r="T48" s="104"/>
      <c r="U48" s="104"/>
      <c r="V48" s="104"/>
      <c r="W48" s="104"/>
      <c r="X48" s="104"/>
      <c r="Y48" s="105">
        <f t="shared" si="4"/>
        <v>0</v>
      </c>
      <c r="Z48" s="106"/>
      <c r="AA48" s="104"/>
      <c r="AB48" s="104"/>
      <c r="AC48" s="104"/>
      <c r="AD48" s="104"/>
      <c r="AE48" s="104"/>
      <c r="AF48" s="104"/>
      <c r="AG48" s="105">
        <f t="shared" si="5"/>
        <v>0</v>
      </c>
      <c r="AH48" s="106"/>
      <c r="AI48" s="104"/>
      <c r="AJ48" s="104"/>
      <c r="AK48" s="104"/>
      <c r="AL48" s="104"/>
      <c r="AM48" s="104"/>
      <c r="AN48" s="104"/>
      <c r="AO48" s="105">
        <f t="shared" si="6"/>
        <v>0</v>
      </c>
      <c r="AP48" s="106"/>
      <c r="AQ48" s="104"/>
      <c r="AR48" s="104"/>
      <c r="AS48" s="104"/>
      <c r="AT48" s="104"/>
      <c r="AU48" s="104"/>
      <c r="AV48" s="104"/>
      <c r="AW48" s="105">
        <f t="shared" si="7"/>
        <v>0</v>
      </c>
      <c r="AX48" s="106"/>
      <c r="AY48" s="104"/>
      <c r="AZ48" s="104"/>
      <c r="BA48" s="104"/>
      <c r="BB48" s="104"/>
      <c r="BC48" s="104"/>
      <c r="BD48" s="104"/>
      <c r="BE48" s="105">
        <f t="shared" si="8"/>
        <v>0</v>
      </c>
      <c r="BF48" s="106"/>
      <c r="BG48" s="104"/>
      <c r="BH48" s="104"/>
      <c r="BI48" s="104"/>
      <c r="BJ48" s="104"/>
      <c r="BK48" s="104"/>
      <c r="BL48" s="104"/>
      <c r="BM48" s="105">
        <f t="shared" si="9"/>
        <v>0</v>
      </c>
      <c r="BN48" s="106"/>
      <c r="BO48" s="104"/>
      <c r="BP48" s="104"/>
      <c r="BQ48" s="104"/>
      <c r="BR48" s="104"/>
      <c r="BS48" s="104"/>
      <c r="BT48" s="104"/>
      <c r="BU48" s="105">
        <f t="shared" si="10"/>
        <v>0</v>
      </c>
      <c r="BV48" s="106"/>
      <c r="BW48" s="104"/>
      <c r="BX48" s="104"/>
      <c r="BY48" s="104"/>
      <c r="BZ48" s="104"/>
      <c r="CA48" s="104"/>
      <c r="CB48" s="104"/>
      <c r="CC48" s="105">
        <f t="shared" si="11"/>
        <v>0</v>
      </c>
      <c r="CD48" s="106"/>
      <c r="CE48" s="104"/>
      <c r="CF48" s="104"/>
      <c r="CG48" s="104"/>
      <c r="CH48" s="104"/>
      <c r="CI48" s="104"/>
      <c r="CJ48" s="104"/>
      <c r="CK48" s="105">
        <f t="shared" si="12"/>
        <v>0</v>
      </c>
      <c r="CL48" s="106"/>
      <c r="CM48" s="104"/>
      <c r="CN48" s="104"/>
      <c r="CO48" s="104"/>
      <c r="CP48" s="104"/>
      <c r="CQ48" s="104"/>
      <c r="CR48" s="104"/>
      <c r="CS48" s="105">
        <f t="shared" si="13"/>
        <v>0</v>
      </c>
      <c r="CT48" s="106"/>
      <c r="CU48" s="104"/>
      <c r="CV48" s="104"/>
      <c r="CW48" s="104"/>
      <c r="CX48" s="104"/>
      <c r="CY48" s="104"/>
      <c r="CZ48" s="104"/>
      <c r="DA48" s="105">
        <f t="shared" si="14"/>
        <v>0</v>
      </c>
      <c r="DB48" s="106"/>
      <c r="DC48" s="104"/>
      <c r="DD48" s="104"/>
      <c r="DE48" s="104"/>
      <c r="DF48" s="104"/>
      <c r="DG48" s="104"/>
      <c r="DH48" s="104"/>
      <c r="DI48" s="105">
        <f t="shared" si="15"/>
        <v>0</v>
      </c>
      <c r="DJ48" s="106"/>
      <c r="DK48" s="104"/>
      <c r="DL48" s="104"/>
      <c r="DM48" s="104"/>
      <c r="DN48" s="104"/>
      <c r="DO48" s="104"/>
      <c r="DP48" s="104"/>
      <c r="DQ48" s="105">
        <f t="shared" si="46"/>
        <v>0</v>
      </c>
      <c r="DR48" s="106"/>
      <c r="DS48" s="104"/>
      <c r="DT48" s="104"/>
      <c r="DU48" s="104"/>
      <c r="DV48" s="104"/>
      <c r="DW48" s="104"/>
      <c r="DX48" s="104"/>
      <c r="DY48" s="105">
        <f t="shared" si="17"/>
        <v>0</v>
      </c>
      <c r="DZ48" s="106"/>
      <c r="EA48" s="104"/>
      <c r="EB48" s="104"/>
      <c r="EC48" s="104"/>
      <c r="ED48" s="104"/>
      <c r="EE48" s="104"/>
      <c r="EF48" s="104"/>
      <c r="EG48" s="105">
        <f t="shared" si="18"/>
        <v>0</v>
      </c>
      <c r="EH48" s="106"/>
      <c r="EI48" s="104"/>
      <c r="EJ48" s="104"/>
      <c r="EK48" s="104"/>
      <c r="EL48" s="104"/>
      <c r="EM48" s="104"/>
      <c r="EN48" s="104"/>
      <c r="EO48" s="105">
        <f t="shared" si="19"/>
        <v>0</v>
      </c>
      <c r="EP48" s="106"/>
      <c r="EQ48" s="104"/>
      <c r="ER48" s="104"/>
      <c r="ES48" s="104"/>
      <c r="ET48" s="104"/>
      <c r="EU48" s="104"/>
      <c r="EV48" s="104"/>
      <c r="EW48" s="105">
        <f t="shared" si="20"/>
        <v>0</v>
      </c>
      <c r="EX48" s="106"/>
      <c r="EY48" s="104"/>
      <c r="EZ48" s="104"/>
      <c r="FA48" s="104"/>
      <c r="FB48" s="104"/>
      <c r="FC48" s="104"/>
      <c r="FD48" s="104"/>
      <c r="FE48" s="105">
        <f t="shared" si="21"/>
        <v>0</v>
      </c>
      <c r="FF48" s="106"/>
      <c r="FG48" s="104"/>
      <c r="FH48" s="104"/>
      <c r="FI48" s="104"/>
      <c r="FJ48" s="104"/>
      <c r="FK48" s="104"/>
      <c r="FL48" s="104"/>
      <c r="FM48" s="105">
        <f t="shared" si="22"/>
        <v>0</v>
      </c>
      <c r="FN48" s="106"/>
      <c r="FO48" s="104"/>
      <c r="FP48" s="104"/>
      <c r="FQ48" s="104"/>
      <c r="FR48" s="104"/>
      <c r="FS48" s="104"/>
      <c r="FT48" s="104"/>
      <c r="FU48" s="105">
        <f t="shared" si="23"/>
        <v>0</v>
      </c>
      <c r="FV48" s="106"/>
      <c r="FW48" s="104"/>
      <c r="FX48" s="104"/>
      <c r="FY48" s="104"/>
      <c r="FZ48" s="104"/>
      <c r="GA48" s="104"/>
      <c r="GB48" s="104"/>
      <c r="GC48" s="105">
        <f t="shared" si="24"/>
        <v>0</v>
      </c>
      <c r="GD48" s="106"/>
      <c r="GE48" s="104"/>
      <c r="GF48" s="104"/>
      <c r="GG48" s="104"/>
      <c r="GH48" s="104"/>
      <c r="GI48" s="104"/>
      <c r="GJ48" s="104"/>
      <c r="GK48" s="105">
        <f t="shared" si="25"/>
        <v>0</v>
      </c>
      <c r="GL48" s="106"/>
      <c r="GM48" s="104"/>
      <c r="GN48" s="104"/>
      <c r="GO48" s="104"/>
      <c r="GP48" s="110"/>
      <c r="GQ48" s="104"/>
      <c r="GR48" s="104"/>
      <c r="GS48" s="105">
        <f t="shared" si="26"/>
        <v>0</v>
      </c>
      <c r="GT48" s="106"/>
      <c r="GU48" s="104"/>
      <c r="GV48" s="104"/>
      <c r="GW48" s="104"/>
      <c r="GX48" s="104"/>
      <c r="GY48" s="104"/>
      <c r="GZ48" s="104"/>
      <c r="HA48" s="105">
        <f t="shared" si="27"/>
        <v>0</v>
      </c>
      <c r="HB48" s="106"/>
      <c r="HC48" s="110">
        <v>2.0</v>
      </c>
      <c r="HD48" s="104"/>
      <c r="HE48" s="104"/>
      <c r="HF48" s="110">
        <v>5.0</v>
      </c>
      <c r="HG48" s="110">
        <v>4.0</v>
      </c>
      <c r="HH48" s="110">
        <v>2.0</v>
      </c>
      <c r="HI48" s="105">
        <f t="shared" si="28"/>
        <v>13</v>
      </c>
      <c r="HJ48" s="106"/>
      <c r="HK48" s="104"/>
      <c r="HL48" s="104"/>
      <c r="HM48" s="104"/>
      <c r="HN48" s="104"/>
      <c r="HO48" s="104"/>
      <c r="HP48" s="104"/>
      <c r="HQ48" s="105">
        <f t="shared" si="29"/>
        <v>0</v>
      </c>
      <c r="HR48" s="106"/>
      <c r="HS48" s="104"/>
      <c r="HT48" s="104"/>
      <c r="HU48" s="104"/>
      <c r="HV48" s="104"/>
      <c r="HW48" s="104"/>
      <c r="HX48" s="104"/>
      <c r="HY48" s="105">
        <f t="shared" si="30"/>
        <v>0</v>
      </c>
      <c r="HZ48" s="106"/>
      <c r="IA48" s="104"/>
      <c r="IB48" s="104"/>
      <c r="IC48" s="104"/>
      <c r="ID48" s="104"/>
      <c r="IE48" s="104"/>
      <c r="IF48" s="104"/>
      <c r="IG48" s="105">
        <f t="shared" si="31"/>
        <v>0</v>
      </c>
      <c r="IH48" s="106"/>
      <c r="II48" s="104"/>
      <c r="IJ48" s="104"/>
      <c r="IK48" s="104"/>
      <c r="IL48" s="104"/>
      <c r="IM48" s="104"/>
      <c r="IN48" s="104"/>
      <c r="IO48" s="105">
        <f t="shared" si="32"/>
        <v>0</v>
      </c>
      <c r="IP48" s="106"/>
      <c r="IU48" s="104"/>
      <c r="IV48" s="104"/>
      <c r="IW48" s="105">
        <f t="shared" si="33"/>
        <v>0</v>
      </c>
      <c r="IX48" s="106"/>
      <c r="IY48" s="107">
        <f t="shared" ref="IY48:JB48" si="114">SUM(C48,K48,S48,AA48,AI48,AQ48,AY48,BG48,BO48,BW48,CE48,CM48,CU48,DC48,DK48,DS48,EA48,EI48,EQ48,EY48,FG48,FO48,FW48,GE48,GM48,GU48,HC48,HK48,HS48,IA48,II48)</f>
        <v>2</v>
      </c>
      <c r="IZ48" s="107">
        <f t="shared" si="114"/>
        <v>0</v>
      </c>
      <c r="JA48" s="107">
        <f t="shared" si="114"/>
        <v>0</v>
      </c>
      <c r="JB48" s="107">
        <f t="shared" si="114"/>
        <v>5</v>
      </c>
      <c r="JC48" s="107">
        <f t="shared" ref="JC48:JD48" si="115">SUM(G48,O48,W48,AE48,AM48,AU48,BC48,BK48,BS48,CA48,CI48,CQ48,CY48,DG48,DO48,DW48,EE48,EM48,EU48,FC48,FK48,FS48,GA48,GI48,GQ48,GY48,HG48,HO48,HW48,IE48,IM48,IU48)</f>
        <v>4</v>
      </c>
      <c r="JD48" s="107">
        <f t="shared" si="115"/>
        <v>2</v>
      </c>
      <c r="JE48" s="108">
        <f t="shared" si="39"/>
        <v>13</v>
      </c>
      <c r="JF48" s="104"/>
      <c r="JG48" s="104"/>
    </row>
    <row r="49" ht="15.75" customHeight="1">
      <c r="A49" s="115"/>
      <c r="B49" s="113" t="s">
        <v>167</v>
      </c>
      <c r="C49" s="116">
        <f t="shared" ref="C49:JE49" si="116">SUM(C3:C48)</f>
        <v>22</v>
      </c>
      <c r="D49" s="116">
        <f t="shared" si="116"/>
        <v>4</v>
      </c>
      <c r="E49" s="116">
        <f t="shared" si="116"/>
        <v>12</v>
      </c>
      <c r="F49" s="116">
        <f t="shared" si="116"/>
        <v>19</v>
      </c>
      <c r="G49" s="116">
        <f t="shared" si="116"/>
        <v>0.5</v>
      </c>
      <c r="H49" s="116">
        <f t="shared" si="116"/>
        <v>3</v>
      </c>
      <c r="I49" s="116">
        <f t="shared" si="116"/>
        <v>60.5</v>
      </c>
      <c r="J49" s="116">
        <f t="shared" si="116"/>
        <v>0</v>
      </c>
      <c r="K49" s="116">
        <f t="shared" si="116"/>
        <v>20.5</v>
      </c>
      <c r="L49" s="116">
        <f t="shared" si="116"/>
        <v>0</v>
      </c>
      <c r="M49" s="116">
        <f t="shared" si="116"/>
        <v>7.5</v>
      </c>
      <c r="N49" s="116">
        <f t="shared" si="116"/>
        <v>25.5</v>
      </c>
      <c r="O49" s="116">
        <f t="shared" si="116"/>
        <v>3</v>
      </c>
      <c r="P49" s="116">
        <f t="shared" si="116"/>
        <v>1.5</v>
      </c>
      <c r="Q49" s="116">
        <f t="shared" si="116"/>
        <v>58</v>
      </c>
      <c r="R49" s="116">
        <f t="shared" si="116"/>
        <v>0</v>
      </c>
      <c r="S49" s="116">
        <f t="shared" si="116"/>
        <v>0</v>
      </c>
      <c r="T49" s="116">
        <f t="shared" si="116"/>
        <v>0</v>
      </c>
      <c r="U49" s="116">
        <f t="shared" si="116"/>
        <v>0</v>
      </c>
      <c r="V49" s="116">
        <f t="shared" si="116"/>
        <v>0</v>
      </c>
      <c r="W49" s="116">
        <f t="shared" si="116"/>
        <v>0</v>
      </c>
      <c r="X49" s="116">
        <f t="shared" si="116"/>
        <v>0</v>
      </c>
      <c r="Y49" s="116">
        <f t="shared" si="116"/>
        <v>0</v>
      </c>
      <c r="Z49" s="116">
        <f t="shared" si="116"/>
        <v>0</v>
      </c>
      <c r="AA49" s="116">
        <f t="shared" si="116"/>
        <v>0</v>
      </c>
      <c r="AB49" s="116">
        <f t="shared" si="116"/>
        <v>0</v>
      </c>
      <c r="AC49" s="116">
        <f t="shared" si="116"/>
        <v>0</v>
      </c>
      <c r="AD49" s="116">
        <f t="shared" si="116"/>
        <v>0</v>
      </c>
      <c r="AE49" s="116">
        <f t="shared" si="116"/>
        <v>0</v>
      </c>
      <c r="AF49" s="116">
        <f t="shared" si="116"/>
        <v>0</v>
      </c>
      <c r="AG49" s="116">
        <f t="shared" si="116"/>
        <v>0</v>
      </c>
      <c r="AH49" s="116">
        <f t="shared" si="116"/>
        <v>0</v>
      </c>
      <c r="AI49" s="116">
        <f t="shared" si="116"/>
        <v>10</v>
      </c>
      <c r="AJ49" s="116">
        <f t="shared" si="116"/>
        <v>1</v>
      </c>
      <c r="AK49" s="116">
        <f t="shared" si="116"/>
        <v>2</v>
      </c>
      <c r="AL49" s="116">
        <f t="shared" si="116"/>
        <v>20</v>
      </c>
      <c r="AM49" s="116">
        <f t="shared" si="116"/>
        <v>3</v>
      </c>
      <c r="AN49" s="116">
        <f t="shared" si="116"/>
        <v>1</v>
      </c>
      <c r="AO49" s="116">
        <f t="shared" si="116"/>
        <v>37</v>
      </c>
      <c r="AP49" s="116">
        <f t="shared" si="116"/>
        <v>0</v>
      </c>
      <c r="AQ49" s="116">
        <f t="shared" si="116"/>
        <v>11</v>
      </c>
      <c r="AR49" s="116">
        <f t="shared" si="116"/>
        <v>0</v>
      </c>
      <c r="AS49" s="116">
        <f t="shared" si="116"/>
        <v>3.5</v>
      </c>
      <c r="AT49" s="116">
        <f t="shared" si="116"/>
        <v>46.2</v>
      </c>
      <c r="AU49" s="116">
        <f t="shared" si="116"/>
        <v>3</v>
      </c>
      <c r="AV49" s="116">
        <f t="shared" si="116"/>
        <v>22</v>
      </c>
      <c r="AW49" s="116">
        <f t="shared" si="116"/>
        <v>85.7</v>
      </c>
      <c r="AX49" s="116">
        <f t="shared" si="116"/>
        <v>0</v>
      </c>
      <c r="AY49" s="116">
        <f t="shared" si="116"/>
        <v>16</v>
      </c>
      <c r="AZ49" s="116">
        <f t="shared" si="116"/>
        <v>2</v>
      </c>
      <c r="BA49" s="116">
        <f t="shared" si="116"/>
        <v>1</v>
      </c>
      <c r="BB49" s="116">
        <f t="shared" si="116"/>
        <v>6.5</v>
      </c>
      <c r="BC49" s="116">
        <f t="shared" si="116"/>
        <v>0</v>
      </c>
      <c r="BD49" s="116">
        <f t="shared" si="116"/>
        <v>0.5</v>
      </c>
      <c r="BE49" s="116">
        <f t="shared" si="116"/>
        <v>26</v>
      </c>
      <c r="BF49" s="116">
        <f t="shared" si="116"/>
        <v>0</v>
      </c>
      <c r="BG49" s="116">
        <f t="shared" si="116"/>
        <v>0</v>
      </c>
      <c r="BH49" s="116">
        <f t="shared" si="116"/>
        <v>0</v>
      </c>
      <c r="BI49" s="116">
        <f t="shared" si="116"/>
        <v>0</v>
      </c>
      <c r="BJ49" s="116">
        <f t="shared" si="116"/>
        <v>0</v>
      </c>
      <c r="BK49" s="116">
        <f t="shared" si="116"/>
        <v>0</v>
      </c>
      <c r="BL49" s="116">
        <f t="shared" si="116"/>
        <v>0</v>
      </c>
      <c r="BM49" s="116">
        <f t="shared" si="116"/>
        <v>0</v>
      </c>
      <c r="BN49" s="116">
        <f t="shared" si="116"/>
        <v>0</v>
      </c>
      <c r="BO49" s="116">
        <f t="shared" si="116"/>
        <v>14</v>
      </c>
      <c r="BP49" s="116">
        <f t="shared" si="116"/>
        <v>3</v>
      </c>
      <c r="BQ49" s="116">
        <f t="shared" si="116"/>
        <v>3.5</v>
      </c>
      <c r="BR49" s="116">
        <f t="shared" si="116"/>
        <v>33.5</v>
      </c>
      <c r="BS49" s="116">
        <f t="shared" si="116"/>
        <v>2</v>
      </c>
      <c r="BT49" s="116">
        <f t="shared" si="116"/>
        <v>0</v>
      </c>
      <c r="BU49" s="116">
        <f t="shared" si="116"/>
        <v>56</v>
      </c>
      <c r="BV49" s="116">
        <f t="shared" si="116"/>
        <v>0</v>
      </c>
      <c r="BW49" s="116">
        <f t="shared" si="116"/>
        <v>0</v>
      </c>
      <c r="BX49" s="116">
        <f t="shared" si="116"/>
        <v>0</v>
      </c>
      <c r="BY49" s="116">
        <f t="shared" si="116"/>
        <v>0</v>
      </c>
      <c r="BZ49" s="116">
        <f t="shared" si="116"/>
        <v>0</v>
      </c>
      <c r="CA49" s="116">
        <f t="shared" si="116"/>
        <v>0</v>
      </c>
      <c r="CB49" s="116">
        <f t="shared" si="116"/>
        <v>0</v>
      </c>
      <c r="CC49" s="116">
        <f t="shared" si="116"/>
        <v>0</v>
      </c>
      <c r="CD49" s="116">
        <f t="shared" si="116"/>
        <v>0</v>
      </c>
      <c r="CE49" s="116">
        <f t="shared" si="116"/>
        <v>0</v>
      </c>
      <c r="CF49" s="116">
        <f t="shared" si="116"/>
        <v>0</v>
      </c>
      <c r="CG49" s="116">
        <f t="shared" si="116"/>
        <v>0</v>
      </c>
      <c r="CH49" s="116">
        <f t="shared" si="116"/>
        <v>0</v>
      </c>
      <c r="CI49" s="116">
        <f t="shared" si="116"/>
        <v>0</v>
      </c>
      <c r="CJ49" s="116">
        <f t="shared" si="116"/>
        <v>0</v>
      </c>
      <c r="CK49" s="116">
        <f t="shared" si="116"/>
        <v>0</v>
      </c>
      <c r="CL49" s="116">
        <f t="shared" si="116"/>
        <v>0</v>
      </c>
      <c r="CM49" s="116">
        <f t="shared" si="116"/>
        <v>0</v>
      </c>
      <c r="CN49" s="116">
        <f t="shared" si="116"/>
        <v>0</v>
      </c>
      <c r="CO49" s="116">
        <f t="shared" si="116"/>
        <v>0</v>
      </c>
      <c r="CP49" s="116">
        <f t="shared" si="116"/>
        <v>0</v>
      </c>
      <c r="CQ49" s="116">
        <f t="shared" si="116"/>
        <v>0</v>
      </c>
      <c r="CR49" s="116">
        <f t="shared" si="116"/>
        <v>0</v>
      </c>
      <c r="CS49" s="116">
        <f t="shared" si="116"/>
        <v>0</v>
      </c>
      <c r="CT49" s="116">
        <f t="shared" si="116"/>
        <v>0</v>
      </c>
      <c r="CU49" s="116">
        <f t="shared" si="116"/>
        <v>0.5</v>
      </c>
      <c r="CV49" s="116">
        <f t="shared" si="116"/>
        <v>0</v>
      </c>
      <c r="CW49" s="116">
        <f t="shared" si="116"/>
        <v>1</v>
      </c>
      <c r="CX49" s="116">
        <f t="shared" si="116"/>
        <v>1</v>
      </c>
      <c r="CY49" s="116">
        <f t="shared" si="116"/>
        <v>0</v>
      </c>
      <c r="CZ49" s="116">
        <f t="shared" si="116"/>
        <v>0</v>
      </c>
      <c r="DA49" s="116">
        <f t="shared" si="116"/>
        <v>2.5</v>
      </c>
      <c r="DB49" s="116">
        <f t="shared" si="116"/>
        <v>0</v>
      </c>
      <c r="DC49" s="116">
        <f t="shared" si="116"/>
        <v>0</v>
      </c>
      <c r="DD49" s="116">
        <f t="shared" si="116"/>
        <v>0</v>
      </c>
      <c r="DE49" s="116">
        <f t="shared" si="116"/>
        <v>0</v>
      </c>
      <c r="DF49" s="116">
        <f t="shared" si="116"/>
        <v>0</v>
      </c>
      <c r="DG49" s="116">
        <f t="shared" si="116"/>
        <v>0</v>
      </c>
      <c r="DH49" s="116">
        <f t="shared" si="116"/>
        <v>0</v>
      </c>
      <c r="DI49" s="116">
        <f t="shared" si="116"/>
        <v>0</v>
      </c>
      <c r="DJ49" s="116">
        <f t="shared" si="116"/>
        <v>0</v>
      </c>
      <c r="DK49" s="116">
        <f t="shared" si="116"/>
        <v>23</v>
      </c>
      <c r="DL49" s="116">
        <f t="shared" si="116"/>
        <v>6</v>
      </c>
      <c r="DM49" s="116">
        <f t="shared" si="116"/>
        <v>13.5</v>
      </c>
      <c r="DN49" s="116">
        <f t="shared" si="116"/>
        <v>19</v>
      </c>
      <c r="DO49" s="116">
        <f t="shared" si="116"/>
        <v>3.5</v>
      </c>
      <c r="DP49" s="116">
        <f t="shared" si="116"/>
        <v>5.5</v>
      </c>
      <c r="DQ49" s="116">
        <f t="shared" si="116"/>
        <v>75.5</v>
      </c>
      <c r="DR49" s="116">
        <f t="shared" si="116"/>
        <v>0</v>
      </c>
      <c r="DS49" s="116">
        <f t="shared" si="116"/>
        <v>7.5</v>
      </c>
      <c r="DT49" s="116">
        <f t="shared" si="116"/>
        <v>0</v>
      </c>
      <c r="DU49" s="116">
        <f t="shared" si="116"/>
        <v>4.5</v>
      </c>
      <c r="DV49" s="116">
        <f t="shared" si="116"/>
        <v>19</v>
      </c>
      <c r="DW49" s="116">
        <f t="shared" si="116"/>
        <v>3</v>
      </c>
      <c r="DX49" s="116">
        <f t="shared" si="116"/>
        <v>4</v>
      </c>
      <c r="DY49" s="116">
        <f t="shared" si="116"/>
        <v>38</v>
      </c>
      <c r="DZ49" s="116">
        <f t="shared" si="116"/>
        <v>0</v>
      </c>
      <c r="EA49" s="116">
        <f t="shared" si="116"/>
        <v>9</v>
      </c>
      <c r="EB49" s="116">
        <f t="shared" si="116"/>
        <v>0</v>
      </c>
      <c r="EC49" s="116">
        <f t="shared" si="116"/>
        <v>5.5</v>
      </c>
      <c r="ED49" s="116">
        <f t="shared" si="116"/>
        <v>11</v>
      </c>
      <c r="EE49" s="116">
        <f t="shared" si="116"/>
        <v>1</v>
      </c>
      <c r="EF49" s="116">
        <f t="shared" si="116"/>
        <v>0</v>
      </c>
      <c r="EG49" s="116">
        <f t="shared" si="116"/>
        <v>26.5</v>
      </c>
      <c r="EH49" s="116">
        <f t="shared" si="116"/>
        <v>0</v>
      </c>
      <c r="EI49" s="116">
        <f t="shared" si="116"/>
        <v>30</v>
      </c>
      <c r="EJ49" s="116">
        <f t="shared" si="116"/>
        <v>0</v>
      </c>
      <c r="EK49" s="116">
        <f t="shared" si="116"/>
        <v>12</v>
      </c>
      <c r="EL49" s="116">
        <f t="shared" si="116"/>
        <v>20</v>
      </c>
      <c r="EM49" s="116">
        <f t="shared" si="116"/>
        <v>2</v>
      </c>
      <c r="EN49" s="116">
        <f t="shared" si="116"/>
        <v>0</v>
      </c>
      <c r="EO49" s="116">
        <f t="shared" si="116"/>
        <v>64</v>
      </c>
      <c r="EP49" s="116">
        <f t="shared" si="116"/>
        <v>0</v>
      </c>
      <c r="EQ49" s="116">
        <f t="shared" si="116"/>
        <v>0</v>
      </c>
      <c r="ER49" s="116">
        <f t="shared" si="116"/>
        <v>0</v>
      </c>
      <c r="ES49" s="116">
        <f t="shared" si="116"/>
        <v>0</v>
      </c>
      <c r="ET49" s="116">
        <f t="shared" si="116"/>
        <v>0</v>
      </c>
      <c r="EU49" s="116">
        <f t="shared" si="116"/>
        <v>0</v>
      </c>
      <c r="EV49" s="116">
        <f t="shared" si="116"/>
        <v>0</v>
      </c>
      <c r="EW49" s="116">
        <f t="shared" si="116"/>
        <v>0</v>
      </c>
      <c r="EX49" s="116">
        <f t="shared" si="116"/>
        <v>0</v>
      </c>
      <c r="EY49" s="116">
        <f t="shared" si="116"/>
        <v>7.5</v>
      </c>
      <c r="EZ49" s="116">
        <f t="shared" si="116"/>
        <v>0</v>
      </c>
      <c r="FA49" s="116">
        <f t="shared" si="116"/>
        <v>1</v>
      </c>
      <c r="FB49" s="116">
        <f t="shared" si="116"/>
        <v>38.5</v>
      </c>
      <c r="FC49" s="116">
        <f t="shared" si="116"/>
        <v>2.5</v>
      </c>
      <c r="FD49" s="116">
        <f t="shared" si="116"/>
        <v>8</v>
      </c>
      <c r="FE49" s="116">
        <f t="shared" si="116"/>
        <v>57.5</v>
      </c>
      <c r="FF49" s="116">
        <f t="shared" si="116"/>
        <v>0</v>
      </c>
      <c r="FG49" s="116">
        <f t="shared" si="116"/>
        <v>9</v>
      </c>
      <c r="FH49" s="116">
        <f t="shared" si="116"/>
        <v>2</v>
      </c>
      <c r="FI49" s="116">
        <f t="shared" si="116"/>
        <v>1</v>
      </c>
      <c r="FJ49" s="116">
        <f t="shared" si="116"/>
        <v>9</v>
      </c>
      <c r="FK49" s="116">
        <f t="shared" si="116"/>
        <v>1</v>
      </c>
      <c r="FL49" s="116">
        <f t="shared" si="116"/>
        <v>1</v>
      </c>
      <c r="FM49" s="116">
        <f t="shared" si="116"/>
        <v>23</v>
      </c>
      <c r="FN49" s="116">
        <f t="shared" si="116"/>
        <v>0</v>
      </c>
      <c r="FO49" s="116">
        <f t="shared" si="116"/>
        <v>8</v>
      </c>
      <c r="FP49" s="116">
        <f t="shared" si="116"/>
        <v>3</v>
      </c>
      <c r="FQ49" s="116">
        <f t="shared" si="116"/>
        <v>3</v>
      </c>
      <c r="FR49" s="116">
        <f t="shared" si="116"/>
        <v>12</v>
      </c>
      <c r="FS49" s="116">
        <f t="shared" si="116"/>
        <v>1</v>
      </c>
      <c r="FT49" s="116">
        <f t="shared" si="116"/>
        <v>0</v>
      </c>
      <c r="FU49" s="116">
        <f t="shared" si="116"/>
        <v>27</v>
      </c>
      <c r="FV49" s="116">
        <f t="shared" si="116"/>
        <v>0</v>
      </c>
      <c r="FW49" s="116">
        <f t="shared" si="116"/>
        <v>15</v>
      </c>
      <c r="FX49" s="116">
        <f t="shared" si="116"/>
        <v>0</v>
      </c>
      <c r="FY49" s="116">
        <f t="shared" si="116"/>
        <v>3</v>
      </c>
      <c r="FZ49" s="116">
        <f t="shared" si="116"/>
        <v>28.5</v>
      </c>
      <c r="GA49" s="116">
        <f t="shared" si="116"/>
        <v>2</v>
      </c>
      <c r="GB49" s="116">
        <f t="shared" si="116"/>
        <v>2.5</v>
      </c>
      <c r="GC49" s="116">
        <f t="shared" si="116"/>
        <v>51</v>
      </c>
      <c r="GD49" s="116">
        <f t="shared" si="116"/>
        <v>0</v>
      </c>
      <c r="GE49" s="116">
        <f t="shared" si="116"/>
        <v>12</v>
      </c>
      <c r="GF49" s="116">
        <f t="shared" si="116"/>
        <v>2</v>
      </c>
      <c r="GG49" s="116">
        <f t="shared" si="116"/>
        <v>2</v>
      </c>
      <c r="GH49" s="116">
        <f t="shared" si="116"/>
        <v>6</v>
      </c>
      <c r="GI49" s="116">
        <f t="shared" si="116"/>
        <v>1</v>
      </c>
      <c r="GJ49" s="116">
        <f t="shared" si="116"/>
        <v>2</v>
      </c>
      <c r="GK49" s="116">
        <f t="shared" si="116"/>
        <v>25</v>
      </c>
      <c r="GL49" s="116">
        <f t="shared" si="116"/>
        <v>0</v>
      </c>
      <c r="GM49" s="116">
        <f t="shared" si="116"/>
        <v>33</v>
      </c>
      <c r="GN49" s="116">
        <f t="shared" si="116"/>
        <v>0</v>
      </c>
      <c r="GO49" s="116">
        <f t="shared" si="116"/>
        <v>1.75</v>
      </c>
      <c r="GP49" s="116">
        <f t="shared" si="116"/>
        <v>24</v>
      </c>
      <c r="GQ49" s="116">
        <f t="shared" si="116"/>
        <v>4</v>
      </c>
      <c r="GR49" s="116">
        <f t="shared" si="116"/>
        <v>0</v>
      </c>
      <c r="GS49" s="116">
        <f t="shared" si="116"/>
        <v>62.75</v>
      </c>
      <c r="GT49" s="116">
        <f t="shared" si="116"/>
        <v>0</v>
      </c>
      <c r="GU49" s="116">
        <f t="shared" si="116"/>
        <v>0</v>
      </c>
      <c r="GV49" s="116">
        <f t="shared" si="116"/>
        <v>0</v>
      </c>
      <c r="GW49" s="116">
        <f t="shared" si="116"/>
        <v>0</v>
      </c>
      <c r="GX49" s="116">
        <f t="shared" si="116"/>
        <v>0</v>
      </c>
      <c r="GY49" s="116">
        <f t="shared" si="116"/>
        <v>0</v>
      </c>
      <c r="GZ49" s="116">
        <f t="shared" si="116"/>
        <v>0</v>
      </c>
      <c r="HA49" s="116">
        <f t="shared" si="116"/>
        <v>0</v>
      </c>
      <c r="HB49" s="116">
        <f t="shared" si="116"/>
        <v>0</v>
      </c>
      <c r="HC49" s="116">
        <f t="shared" si="116"/>
        <v>20.5</v>
      </c>
      <c r="HD49" s="116">
        <f t="shared" si="116"/>
        <v>0</v>
      </c>
      <c r="HE49" s="116">
        <f t="shared" si="116"/>
        <v>2.5</v>
      </c>
      <c r="HF49" s="116">
        <f t="shared" si="116"/>
        <v>29</v>
      </c>
      <c r="HG49" s="116">
        <f t="shared" si="116"/>
        <v>9</v>
      </c>
      <c r="HH49" s="116">
        <f t="shared" si="116"/>
        <v>14</v>
      </c>
      <c r="HI49" s="116">
        <f t="shared" si="116"/>
        <v>75</v>
      </c>
      <c r="HJ49" s="116">
        <f t="shared" si="116"/>
        <v>0</v>
      </c>
      <c r="HK49" s="116">
        <f t="shared" si="116"/>
        <v>0</v>
      </c>
      <c r="HL49" s="116">
        <f t="shared" si="116"/>
        <v>0</v>
      </c>
      <c r="HM49" s="116">
        <f t="shared" si="116"/>
        <v>0</v>
      </c>
      <c r="HN49" s="116">
        <f t="shared" si="116"/>
        <v>0</v>
      </c>
      <c r="HO49" s="116">
        <f t="shared" si="116"/>
        <v>0</v>
      </c>
      <c r="HP49" s="116">
        <f t="shared" si="116"/>
        <v>0</v>
      </c>
      <c r="HQ49" s="116">
        <f t="shared" si="116"/>
        <v>0</v>
      </c>
      <c r="HR49" s="116">
        <f t="shared" si="116"/>
        <v>0</v>
      </c>
      <c r="HS49" s="116">
        <f t="shared" si="116"/>
        <v>0</v>
      </c>
      <c r="HT49" s="116">
        <f t="shared" si="116"/>
        <v>0</v>
      </c>
      <c r="HU49" s="116">
        <f t="shared" si="116"/>
        <v>0</v>
      </c>
      <c r="HV49" s="116">
        <f t="shared" si="116"/>
        <v>0</v>
      </c>
      <c r="HW49" s="116">
        <f t="shared" si="116"/>
        <v>0</v>
      </c>
      <c r="HX49" s="116">
        <f t="shared" si="116"/>
        <v>0</v>
      </c>
      <c r="HY49" s="116">
        <f t="shared" si="116"/>
        <v>0</v>
      </c>
      <c r="HZ49" s="116">
        <f t="shared" si="116"/>
        <v>0</v>
      </c>
      <c r="IA49" s="116">
        <f t="shared" si="116"/>
        <v>7</v>
      </c>
      <c r="IB49" s="116">
        <f t="shared" si="116"/>
        <v>4</v>
      </c>
      <c r="IC49" s="116">
        <f t="shared" si="116"/>
        <v>6</v>
      </c>
      <c r="ID49" s="116">
        <f t="shared" si="116"/>
        <v>23.5</v>
      </c>
      <c r="IE49" s="116">
        <f t="shared" si="116"/>
        <v>0.5</v>
      </c>
      <c r="IF49" s="116">
        <f t="shared" si="116"/>
        <v>6.5</v>
      </c>
      <c r="IG49" s="116">
        <f t="shared" si="116"/>
        <v>47.5</v>
      </c>
      <c r="IH49" s="116">
        <f t="shared" si="116"/>
        <v>0</v>
      </c>
      <c r="II49" s="116">
        <f t="shared" si="116"/>
        <v>9.5</v>
      </c>
      <c r="IJ49" s="116">
        <f t="shared" si="116"/>
        <v>0</v>
      </c>
      <c r="IK49" s="116">
        <f t="shared" si="116"/>
        <v>2</v>
      </c>
      <c r="IL49" s="116">
        <f t="shared" si="116"/>
        <v>6</v>
      </c>
      <c r="IM49" s="116">
        <f t="shared" si="116"/>
        <v>0</v>
      </c>
      <c r="IN49" s="116">
        <f t="shared" si="116"/>
        <v>0</v>
      </c>
      <c r="IO49" s="116">
        <f t="shared" si="116"/>
        <v>17.5</v>
      </c>
      <c r="IP49" s="116">
        <f t="shared" si="116"/>
        <v>0</v>
      </c>
      <c r="IQ49" s="116">
        <f t="shared" si="116"/>
        <v>0</v>
      </c>
      <c r="IR49" s="116">
        <f t="shared" si="116"/>
        <v>0</v>
      </c>
      <c r="IS49" s="116">
        <f t="shared" si="116"/>
        <v>0</v>
      </c>
      <c r="IT49" s="116">
        <f t="shared" si="116"/>
        <v>0</v>
      </c>
      <c r="IU49" s="116">
        <f t="shared" si="116"/>
        <v>0</v>
      </c>
      <c r="IV49" s="116">
        <f t="shared" si="116"/>
        <v>0</v>
      </c>
      <c r="IW49" s="116">
        <f t="shared" si="116"/>
        <v>0</v>
      </c>
      <c r="IX49" s="116">
        <f t="shared" si="116"/>
        <v>0</v>
      </c>
      <c r="IY49" s="116">
        <f t="shared" si="116"/>
        <v>285</v>
      </c>
      <c r="IZ49" s="116">
        <f t="shared" si="116"/>
        <v>27</v>
      </c>
      <c r="JA49" s="116">
        <f t="shared" si="116"/>
        <v>88.25</v>
      </c>
      <c r="JB49" s="116">
        <f t="shared" si="116"/>
        <v>397.2</v>
      </c>
      <c r="JC49" s="116">
        <f t="shared" si="116"/>
        <v>42</v>
      </c>
      <c r="JD49" s="116">
        <f t="shared" si="116"/>
        <v>71.5</v>
      </c>
      <c r="JE49" s="116">
        <f t="shared" si="116"/>
        <v>910.95</v>
      </c>
      <c r="JF49" s="116"/>
      <c r="JG49" s="116"/>
    </row>
    <row r="50" ht="15.75" customHeight="1"/>
    <row r="51" ht="15.75" customHeight="1"/>
    <row r="52" ht="15.75" customHeight="1"/>
    <row r="53" ht="15.75" customHeight="1"/>
    <row r="54" ht="15.75" customHeight="1">
      <c r="C54" s="5"/>
      <c r="AU54" s="5"/>
      <c r="CF54" s="5"/>
      <c r="DY54" s="5"/>
      <c r="FR54" s="5"/>
      <c r="HK54" s="5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>
      <c r="L64" s="5"/>
      <c r="BE64" s="5"/>
      <c r="CP64" s="5"/>
      <c r="EI64" s="5"/>
      <c r="GB64" s="5"/>
      <c r="HU64" s="5"/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>
      <c r="V74" s="5"/>
      <c r="BO74" s="5"/>
      <c r="CZ74" s="5"/>
      <c r="ES74" s="5"/>
      <c r="GL74" s="5"/>
      <c r="IE74" s="5"/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>
      <c r="AF84" s="5"/>
      <c r="BW84" s="5"/>
      <c r="DJ84" s="5"/>
      <c r="FC84" s="5"/>
      <c r="GV84" s="5"/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>
      <c r="C94" s="5"/>
      <c r="AP94" s="5"/>
      <c r="CA94" s="5"/>
      <c r="DT94" s="5"/>
      <c r="FM94" s="5"/>
      <c r="HF94" s="5"/>
    </row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>
      <c r="G104" s="5"/>
      <c r="AZ104" s="5"/>
      <c r="CK104" s="5"/>
      <c r="ED104" s="5"/>
      <c r="FW104" s="5"/>
      <c r="HP104" s="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>
      <c r="Q114" s="5"/>
      <c r="BJ114" s="5"/>
      <c r="CU114" s="5"/>
      <c r="EN114" s="5"/>
      <c r="GG114" s="5"/>
      <c r="HZ114" s="5"/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>
      <c r="AA124" s="5"/>
      <c r="BT124" s="5"/>
      <c r="DE124" s="5"/>
      <c r="EX124" s="5"/>
      <c r="GQ124" s="5"/>
      <c r="IJ124" s="5"/>
    </row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>
      <c r="AK134" s="5"/>
      <c r="BW134" s="5"/>
      <c r="DO134" s="5"/>
      <c r="FH134" s="5"/>
      <c r="HA134" s="5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>
      <c r="C144" s="5"/>
      <c r="AU144" s="5"/>
      <c r="CF144" s="5"/>
      <c r="DY144" s="5"/>
      <c r="FR144" s="5"/>
      <c r="HK144" s="5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>
      <c r="L154" s="5"/>
      <c r="BE154" s="5"/>
      <c r="CP154" s="5"/>
      <c r="EI154" s="5"/>
      <c r="GB154" s="5"/>
      <c r="HU154" s="5"/>
    </row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>
      <c r="V164" s="5"/>
      <c r="BO164" s="5"/>
      <c r="CZ164" s="5"/>
      <c r="ES164" s="5"/>
      <c r="GL164" s="5"/>
      <c r="IE164" s="5"/>
    </row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>
      <c r="AF174" s="5"/>
      <c r="BW174" s="5"/>
      <c r="DJ174" s="5"/>
      <c r="FC174" s="5"/>
      <c r="GV174" s="5"/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>
      <c r="C184" s="5"/>
      <c r="AP184" s="5"/>
      <c r="CA184" s="5"/>
      <c r="DT184" s="5"/>
      <c r="FM184" s="5"/>
      <c r="HF184" s="5"/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>
      <c r="G194" s="5"/>
      <c r="AZ194" s="5"/>
      <c r="CK194" s="5"/>
      <c r="ED194" s="5"/>
      <c r="FW194" s="5"/>
      <c r="HP194" s="5"/>
    </row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>
      <c r="Q204" s="5"/>
      <c r="BJ204" s="5"/>
      <c r="CU204" s="5"/>
      <c r="EN204" s="5"/>
      <c r="GG204" s="5"/>
      <c r="HZ204" s="5"/>
    </row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>
      <c r="AA214" s="5"/>
      <c r="BT214" s="5"/>
      <c r="DE214" s="5"/>
      <c r="EX214" s="5"/>
      <c r="GQ214" s="5"/>
      <c r="IJ214" s="5"/>
    </row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>
      <c r="AK224" s="5"/>
      <c r="BW224" s="5"/>
      <c r="DO224" s="5"/>
      <c r="FH224" s="5"/>
      <c r="HA224" s="5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>
      <c r="C234" s="5"/>
      <c r="AU234" s="5"/>
      <c r="CF234" s="5"/>
      <c r="DY234" s="5"/>
      <c r="FR234" s="5"/>
      <c r="HK234" s="5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>
      <c r="L244" s="5"/>
      <c r="BE244" s="5"/>
      <c r="CP244" s="5"/>
      <c r="EI244" s="5"/>
      <c r="GB244" s="5"/>
      <c r="HU244" s="5"/>
    </row>
  </sheetData>
  <mergeCells count="149">
    <mergeCell ref="EI64:ER64"/>
    <mergeCell ref="GB64:GK64"/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CF54:CO54"/>
    <mergeCell ref="DY54:EH54"/>
    <mergeCell ref="FR54:GA54"/>
    <mergeCell ref="HK54:HT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conditionalFormatting sqref="JG1:JG244">
    <cfRule type="cellIs" dxfId="0" priority="1" operator="not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5" width="10.57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17" t="s">
        <v>122</v>
      </c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46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46" si="3">SUM(K3:P3)</f>
        <v>0</v>
      </c>
      <c r="R3" s="106"/>
      <c r="S3" s="111"/>
      <c r="T3" s="104"/>
      <c r="U3" s="104"/>
      <c r="V3" s="104"/>
      <c r="W3" s="104"/>
      <c r="X3" s="104"/>
      <c r="Y3" s="105">
        <f t="shared" ref="Y3:Y46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46" si="5">SUM(AA3:AF3)</f>
        <v>0</v>
      </c>
      <c r="AH3" s="106"/>
      <c r="AI3" s="111"/>
      <c r="AJ3" s="104"/>
      <c r="AK3" s="104"/>
      <c r="AL3" s="104"/>
      <c r="AM3" s="104"/>
      <c r="AN3" s="104"/>
      <c r="AO3" s="105">
        <f t="shared" ref="AO3:AO46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46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46" si="8">SUM(AY3:BD3)</f>
        <v>0</v>
      </c>
      <c r="BF3" s="106"/>
      <c r="BG3" s="111"/>
      <c r="BH3" s="104"/>
      <c r="BI3" s="104"/>
      <c r="BJ3" s="104"/>
      <c r="BK3" s="104"/>
      <c r="BL3" s="104"/>
      <c r="BM3" s="105">
        <f t="shared" ref="BM3:BM46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46" si="10">SUM(BO3:BT3)</f>
        <v>0</v>
      </c>
      <c r="BV3" s="106"/>
      <c r="BW3" s="111"/>
      <c r="BX3" s="104"/>
      <c r="BY3" s="104"/>
      <c r="BZ3" s="104"/>
      <c r="CA3" s="104"/>
      <c r="CB3" s="104"/>
      <c r="CC3" s="105">
        <f t="shared" ref="CC3:CC46" si="11">SUM(BW3:CB3)</f>
        <v>0</v>
      </c>
      <c r="CD3" s="106"/>
      <c r="CE3" s="111"/>
      <c r="CF3" s="104"/>
      <c r="CG3" s="104"/>
      <c r="CH3" s="104"/>
      <c r="CI3" s="104"/>
      <c r="CJ3" s="104"/>
      <c r="CK3" s="105">
        <f t="shared" ref="CK3:CK46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46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46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46" si="15">SUM(DC3:DH3)</f>
        <v>0</v>
      </c>
      <c r="DJ3" s="106"/>
      <c r="DK3" s="104"/>
      <c r="DL3" s="104"/>
      <c r="DM3" s="104"/>
      <c r="DN3" s="104"/>
      <c r="DO3" s="104"/>
      <c r="DP3" s="104"/>
      <c r="DQ3" s="105">
        <f t="shared" ref="DQ3:DQ46" si="16">SUM(DK3:DP3)</f>
        <v>0</v>
      </c>
      <c r="DR3" s="106"/>
      <c r="DS3" s="104"/>
      <c r="DT3" s="104"/>
      <c r="DU3" s="104"/>
      <c r="DV3" s="104"/>
      <c r="DW3" s="104"/>
      <c r="DX3" s="104"/>
      <c r="DY3" s="105">
        <f t="shared" ref="DY3:DY46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46" si="18">SUM(EA3:EF3)</f>
        <v>0</v>
      </c>
      <c r="EH3" s="106"/>
      <c r="EI3" s="111"/>
      <c r="EJ3" s="104"/>
      <c r="EK3" s="104"/>
      <c r="EL3" s="104"/>
      <c r="EM3" s="104"/>
      <c r="EN3" s="104"/>
      <c r="EO3" s="105">
        <f t="shared" ref="EO3:EO46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46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46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46" si="22">SUM(FG3:FL3)</f>
        <v>0</v>
      </c>
      <c r="FN3" s="106"/>
      <c r="FO3" s="111"/>
      <c r="FP3" s="104"/>
      <c r="FQ3" s="104"/>
      <c r="FR3" s="104"/>
      <c r="FS3" s="104"/>
      <c r="FT3" s="104"/>
      <c r="FU3" s="105">
        <f t="shared" ref="FU3:FU48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46" si="24">SUM(FW3:GB3)</f>
        <v>0</v>
      </c>
      <c r="GD3" s="106"/>
      <c r="GE3" s="111"/>
      <c r="GF3" s="104"/>
      <c r="GG3" s="104"/>
      <c r="GH3" s="104"/>
      <c r="GI3" s="104"/>
      <c r="GJ3" s="104"/>
      <c r="GK3" s="105">
        <f t="shared" ref="GK3:GK46" si="25">SUM(GE3:GJ3)</f>
        <v>0</v>
      </c>
      <c r="GL3" s="106"/>
      <c r="GM3" s="111"/>
      <c r="GN3" s="104"/>
      <c r="GO3" s="104"/>
      <c r="GP3" s="104"/>
      <c r="GQ3" s="104"/>
      <c r="GR3" s="104"/>
      <c r="GS3" s="105">
        <f t="shared" ref="GS3:GS46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46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46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46" si="29">SUM(HK3:HP3)</f>
        <v>0</v>
      </c>
      <c r="HR3" s="106"/>
      <c r="HS3" s="111"/>
      <c r="HT3" s="104"/>
      <c r="HU3" s="104"/>
      <c r="HV3" s="104"/>
      <c r="HW3" s="104"/>
      <c r="HX3" s="104"/>
      <c r="HY3" s="105">
        <f t="shared" ref="HY3:HY46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46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9" si="32">SUM(II3:IN3)</f>
        <v>0</v>
      </c>
      <c r="IP3" s="106"/>
      <c r="IQ3" s="104"/>
      <c r="IR3" s="104"/>
      <c r="IS3" s="104"/>
      <c r="IT3" s="104"/>
      <c r="IU3" s="104"/>
      <c r="IV3" s="104"/>
      <c r="IW3" s="105">
        <f t="shared" ref="IW3:IW6" si="33">SUM(IQ3:IV3)</f>
        <v>0</v>
      </c>
      <c r="IX3" s="106"/>
      <c r="IY3" s="107">
        <f t="shared" ref="IY3:JD3" si="1">SUM(C3,K3,S3,AA3,AI3,AQ3,AY3,BG3,BO3,BW3,CE3,CM3,CU3,DC3,DK3,DS3,EA3,EI3,EQ3,EY3,FG3,FO3,FW3,GE3,GM3,GU3,HC3,HK3,HS3,IA3,II3,IQ3)</f>
        <v>0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0</v>
      </c>
      <c r="JD3" s="107">
        <f t="shared" si="1"/>
        <v>0</v>
      </c>
      <c r="JE3" s="118">
        <f t="shared" ref="JE3:JE6" si="35">SUM(IY3:JD3)</f>
        <v>0</v>
      </c>
    </row>
    <row r="4" ht="15.75" customHeight="1">
      <c r="A4" s="3" t="s">
        <v>57</v>
      </c>
      <c r="B4" s="3" t="s">
        <v>2</v>
      </c>
      <c r="C4" s="104"/>
      <c r="D4" s="105">
        <f>1+0.5</f>
        <v>1.5</v>
      </c>
      <c r="E4" s="105">
        <v>0.5</v>
      </c>
      <c r="F4" s="105">
        <f>1+1.5</f>
        <v>2.5</v>
      </c>
      <c r="G4" s="105">
        <v>2.0</v>
      </c>
      <c r="H4" s="104"/>
      <c r="I4" s="105">
        <f t="shared" si="2"/>
        <v>6.5</v>
      </c>
      <c r="J4" s="106"/>
      <c r="K4" s="104"/>
      <c r="L4" s="105"/>
      <c r="M4" s="105"/>
      <c r="N4" s="105"/>
      <c r="O4" s="105"/>
      <c r="P4" s="104"/>
      <c r="Q4" s="105">
        <f t="shared" si="3"/>
        <v>0</v>
      </c>
      <c r="R4" s="106"/>
      <c r="S4" s="119">
        <v>1.0</v>
      </c>
      <c r="T4" s="105">
        <v>0.5</v>
      </c>
      <c r="U4" s="105">
        <v>1.0</v>
      </c>
      <c r="V4" s="105">
        <v>1.5</v>
      </c>
      <c r="W4" s="104"/>
      <c r="X4" s="104"/>
      <c r="Y4" s="105">
        <f t="shared" si="4"/>
        <v>4</v>
      </c>
      <c r="Z4" s="106"/>
      <c r="AA4" s="104"/>
      <c r="AB4" s="105"/>
      <c r="AC4" s="105"/>
      <c r="AD4" s="105"/>
      <c r="AE4" s="105"/>
      <c r="AF4" s="104"/>
      <c r="AG4" s="105">
        <f t="shared" si="5"/>
        <v>0</v>
      </c>
      <c r="AH4" s="106"/>
      <c r="AI4" s="111"/>
      <c r="AJ4" s="104"/>
      <c r="AK4" s="104"/>
      <c r="AL4" s="104"/>
      <c r="AM4" s="104"/>
      <c r="AN4" s="104"/>
      <c r="AO4" s="105">
        <f t="shared" si="6"/>
        <v>0</v>
      </c>
      <c r="AP4" s="106"/>
      <c r="AQ4" s="104"/>
      <c r="AR4" s="105"/>
      <c r="AS4" s="105"/>
      <c r="AT4" s="105"/>
      <c r="AU4" s="105"/>
      <c r="AV4" s="104"/>
      <c r="AW4" s="105">
        <f t="shared" si="7"/>
        <v>0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11"/>
      <c r="BH4" s="104"/>
      <c r="BI4" s="104"/>
      <c r="BJ4" s="105">
        <v>1.0</v>
      </c>
      <c r="BK4" s="104"/>
      <c r="BL4" s="104"/>
      <c r="BM4" s="105">
        <f t="shared" si="9"/>
        <v>1</v>
      </c>
      <c r="BN4" s="106"/>
      <c r="BO4" s="104"/>
      <c r="BP4" s="105"/>
      <c r="BQ4" s="105"/>
      <c r="BR4" s="105"/>
      <c r="BS4" s="105"/>
      <c r="BT4" s="104"/>
      <c r="BU4" s="105">
        <f t="shared" si="10"/>
        <v>0</v>
      </c>
      <c r="BV4" s="106"/>
      <c r="BW4" s="111"/>
      <c r="BX4" s="105">
        <v>1.0</v>
      </c>
      <c r="BY4" s="105">
        <v>0.5</v>
      </c>
      <c r="BZ4" s="105">
        <v>1.0</v>
      </c>
      <c r="CA4" s="104"/>
      <c r="CB4" s="104"/>
      <c r="CC4" s="105">
        <f t="shared" si="11"/>
        <v>2.5</v>
      </c>
      <c r="CD4" s="106"/>
      <c r="CE4" s="111"/>
      <c r="CF4" s="104"/>
      <c r="CG4" s="104"/>
      <c r="CH4" s="104"/>
      <c r="CI4" s="104"/>
      <c r="CJ4" s="104"/>
      <c r="CK4" s="105">
        <f t="shared" si="12"/>
        <v>0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/>
      <c r="CV4" s="105"/>
      <c r="CW4" s="105"/>
      <c r="CX4" s="105"/>
      <c r="CY4" s="105"/>
      <c r="CZ4" s="104"/>
      <c r="DA4" s="105">
        <f t="shared" si="14"/>
        <v>0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04"/>
      <c r="DL4" s="105"/>
      <c r="DM4" s="105"/>
      <c r="DN4" s="105"/>
      <c r="DO4" s="105"/>
      <c r="DP4" s="104"/>
      <c r="DQ4" s="105">
        <f t="shared" si="16"/>
        <v>0</v>
      </c>
      <c r="DR4" s="106"/>
      <c r="DS4" s="104"/>
      <c r="DT4" s="105"/>
      <c r="DU4" s="105"/>
      <c r="DV4" s="105"/>
      <c r="DW4" s="105"/>
      <c r="DX4" s="104"/>
      <c r="DY4" s="105">
        <f t="shared" si="17"/>
        <v>0</v>
      </c>
      <c r="DZ4" s="106"/>
      <c r="EA4" s="104"/>
      <c r="EB4" s="105"/>
      <c r="EC4" s="105"/>
      <c r="ED4" s="105"/>
      <c r="EE4" s="105"/>
      <c r="EF4" s="104"/>
      <c r="EG4" s="105">
        <f t="shared" si="18"/>
        <v>0</v>
      </c>
      <c r="EH4" s="106"/>
      <c r="EI4" s="111"/>
      <c r="EJ4" s="105">
        <v>2.0</v>
      </c>
      <c r="EK4" s="105">
        <v>1.0</v>
      </c>
      <c r="EL4" s="105">
        <v>0.5</v>
      </c>
      <c r="EM4" s="105">
        <v>0.5</v>
      </c>
      <c r="EN4" s="104"/>
      <c r="EO4" s="105">
        <f t="shared" si="19"/>
        <v>4</v>
      </c>
      <c r="EP4" s="106"/>
      <c r="EQ4" s="104"/>
      <c r="ER4" s="105"/>
      <c r="ES4" s="105"/>
      <c r="ET4" s="105"/>
      <c r="EU4" s="105"/>
      <c r="EV4" s="104"/>
      <c r="EW4" s="105">
        <f t="shared" si="20"/>
        <v>0</v>
      </c>
      <c r="EX4" s="106"/>
      <c r="EY4" s="104"/>
      <c r="EZ4" s="105"/>
      <c r="FA4" s="105"/>
      <c r="FB4" s="105"/>
      <c r="FC4" s="105"/>
      <c r="FD4" s="104"/>
      <c r="FE4" s="105">
        <f t="shared" si="21"/>
        <v>0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11"/>
      <c r="FP4" s="105">
        <v>0.5</v>
      </c>
      <c r="FQ4" s="105">
        <v>0.5</v>
      </c>
      <c r="FR4" s="105">
        <v>1.0</v>
      </c>
      <c r="FS4" s="105">
        <v>1.0</v>
      </c>
      <c r="FT4" s="104"/>
      <c r="FU4" s="105">
        <f t="shared" si="23"/>
        <v>3</v>
      </c>
      <c r="FV4" s="106"/>
      <c r="FW4" s="104"/>
      <c r="FX4" s="105"/>
      <c r="FY4" s="105"/>
      <c r="FZ4" s="105"/>
      <c r="GA4" s="105"/>
      <c r="GB4" s="104"/>
      <c r="GC4" s="105">
        <f t="shared" si="24"/>
        <v>0</v>
      </c>
      <c r="GD4" s="106"/>
      <c r="GE4" s="119">
        <v>1.0</v>
      </c>
      <c r="GF4" s="104"/>
      <c r="GG4" s="104"/>
      <c r="GH4" s="105">
        <v>2.5</v>
      </c>
      <c r="GI4" s="104"/>
      <c r="GJ4" s="104"/>
      <c r="GK4" s="105">
        <f t="shared" si="25"/>
        <v>3.5</v>
      </c>
      <c r="GL4" s="106"/>
      <c r="GM4" s="111"/>
      <c r="GN4" s="104"/>
      <c r="GO4" s="104"/>
      <c r="GP4" s="104"/>
      <c r="GQ4" s="104"/>
      <c r="GR4" s="104"/>
      <c r="GS4" s="105">
        <f t="shared" si="26"/>
        <v>0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/>
      <c r="HD4" s="105"/>
      <c r="HE4" s="105"/>
      <c r="HF4" s="105"/>
      <c r="HG4" s="105"/>
      <c r="HH4" s="104"/>
      <c r="HI4" s="105">
        <f t="shared" si="28"/>
        <v>0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11"/>
      <c r="HT4" s="105">
        <v>1.0</v>
      </c>
      <c r="HU4" s="105">
        <v>0.5</v>
      </c>
      <c r="HV4" s="105">
        <v>1.0</v>
      </c>
      <c r="HW4" s="105">
        <v>0.5</v>
      </c>
      <c r="HX4" s="104"/>
      <c r="HY4" s="105">
        <f t="shared" si="30"/>
        <v>3</v>
      </c>
      <c r="HZ4" s="106"/>
      <c r="IA4" s="104"/>
      <c r="IB4" s="105"/>
      <c r="IC4" s="105"/>
      <c r="ID4" s="105"/>
      <c r="IE4" s="105"/>
      <c r="IF4" s="104"/>
      <c r="IG4" s="105">
        <f t="shared" si="31"/>
        <v>0</v>
      </c>
      <c r="IH4" s="106"/>
      <c r="II4" s="104"/>
      <c r="IJ4" s="105"/>
      <c r="IK4" s="105"/>
      <c r="IL4" s="105"/>
      <c r="IM4" s="105"/>
      <c r="IN4" s="104"/>
      <c r="IO4" s="105">
        <f t="shared" si="32"/>
        <v>0</v>
      </c>
      <c r="IP4" s="106"/>
      <c r="IQ4" s="104"/>
      <c r="IR4" s="105"/>
      <c r="IS4" s="105"/>
      <c r="IT4" s="105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2</v>
      </c>
      <c r="IZ4" s="107">
        <f t="shared" si="34"/>
        <v>6.5</v>
      </c>
      <c r="JA4" s="107">
        <f t="shared" si="34"/>
        <v>4</v>
      </c>
      <c r="JB4" s="107">
        <f t="shared" si="34"/>
        <v>11</v>
      </c>
      <c r="JC4" s="107">
        <f t="shared" si="34"/>
        <v>4</v>
      </c>
      <c r="JD4" s="107">
        <f t="shared" si="34"/>
        <v>0</v>
      </c>
      <c r="JE4" s="118">
        <f t="shared" si="35"/>
        <v>27.5</v>
      </c>
    </row>
    <row r="5" ht="15.75" customHeight="1">
      <c r="A5" s="3" t="s">
        <v>159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04"/>
      <c r="L5" s="104"/>
      <c r="M5" s="104"/>
      <c r="N5" s="104"/>
      <c r="O5" s="104"/>
      <c r="P5" s="104"/>
      <c r="Q5" s="105">
        <f t="shared" si="3"/>
        <v>0</v>
      </c>
      <c r="R5" s="106"/>
      <c r="S5" s="119">
        <v>2.5</v>
      </c>
      <c r="T5" s="105">
        <v>2.0</v>
      </c>
      <c r="U5" s="105">
        <v>2.5</v>
      </c>
      <c r="V5" s="105">
        <v>2.0</v>
      </c>
      <c r="W5" s="105">
        <v>0.5</v>
      </c>
      <c r="X5" s="104"/>
      <c r="Y5" s="105">
        <f t="shared" si="4"/>
        <v>9.5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11"/>
      <c r="AJ5" s="104"/>
      <c r="AK5" s="104"/>
      <c r="AL5" s="104"/>
      <c r="AM5" s="104"/>
      <c r="AN5" s="104"/>
      <c r="AO5" s="105">
        <f t="shared" si="6"/>
        <v>0</v>
      </c>
      <c r="AP5" s="106"/>
      <c r="AQ5" s="104"/>
      <c r="AR5" s="104"/>
      <c r="AS5" s="104"/>
      <c r="AT5" s="104"/>
      <c r="AU5" s="104"/>
      <c r="AV5" s="104"/>
      <c r="AW5" s="105">
        <f t="shared" si="7"/>
        <v>0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11"/>
      <c r="BH5" s="104"/>
      <c r="BI5" s="104"/>
      <c r="BJ5" s="104"/>
      <c r="BK5" s="104"/>
      <c r="BL5" s="104"/>
      <c r="BM5" s="105">
        <f t="shared" si="9"/>
        <v>0</v>
      </c>
      <c r="BN5" s="106"/>
      <c r="BO5" s="104"/>
      <c r="BP5" s="104"/>
      <c r="BQ5" s="104"/>
      <c r="BR5" s="104"/>
      <c r="BS5" s="104"/>
      <c r="BT5" s="104"/>
      <c r="BU5" s="105">
        <f t="shared" si="10"/>
        <v>0</v>
      </c>
      <c r="BV5" s="106"/>
      <c r="BW5" s="111"/>
      <c r="BX5" s="105">
        <v>2.0</v>
      </c>
      <c r="BY5" s="105">
        <v>3.0</v>
      </c>
      <c r="BZ5" s="105">
        <v>1.5</v>
      </c>
      <c r="CA5" s="104"/>
      <c r="CB5" s="104"/>
      <c r="CC5" s="105">
        <f t="shared" si="11"/>
        <v>6.5</v>
      </c>
      <c r="CD5" s="106"/>
      <c r="CE5" s="111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/>
      <c r="CV5" s="104"/>
      <c r="CW5" s="104"/>
      <c r="CX5" s="104"/>
      <c r="CY5" s="104"/>
      <c r="CZ5" s="104"/>
      <c r="DA5" s="105">
        <f t="shared" si="14"/>
        <v>0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/>
      <c r="DL5" s="104"/>
      <c r="DM5" s="104"/>
      <c r="DN5" s="104"/>
      <c r="DO5" s="104"/>
      <c r="DP5" s="104"/>
      <c r="DQ5" s="105">
        <f t="shared" si="16"/>
        <v>0</v>
      </c>
      <c r="DR5" s="106"/>
      <c r="DS5" s="104"/>
      <c r="DT5" s="104"/>
      <c r="DU5" s="104"/>
      <c r="DV5" s="104"/>
      <c r="DW5" s="104"/>
      <c r="DX5" s="104"/>
      <c r="DY5" s="105">
        <f t="shared" si="17"/>
        <v>0</v>
      </c>
      <c r="DZ5" s="106"/>
      <c r="EA5" s="104"/>
      <c r="EB5" s="104"/>
      <c r="EC5" s="104"/>
      <c r="ED5" s="104"/>
      <c r="EE5" s="104"/>
      <c r="EF5" s="104"/>
      <c r="EG5" s="105">
        <f t="shared" si="18"/>
        <v>0</v>
      </c>
      <c r="EH5" s="106"/>
      <c r="EI5" s="111"/>
      <c r="EJ5" s="104"/>
      <c r="EK5" s="104"/>
      <c r="EL5" s="104"/>
      <c r="EM5" s="104"/>
      <c r="EN5" s="104"/>
      <c r="EO5" s="105">
        <f t="shared" si="19"/>
        <v>0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/>
      <c r="FB5" s="104"/>
      <c r="FC5" s="104"/>
      <c r="FD5" s="104"/>
      <c r="FE5" s="105">
        <f t="shared" si="21"/>
        <v>0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11"/>
      <c r="FP5" s="104"/>
      <c r="FQ5" s="104"/>
      <c r="FR5" s="104"/>
      <c r="FS5" s="104"/>
      <c r="FT5" s="104"/>
      <c r="FU5" s="105">
        <f t="shared" si="23"/>
        <v>0</v>
      </c>
      <c r="FV5" s="106"/>
      <c r="FW5" s="104"/>
      <c r="FX5" s="104"/>
      <c r="FY5" s="104"/>
      <c r="FZ5" s="104"/>
      <c r="GA5" s="104"/>
      <c r="GB5" s="104"/>
      <c r="GC5" s="105">
        <f t="shared" si="24"/>
        <v>0</v>
      </c>
      <c r="GD5" s="106"/>
      <c r="GE5" s="111"/>
      <c r="GF5" s="104"/>
      <c r="GG5" s="105">
        <v>1.5</v>
      </c>
      <c r="GH5" s="104"/>
      <c r="GI5" s="104"/>
      <c r="GJ5" s="104"/>
      <c r="GK5" s="105">
        <f t="shared" si="25"/>
        <v>1.5</v>
      </c>
      <c r="GL5" s="106"/>
      <c r="GM5" s="111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/>
      <c r="GW5" s="104"/>
      <c r="GX5" s="104"/>
      <c r="GY5" s="104"/>
      <c r="GZ5" s="104"/>
      <c r="HA5" s="105">
        <f t="shared" si="27"/>
        <v>0</v>
      </c>
      <c r="HB5" s="106"/>
      <c r="HC5" s="104"/>
      <c r="HD5" s="104"/>
      <c r="HE5" s="104"/>
      <c r="HF5" s="104"/>
      <c r="HG5" s="104"/>
      <c r="HH5" s="104"/>
      <c r="HI5" s="105">
        <f t="shared" si="28"/>
        <v>0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11"/>
      <c r="HT5" s="104"/>
      <c r="HU5" s="104"/>
      <c r="HV5" s="104"/>
      <c r="HW5" s="104"/>
      <c r="HX5" s="104"/>
      <c r="HY5" s="105">
        <f t="shared" si="30"/>
        <v>0</v>
      </c>
      <c r="HZ5" s="106"/>
      <c r="IA5" s="104"/>
      <c r="IB5" s="104"/>
      <c r="IC5" s="104"/>
      <c r="ID5" s="104"/>
      <c r="IE5" s="104"/>
      <c r="IF5" s="104"/>
      <c r="IG5" s="105">
        <f t="shared" si="31"/>
        <v>0</v>
      </c>
      <c r="IH5" s="106"/>
      <c r="II5" s="104"/>
      <c r="IJ5" s="104"/>
      <c r="IK5" s="104"/>
      <c r="IL5" s="104"/>
      <c r="IM5" s="104"/>
      <c r="IN5" s="104"/>
      <c r="IO5" s="105">
        <f t="shared" si="32"/>
        <v>0</v>
      </c>
      <c r="IP5" s="106"/>
      <c r="IQ5" s="104"/>
      <c r="IR5" s="104"/>
      <c r="IS5" s="104"/>
      <c r="IT5" s="104"/>
      <c r="IU5" s="104"/>
      <c r="IV5" s="104"/>
      <c r="IW5" s="105">
        <f t="shared" si="33"/>
        <v>0</v>
      </c>
      <c r="IX5" s="106"/>
      <c r="IY5" s="107">
        <f t="shared" ref="IY5:JD5" si="36">SUM(C5,K5,S5,AA5,AI5,AQ5,AY5,BG5,BO5,BW5,CE5,CM5,CU5,DC5,DK5,DS5,EA5,EI5,EQ5,EY5,FG5,FO5,FW5,GE5,GM5,GU5,HC5,HK5,HS5,IA5,II5,IQ5)</f>
        <v>2.5</v>
      </c>
      <c r="IZ5" s="107">
        <f t="shared" si="36"/>
        <v>4</v>
      </c>
      <c r="JA5" s="107">
        <f t="shared" si="36"/>
        <v>7</v>
      </c>
      <c r="JB5" s="107">
        <f t="shared" si="36"/>
        <v>3.5</v>
      </c>
      <c r="JC5" s="107">
        <f t="shared" si="36"/>
        <v>0.5</v>
      </c>
      <c r="JD5" s="107">
        <f t="shared" si="36"/>
        <v>0</v>
      </c>
      <c r="JE5" s="118">
        <f t="shared" si="35"/>
        <v>17.5</v>
      </c>
    </row>
    <row r="6" ht="15.75" customHeight="1">
      <c r="A6" s="3" t="s">
        <v>59</v>
      </c>
      <c r="B6" s="3" t="s">
        <v>4</v>
      </c>
      <c r="C6" s="104"/>
      <c r="D6" s="104"/>
      <c r="E6" s="104"/>
      <c r="F6" s="104"/>
      <c r="G6" s="104"/>
      <c r="H6" s="104"/>
      <c r="I6" s="105">
        <f t="shared" si="2"/>
        <v>0</v>
      </c>
      <c r="J6" s="106"/>
      <c r="K6" s="104"/>
      <c r="L6" s="104"/>
      <c r="M6" s="104"/>
      <c r="N6" s="104"/>
      <c r="O6" s="104"/>
      <c r="P6" s="104"/>
      <c r="Q6" s="105">
        <f t="shared" si="3"/>
        <v>0</v>
      </c>
      <c r="R6" s="106"/>
      <c r="S6" s="119">
        <f>2+5</f>
        <v>7</v>
      </c>
      <c r="T6" s="104"/>
      <c r="U6" s="104"/>
      <c r="V6" s="104"/>
      <c r="W6" s="104"/>
      <c r="X6" s="104"/>
      <c r="Y6" s="105">
        <f t="shared" si="4"/>
        <v>7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19">
        <v>4.0</v>
      </c>
      <c r="AJ6" s="104"/>
      <c r="AK6" s="104"/>
      <c r="AL6" s="104"/>
      <c r="AM6" s="104"/>
      <c r="AN6" s="104"/>
      <c r="AO6" s="105">
        <f t="shared" si="6"/>
        <v>4</v>
      </c>
      <c r="AP6" s="106"/>
      <c r="AQ6" s="104"/>
      <c r="AR6" s="104"/>
      <c r="AS6" s="104"/>
      <c r="AT6" s="104"/>
      <c r="AU6" s="104"/>
      <c r="AV6" s="104"/>
      <c r="AW6" s="105">
        <f t="shared" si="7"/>
        <v>0</v>
      </c>
      <c r="AX6" s="106"/>
      <c r="AY6" s="104"/>
      <c r="AZ6" s="104"/>
      <c r="BA6" s="104"/>
      <c r="BB6" s="104"/>
      <c r="BC6" s="104"/>
      <c r="BD6" s="104"/>
      <c r="BE6" s="105">
        <f t="shared" si="8"/>
        <v>0</v>
      </c>
      <c r="BF6" s="106"/>
      <c r="BG6" s="111"/>
      <c r="BH6" s="104"/>
      <c r="BI6" s="104"/>
      <c r="BJ6" s="104"/>
      <c r="BK6" s="104"/>
      <c r="BL6" s="104"/>
      <c r="BM6" s="105">
        <f t="shared" si="9"/>
        <v>0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19">
        <v>6.0</v>
      </c>
      <c r="BX6" s="104"/>
      <c r="BY6" s="104"/>
      <c r="BZ6" s="104"/>
      <c r="CA6" s="104"/>
      <c r="CB6" s="104"/>
      <c r="CC6" s="105">
        <f t="shared" si="11"/>
        <v>6</v>
      </c>
      <c r="CD6" s="106"/>
      <c r="CE6" s="111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/>
      <c r="CV6" s="104"/>
      <c r="CW6" s="104"/>
      <c r="CX6" s="104"/>
      <c r="CY6" s="104"/>
      <c r="CZ6" s="104"/>
      <c r="DA6" s="105">
        <f t="shared" si="14"/>
        <v>0</v>
      </c>
      <c r="DB6" s="106"/>
      <c r="DC6" s="104"/>
      <c r="DD6" s="104"/>
      <c r="DE6" s="104"/>
      <c r="DF6" s="104"/>
      <c r="DG6" s="104"/>
      <c r="DH6" s="104"/>
      <c r="DI6" s="105">
        <f t="shared" si="15"/>
        <v>0</v>
      </c>
      <c r="DJ6" s="106"/>
      <c r="DK6" s="104"/>
      <c r="DL6" s="104"/>
      <c r="DM6" s="104"/>
      <c r="DN6" s="104"/>
      <c r="DO6" s="104"/>
      <c r="DP6" s="104"/>
      <c r="DQ6" s="105">
        <f t="shared" si="16"/>
        <v>0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04"/>
      <c r="EB6" s="104"/>
      <c r="EC6" s="104"/>
      <c r="ED6" s="104"/>
      <c r="EE6" s="104"/>
      <c r="EF6" s="104"/>
      <c r="EG6" s="105">
        <f t="shared" si="18"/>
        <v>0</v>
      </c>
      <c r="EH6" s="106"/>
      <c r="EI6" s="111"/>
      <c r="EJ6" s="104"/>
      <c r="EK6" s="104"/>
      <c r="EL6" s="104"/>
      <c r="EM6" s="104"/>
      <c r="EN6" s="104"/>
      <c r="EO6" s="105">
        <f t="shared" si="19"/>
        <v>0</v>
      </c>
      <c r="EP6" s="106"/>
      <c r="EQ6" s="104"/>
      <c r="ER6" s="104"/>
      <c r="ES6" s="104"/>
      <c r="ET6" s="104"/>
      <c r="EU6" s="104"/>
      <c r="EV6" s="104"/>
      <c r="EW6" s="105">
        <f t="shared" si="20"/>
        <v>0</v>
      </c>
      <c r="EX6" s="106"/>
      <c r="EY6" s="104"/>
      <c r="EZ6" s="104"/>
      <c r="FA6" s="104"/>
      <c r="FB6" s="104"/>
      <c r="FC6" s="104"/>
      <c r="FD6" s="104"/>
      <c r="FE6" s="105">
        <f t="shared" si="21"/>
        <v>0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11"/>
      <c r="FP6" s="104"/>
      <c r="FQ6" s="104"/>
      <c r="FR6" s="104"/>
      <c r="FS6" s="104"/>
      <c r="FT6" s="104"/>
      <c r="FU6" s="105">
        <f t="shared" si="23"/>
        <v>0</v>
      </c>
      <c r="FV6" s="106"/>
      <c r="FW6" s="104"/>
      <c r="FX6" s="104"/>
      <c r="FY6" s="104"/>
      <c r="FZ6" s="104"/>
      <c r="GA6" s="104"/>
      <c r="GB6" s="104"/>
      <c r="GC6" s="105">
        <f t="shared" si="24"/>
        <v>0</v>
      </c>
      <c r="GD6" s="106"/>
      <c r="GE6" s="119">
        <v>5.5</v>
      </c>
      <c r="GF6" s="104"/>
      <c r="GG6" s="104"/>
      <c r="GH6" s="104"/>
      <c r="GI6" s="104"/>
      <c r="GJ6" s="104"/>
      <c r="GK6" s="105">
        <f t="shared" si="25"/>
        <v>5.5</v>
      </c>
      <c r="GL6" s="106"/>
      <c r="GM6" s="119">
        <v>2.0</v>
      </c>
      <c r="GN6" s="104"/>
      <c r="GO6" s="104"/>
      <c r="GP6" s="104"/>
      <c r="GQ6" s="104"/>
      <c r="GR6" s="104"/>
      <c r="GS6" s="105">
        <f t="shared" si="26"/>
        <v>2</v>
      </c>
      <c r="GT6" s="106"/>
      <c r="GU6" s="104"/>
      <c r="GV6" s="104"/>
      <c r="GW6" s="104"/>
      <c r="GX6" s="104"/>
      <c r="GY6" s="104"/>
      <c r="GZ6" s="104"/>
      <c r="HA6" s="105">
        <f t="shared" si="27"/>
        <v>0</v>
      </c>
      <c r="HB6" s="106"/>
      <c r="HC6" s="104"/>
      <c r="HD6" s="104"/>
      <c r="HE6" s="104"/>
      <c r="HF6" s="104"/>
      <c r="HG6" s="104"/>
      <c r="HH6" s="104"/>
      <c r="HI6" s="105">
        <f t="shared" si="28"/>
        <v>0</v>
      </c>
      <c r="HJ6" s="106"/>
      <c r="HK6" s="104"/>
      <c r="HL6" s="104"/>
      <c r="HM6" s="104"/>
      <c r="HN6" s="104"/>
      <c r="HO6" s="104"/>
      <c r="HP6" s="104"/>
      <c r="HQ6" s="105">
        <f t="shared" si="29"/>
        <v>0</v>
      </c>
      <c r="HR6" s="106"/>
      <c r="HS6" s="111"/>
      <c r="HT6" s="104"/>
      <c r="HU6" s="104"/>
      <c r="HV6" s="104"/>
      <c r="HW6" s="104"/>
      <c r="HX6" s="104"/>
      <c r="HY6" s="105">
        <f t="shared" si="30"/>
        <v>0</v>
      </c>
      <c r="HZ6" s="106"/>
      <c r="IA6" s="104"/>
      <c r="IB6" s="104"/>
      <c r="IC6" s="104"/>
      <c r="ID6" s="104"/>
      <c r="IE6" s="104"/>
      <c r="IF6" s="104"/>
      <c r="IG6" s="105">
        <f t="shared" si="31"/>
        <v>0</v>
      </c>
      <c r="IH6" s="106"/>
      <c r="II6" s="104"/>
      <c r="IJ6" s="104"/>
      <c r="IK6" s="104"/>
      <c r="IL6" s="104"/>
      <c r="IM6" s="104"/>
      <c r="IN6" s="104"/>
      <c r="IO6" s="105">
        <f t="shared" si="32"/>
        <v>0</v>
      </c>
      <c r="IP6" s="106"/>
      <c r="IQ6" s="104"/>
      <c r="IR6" s="104"/>
      <c r="IS6" s="104"/>
      <c r="IT6" s="104"/>
      <c r="IU6" s="104"/>
      <c r="IV6" s="104"/>
      <c r="IW6" s="105">
        <f t="shared" si="33"/>
        <v>0</v>
      </c>
      <c r="IX6" s="106"/>
      <c r="IY6" s="107">
        <f t="shared" ref="IY6:JD6" si="37">SUM(C6,K6,S6,AA6,AI6,AQ6,AY6,BG6,BO6,BW6,CE6,CM6,CU6,DC6,DK6,DS6,EA6,EI6,EQ6,EY6,FG6,FO6,FW6,GE6,GM6,GU6,HC6,HK6,HS6,IA6,II6,IQ6)</f>
        <v>24.5</v>
      </c>
      <c r="IZ6" s="107">
        <f t="shared" si="37"/>
        <v>0</v>
      </c>
      <c r="JA6" s="107">
        <f t="shared" si="37"/>
        <v>0</v>
      </c>
      <c r="JB6" s="107">
        <f t="shared" si="37"/>
        <v>0</v>
      </c>
      <c r="JC6" s="107">
        <f t="shared" si="37"/>
        <v>0</v>
      </c>
      <c r="JD6" s="107">
        <f t="shared" si="37"/>
        <v>0</v>
      </c>
      <c r="JE6" s="118">
        <f t="shared" si="35"/>
        <v>24.5</v>
      </c>
    </row>
    <row r="7" ht="15.75" customHeight="1">
      <c r="A7" s="3" t="s">
        <v>60</v>
      </c>
      <c r="B7" s="3" t="s">
        <v>5</v>
      </c>
      <c r="I7" s="105">
        <f t="shared" si="2"/>
        <v>0</v>
      </c>
      <c r="J7" s="106"/>
      <c r="Q7" s="105">
        <f t="shared" si="3"/>
        <v>0</v>
      </c>
      <c r="R7" s="106"/>
      <c r="T7" s="104">
        <v>0.5</v>
      </c>
      <c r="Y7" s="105">
        <f t="shared" si="4"/>
        <v>0.5</v>
      </c>
      <c r="Z7" s="106"/>
      <c r="AG7" s="105">
        <f t="shared" si="5"/>
        <v>0</v>
      </c>
      <c r="AH7" s="106"/>
      <c r="AO7" s="105">
        <f t="shared" si="6"/>
        <v>0</v>
      </c>
      <c r="AP7" s="106"/>
      <c r="AW7" s="105">
        <f t="shared" si="7"/>
        <v>0</v>
      </c>
      <c r="AX7" s="106"/>
      <c r="BE7" s="105">
        <f t="shared" si="8"/>
        <v>0</v>
      </c>
      <c r="BF7" s="106"/>
      <c r="BM7" s="105">
        <f t="shared" si="9"/>
        <v>0</v>
      </c>
      <c r="BN7" s="106"/>
      <c r="BU7" s="105">
        <f t="shared" si="10"/>
        <v>0</v>
      </c>
      <c r="BV7" s="106"/>
      <c r="CC7" s="105">
        <f t="shared" si="11"/>
        <v>0</v>
      </c>
      <c r="CD7" s="106"/>
      <c r="CK7" s="105">
        <f t="shared" si="12"/>
        <v>0</v>
      </c>
      <c r="CL7" s="106"/>
      <c r="CS7" s="105">
        <f t="shared" si="13"/>
        <v>0</v>
      </c>
      <c r="CT7" s="106"/>
      <c r="DA7" s="105">
        <f t="shared" si="14"/>
        <v>0</v>
      </c>
      <c r="DB7" s="106"/>
      <c r="DI7" s="105">
        <f t="shared" si="15"/>
        <v>0</v>
      </c>
      <c r="DJ7" s="106"/>
      <c r="DQ7" s="105">
        <f t="shared" si="16"/>
        <v>0</v>
      </c>
      <c r="DR7" s="106"/>
      <c r="DY7" s="105">
        <f t="shared" si="17"/>
        <v>0</v>
      </c>
      <c r="DZ7" s="106"/>
      <c r="EG7" s="105">
        <f t="shared" si="18"/>
        <v>0</v>
      </c>
      <c r="EH7" s="106"/>
      <c r="EO7" s="105">
        <f t="shared" si="19"/>
        <v>0</v>
      </c>
      <c r="EP7" s="106"/>
      <c r="EW7" s="105">
        <f t="shared" si="20"/>
        <v>0</v>
      </c>
      <c r="EX7" s="106"/>
      <c r="FE7" s="105">
        <f t="shared" si="21"/>
        <v>0</v>
      </c>
      <c r="FF7" s="106"/>
      <c r="FM7" s="105">
        <f t="shared" si="22"/>
        <v>0</v>
      </c>
      <c r="FN7" s="106"/>
      <c r="FU7" s="105">
        <f t="shared" si="23"/>
        <v>0</v>
      </c>
      <c r="FV7" s="106"/>
      <c r="GC7" s="105">
        <f t="shared" si="24"/>
        <v>0</v>
      </c>
      <c r="GD7" s="106"/>
      <c r="GK7" s="105">
        <f t="shared" si="25"/>
        <v>0</v>
      </c>
      <c r="GL7" s="106"/>
      <c r="GS7" s="105">
        <f t="shared" si="26"/>
        <v>0</v>
      </c>
      <c r="GT7" s="106"/>
      <c r="HA7" s="105">
        <f t="shared" si="27"/>
        <v>0</v>
      </c>
      <c r="HB7" s="106"/>
      <c r="HI7" s="105">
        <f t="shared" si="28"/>
        <v>0</v>
      </c>
      <c r="HJ7" s="106"/>
      <c r="HQ7" s="105">
        <f t="shared" si="29"/>
        <v>0</v>
      </c>
      <c r="HR7" s="106"/>
      <c r="HY7" s="105">
        <f t="shared" si="30"/>
        <v>0</v>
      </c>
      <c r="HZ7" s="106"/>
      <c r="IG7" s="105">
        <f t="shared" si="31"/>
        <v>0</v>
      </c>
      <c r="IH7" s="106"/>
      <c r="IO7" s="105">
        <f t="shared" si="32"/>
        <v>0</v>
      </c>
      <c r="IP7" s="106"/>
      <c r="IR7" s="104"/>
      <c r="IS7" s="104"/>
      <c r="IT7" s="104"/>
      <c r="IU7" s="104"/>
      <c r="IV7" s="104"/>
      <c r="IW7" s="105"/>
      <c r="IX7" s="106"/>
      <c r="IY7" s="107">
        <f t="shared" ref="IY7:JD7" si="38">SUM(C7,K7,S7,AA7,AI7,AQ7,AY7,BG7,BO7,BW7,CE7,CM7,CU7,DC7,DK7,DS7,EA7,EI7,EQ7,EY7,FG7,FO7,FW7,GE7,GM7,GU7,HC7,HK7,HS7,IA7,II7,IQ7)</f>
        <v>0</v>
      </c>
      <c r="IZ7" s="107">
        <f t="shared" si="38"/>
        <v>0.5</v>
      </c>
      <c r="JA7" s="107">
        <f t="shared" si="38"/>
        <v>0</v>
      </c>
      <c r="JB7" s="107">
        <f t="shared" si="38"/>
        <v>0</v>
      </c>
      <c r="JC7" s="107">
        <f t="shared" si="38"/>
        <v>0</v>
      </c>
      <c r="JD7" s="107">
        <f t="shared" si="38"/>
        <v>0</v>
      </c>
      <c r="JE7" s="118"/>
    </row>
    <row r="8" ht="15.75" customHeight="1">
      <c r="A8" s="3" t="s">
        <v>61</v>
      </c>
      <c r="B8" s="3" t="s">
        <v>6</v>
      </c>
      <c r="I8" s="105">
        <f t="shared" si="2"/>
        <v>0</v>
      </c>
      <c r="J8" s="106"/>
      <c r="Q8" s="105">
        <f t="shared" si="3"/>
        <v>0</v>
      </c>
      <c r="R8" s="106"/>
      <c r="Y8" s="105">
        <f t="shared" si="4"/>
        <v>0</v>
      </c>
      <c r="Z8" s="106"/>
      <c r="AG8" s="105">
        <f t="shared" si="5"/>
        <v>0</v>
      </c>
      <c r="AH8" s="106"/>
      <c r="AO8" s="105">
        <f t="shared" si="6"/>
        <v>0</v>
      </c>
      <c r="AP8" s="106"/>
      <c r="AW8" s="105">
        <f t="shared" si="7"/>
        <v>0</v>
      </c>
      <c r="AX8" s="106"/>
      <c r="BE8" s="105">
        <f t="shared" si="8"/>
        <v>0</v>
      </c>
      <c r="BF8" s="106"/>
      <c r="BM8" s="105">
        <f t="shared" si="9"/>
        <v>0</v>
      </c>
      <c r="BN8" s="106"/>
      <c r="BU8" s="105">
        <f t="shared" si="10"/>
        <v>0</v>
      </c>
      <c r="BV8" s="106"/>
      <c r="CC8" s="105">
        <f t="shared" si="11"/>
        <v>0</v>
      </c>
      <c r="CD8" s="106"/>
      <c r="CK8" s="105">
        <f t="shared" si="12"/>
        <v>0</v>
      </c>
      <c r="CL8" s="106"/>
      <c r="CS8" s="105">
        <f t="shared" si="13"/>
        <v>0</v>
      </c>
      <c r="CT8" s="106"/>
      <c r="DA8" s="105">
        <f t="shared" si="14"/>
        <v>0</v>
      </c>
      <c r="DB8" s="106"/>
      <c r="DI8" s="105">
        <f t="shared" si="15"/>
        <v>0</v>
      </c>
      <c r="DJ8" s="106"/>
      <c r="DQ8" s="105">
        <f t="shared" si="16"/>
        <v>0</v>
      </c>
      <c r="DR8" s="106"/>
      <c r="DY8" s="105">
        <f t="shared" si="17"/>
        <v>0</v>
      </c>
      <c r="DZ8" s="106"/>
      <c r="EG8" s="105">
        <f t="shared" si="18"/>
        <v>0</v>
      </c>
      <c r="EH8" s="106"/>
      <c r="EO8" s="105">
        <f t="shared" si="19"/>
        <v>0</v>
      </c>
      <c r="EP8" s="106"/>
      <c r="EW8" s="105">
        <f t="shared" si="20"/>
        <v>0</v>
      </c>
      <c r="EX8" s="106"/>
      <c r="FE8" s="105">
        <f t="shared" si="21"/>
        <v>0</v>
      </c>
      <c r="FF8" s="106"/>
      <c r="FM8" s="105">
        <f t="shared" si="22"/>
        <v>0</v>
      </c>
      <c r="FN8" s="106"/>
      <c r="FU8" s="105">
        <f t="shared" si="23"/>
        <v>0</v>
      </c>
      <c r="FV8" s="106"/>
      <c r="GC8" s="105">
        <f t="shared" si="24"/>
        <v>0</v>
      </c>
      <c r="GD8" s="106"/>
      <c r="GK8" s="105">
        <f t="shared" si="25"/>
        <v>0</v>
      </c>
      <c r="GL8" s="106"/>
      <c r="GS8" s="105">
        <f t="shared" si="26"/>
        <v>0</v>
      </c>
      <c r="GT8" s="106"/>
      <c r="HA8" s="105">
        <f t="shared" si="27"/>
        <v>0</v>
      </c>
      <c r="HB8" s="106"/>
      <c r="HI8" s="105">
        <f t="shared" si="28"/>
        <v>0</v>
      </c>
      <c r="HJ8" s="106"/>
      <c r="HQ8" s="105">
        <f t="shared" si="29"/>
        <v>0</v>
      </c>
      <c r="HR8" s="106"/>
      <c r="HY8" s="105">
        <f t="shared" si="30"/>
        <v>0</v>
      </c>
      <c r="HZ8" s="106"/>
      <c r="IG8" s="105">
        <f t="shared" si="31"/>
        <v>0</v>
      </c>
      <c r="IH8" s="106"/>
      <c r="IO8" s="105">
        <f t="shared" si="32"/>
        <v>0</v>
      </c>
      <c r="IP8" s="106"/>
      <c r="IR8" s="104"/>
      <c r="IS8" s="104"/>
      <c r="IT8" s="104"/>
      <c r="IU8" s="104"/>
      <c r="IV8" s="104"/>
      <c r="IW8" s="105">
        <f t="shared" ref="IW8:IW40" si="40">SUM(IQ8:IV8)</f>
        <v>0</v>
      </c>
      <c r="IX8" s="106"/>
      <c r="IY8" s="107">
        <f t="shared" ref="IY8:JD8" si="39">SUM(C8,K8,S8,AA8,AI8,AQ8,AY8,BG8,BO8,BW8,CE8,CM8,CU8,DC8,DK8,DS8,EA8,EI8,EQ8,EY8,FG8,FO8,FW8,GE8,GM8,GU8,HC8,HK8,HS8,IA8,II8,IQ8)</f>
        <v>0</v>
      </c>
      <c r="IZ8" s="107">
        <f t="shared" si="39"/>
        <v>0</v>
      </c>
      <c r="JA8" s="107">
        <f t="shared" si="39"/>
        <v>0</v>
      </c>
      <c r="JB8" s="107">
        <f t="shared" si="39"/>
        <v>0</v>
      </c>
      <c r="JC8" s="107">
        <f t="shared" si="39"/>
        <v>0</v>
      </c>
      <c r="JD8" s="107">
        <f t="shared" si="39"/>
        <v>0</v>
      </c>
      <c r="JE8" s="118">
        <f t="shared" ref="JE8:JE48" si="42">SUM(IY8:JD8)</f>
        <v>0</v>
      </c>
    </row>
    <row r="9" ht="15.75" customHeight="1">
      <c r="A9" s="3" t="s">
        <v>62</v>
      </c>
      <c r="B9" s="3" t="s">
        <v>7</v>
      </c>
      <c r="C9" s="104"/>
      <c r="D9" s="104"/>
      <c r="E9" s="104"/>
      <c r="F9" s="104"/>
      <c r="G9" s="104"/>
      <c r="H9" s="104"/>
      <c r="I9" s="105">
        <f t="shared" si="2"/>
        <v>0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11"/>
      <c r="T9" s="105"/>
      <c r="U9" s="104"/>
      <c r="V9" s="104"/>
      <c r="W9" s="104"/>
      <c r="X9" s="104"/>
      <c r="Y9" s="105">
        <f t="shared" si="4"/>
        <v>0</v>
      </c>
      <c r="Z9" s="106"/>
      <c r="AA9" s="104"/>
      <c r="AB9" s="104"/>
      <c r="AC9" s="104"/>
      <c r="AD9" s="104"/>
      <c r="AE9" s="104"/>
      <c r="AF9" s="104"/>
      <c r="AG9" s="105">
        <f t="shared" si="5"/>
        <v>0</v>
      </c>
      <c r="AH9" s="106"/>
      <c r="AI9" s="111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11"/>
      <c r="BH9" s="104"/>
      <c r="BI9" s="104"/>
      <c r="BJ9" s="104"/>
      <c r="BK9" s="104"/>
      <c r="BL9" s="104"/>
      <c r="BM9" s="105">
        <f t="shared" si="9"/>
        <v>0</v>
      </c>
      <c r="BN9" s="106"/>
      <c r="BO9" s="104"/>
      <c r="BP9" s="104"/>
      <c r="BQ9" s="104"/>
      <c r="BR9" s="104"/>
      <c r="BS9" s="104"/>
      <c r="BT9" s="104"/>
      <c r="BU9" s="105">
        <f t="shared" si="10"/>
        <v>0</v>
      </c>
      <c r="BV9" s="106"/>
      <c r="BW9" s="111"/>
      <c r="BX9" s="104"/>
      <c r="BY9" s="104"/>
      <c r="BZ9" s="104"/>
      <c r="CA9" s="104"/>
      <c r="CB9" s="104"/>
      <c r="CC9" s="105">
        <f t="shared" si="11"/>
        <v>0</v>
      </c>
      <c r="CD9" s="106"/>
      <c r="CE9" s="111"/>
      <c r="CF9" s="104"/>
      <c r="CG9" s="104"/>
      <c r="CH9" s="104"/>
      <c r="CI9" s="104"/>
      <c r="CJ9" s="104"/>
      <c r="CK9" s="105">
        <f t="shared" si="12"/>
        <v>0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/>
      <c r="DD9" s="104"/>
      <c r="DE9" s="104"/>
      <c r="DF9" s="104"/>
      <c r="DG9" s="104"/>
      <c r="DH9" s="104"/>
      <c r="DI9" s="105">
        <f t="shared" si="15"/>
        <v>0</v>
      </c>
      <c r="DJ9" s="106"/>
      <c r="DK9" s="104"/>
      <c r="DL9" s="104"/>
      <c r="DM9" s="104"/>
      <c r="DN9" s="104"/>
      <c r="DO9" s="104"/>
      <c r="DP9" s="104"/>
      <c r="DQ9" s="105">
        <f t="shared" si="16"/>
        <v>0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11"/>
      <c r="EJ9" s="104"/>
      <c r="EK9" s="104"/>
      <c r="EL9" s="104"/>
      <c r="EM9" s="104"/>
      <c r="EN9" s="104"/>
      <c r="EO9" s="105">
        <f t="shared" si="19"/>
        <v>0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11"/>
      <c r="FP9" s="104"/>
      <c r="FQ9" s="104"/>
      <c r="FR9" s="104"/>
      <c r="FS9" s="104"/>
      <c r="FT9" s="104"/>
      <c r="FU9" s="105">
        <f t="shared" si="23"/>
        <v>0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11"/>
      <c r="GF9" s="104"/>
      <c r="GG9" s="104"/>
      <c r="GH9" s="104"/>
      <c r="GI9" s="104"/>
      <c r="GJ9" s="104"/>
      <c r="GK9" s="105">
        <f t="shared" si="25"/>
        <v>0</v>
      </c>
      <c r="GL9" s="106"/>
      <c r="GM9" s="111"/>
      <c r="GN9" s="104"/>
      <c r="GO9" s="104"/>
      <c r="GP9" s="104"/>
      <c r="GQ9" s="104"/>
      <c r="GR9" s="104"/>
      <c r="GS9" s="105">
        <f t="shared" si="26"/>
        <v>0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11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Q9" s="104"/>
      <c r="IR9" s="104"/>
      <c r="IS9" s="104"/>
      <c r="IT9" s="104"/>
      <c r="IU9" s="104"/>
      <c r="IV9" s="104"/>
      <c r="IW9" s="105">
        <f t="shared" si="40"/>
        <v>0</v>
      </c>
      <c r="IX9" s="106"/>
      <c r="IY9" s="107">
        <f t="shared" ref="IY9:JD9" si="41">SUM(C9,K9,S9,AA9,AI9,AQ9,AY9,BG9,BO9,BW9,CE9,CM9,CU9,DC9,DK9,DS9,EA9,EI9,EQ9,EY9,FG9,FO9,FW9,GE9,GM9,GU9,HC9,HK9,HS9,IA9,II9,IQ9)</f>
        <v>0</v>
      </c>
      <c r="IZ9" s="107">
        <f t="shared" si="41"/>
        <v>0</v>
      </c>
      <c r="JA9" s="107">
        <f t="shared" si="41"/>
        <v>0</v>
      </c>
      <c r="JB9" s="107">
        <f t="shared" si="41"/>
        <v>0</v>
      </c>
      <c r="JC9" s="107">
        <f t="shared" si="41"/>
        <v>0</v>
      </c>
      <c r="JD9" s="107">
        <f t="shared" si="41"/>
        <v>0</v>
      </c>
      <c r="JE9" s="118">
        <f t="shared" si="42"/>
        <v>0</v>
      </c>
    </row>
    <row r="10" ht="15.75" customHeight="1">
      <c r="A10" s="3" t="s">
        <v>63</v>
      </c>
      <c r="B10" s="3" t="s">
        <v>8</v>
      </c>
      <c r="C10" s="105">
        <f>5+1</f>
        <v>6</v>
      </c>
      <c r="D10" s="104"/>
      <c r="E10" s="105">
        <v>2.0</v>
      </c>
      <c r="F10" s="105">
        <f>3.5</f>
        <v>3.5</v>
      </c>
      <c r="G10" s="104"/>
      <c r="H10" s="104"/>
      <c r="I10" s="105">
        <f t="shared" si="2"/>
        <v>11.5</v>
      </c>
      <c r="J10" s="106"/>
      <c r="K10" s="104"/>
      <c r="L10" s="104"/>
      <c r="M10" s="104"/>
      <c r="N10" s="104"/>
      <c r="O10" s="104"/>
      <c r="P10" s="104"/>
      <c r="Q10" s="105">
        <f t="shared" si="3"/>
        <v>0</v>
      </c>
      <c r="R10" s="106"/>
      <c r="S10" s="119">
        <v>5.0</v>
      </c>
      <c r="T10" s="104"/>
      <c r="U10" s="104"/>
      <c r="V10" s="105">
        <v>1.0</v>
      </c>
      <c r="W10" s="104"/>
      <c r="X10" s="104"/>
      <c r="Y10" s="105">
        <f t="shared" si="4"/>
        <v>6</v>
      </c>
      <c r="Z10" s="106"/>
      <c r="AA10" s="104"/>
      <c r="AB10" s="104"/>
      <c r="AC10" s="104"/>
      <c r="AD10" s="104"/>
      <c r="AE10" s="104"/>
      <c r="AF10" s="104"/>
      <c r="AG10" s="105">
        <f t="shared" si="5"/>
        <v>0</v>
      </c>
      <c r="AH10" s="106"/>
      <c r="AI10" s="111"/>
      <c r="AJ10" s="104"/>
      <c r="AK10" s="104"/>
      <c r="AL10" s="104"/>
      <c r="AM10" s="104"/>
      <c r="AN10" s="104"/>
      <c r="AO10" s="105">
        <f t="shared" si="6"/>
        <v>0</v>
      </c>
      <c r="AP10" s="106"/>
      <c r="AQ10" s="104"/>
      <c r="AR10" s="104"/>
      <c r="AS10" s="104"/>
      <c r="AT10" s="104"/>
      <c r="AU10" s="104"/>
      <c r="AV10" s="104"/>
      <c r="AW10" s="105">
        <f t="shared" si="7"/>
        <v>0</v>
      </c>
      <c r="AX10" s="106"/>
      <c r="AY10" s="104"/>
      <c r="AZ10" s="104"/>
      <c r="BA10" s="104"/>
      <c r="BB10" s="104"/>
      <c r="BC10" s="104"/>
      <c r="BD10" s="104"/>
      <c r="BE10" s="105">
        <f t="shared" si="8"/>
        <v>0</v>
      </c>
      <c r="BF10" s="106"/>
      <c r="BG10" s="111"/>
      <c r="BH10" s="104"/>
      <c r="BI10" s="104"/>
      <c r="BJ10" s="105">
        <v>2.0</v>
      </c>
      <c r="BK10" s="104"/>
      <c r="BL10" s="104"/>
      <c r="BM10" s="105">
        <f t="shared" si="9"/>
        <v>2</v>
      </c>
      <c r="BN10" s="106"/>
      <c r="BO10" s="104"/>
      <c r="BP10" s="104"/>
      <c r="BQ10" s="104"/>
      <c r="BR10" s="104"/>
      <c r="BS10" s="104"/>
      <c r="BT10" s="104"/>
      <c r="BU10" s="105">
        <f t="shared" si="10"/>
        <v>0</v>
      </c>
      <c r="BV10" s="106"/>
      <c r="BW10" s="119">
        <v>1.0</v>
      </c>
      <c r="BX10" s="104"/>
      <c r="BY10" s="105">
        <v>0.5</v>
      </c>
      <c r="BZ10" s="105">
        <v>1.0</v>
      </c>
      <c r="CA10" s="104"/>
      <c r="CB10" s="104"/>
      <c r="CC10" s="105">
        <f t="shared" si="11"/>
        <v>2.5</v>
      </c>
      <c r="CD10" s="106"/>
      <c r="CE10" s="111"/>
      <c r="CF10" s="104"/>
      <c r="CG10" s="104"/>
      <c r="CH10" s="104"/>
      <c r="CI10" s="104"/>
      <c r="CJ10" s="104"/>
      <c r="CK10" s="105">
        <f t="shared" si="12"/>
        <v>0</v>
      </c>
      <c r="CL10" s="106"/>
      <c r="CM10" s="104"/>
      <c r="CN10" s="104"/>
      <c r="CO10" s="104"/>
      <c r="CP10" s="104"/>
      <c r="CQ10" s="104"/>
      <c r="CR10" s="104"/>
      <c r="CS10" s="105">
        <f t="shared" si="13"/>
        <v>0</v>
      </c>
      <c r="CT10" s="106"/>
      <c r="CU10" s="104"/>
      <c r="CV10" s="104"/>
      <c r="CW10" s="104"/>
      <c r="CX10" s="104"/>
      <c r="CY10" s="104"/>
      <c r="CZ10" s="104"/>
      <c r="DA10" s="105">
        <f t="shared" si="14"/>
        <v>0</v>
      </c>
      <c r="DB10" s="106"/>
      <c r="DC10" s="104"/>
      <c r="DD10" s="104"/>
      <c r="DE10" s="104"/>
      <c r="DF10" s="104"/>
      <c r="DG10" s="104"/>
      <c r="DH10" s="104"/>
      <c r="DI10" s="105">
        <f t="shared" si="15"/>
        <v>0</v>
      </c>
      <c r="DJ10" s="106"/>
      <c r="DK10" s="104"/>
      <c r="DL10" s="104"/>
      <c r="DM10" s="104"/>
      <c r="DN10" s="104"/>
      <c r="DO10" s="104"/>
      <c r="DP10" s="104"/>
      <c r="DQ10" s="105">
        <f t="shared" si="16"/>
        <v>0</v>
      </c>
      <c r="DR10" s="106"/>
      <c r="DS10" s="104"/>
      <c r="DT10" s="104"/>
      <c r="DU10" s="104"/>
      <c r="DV10" s="104"/>
      <c r="DW10" s="104"/>
      <c r="DX10" s="104"/>
      <c r="DY10" s="105">
        <f t="shared" si="17"/>
        <v>0</v>
      </c>
      <c r="DZ10" s="106"/>
      <c r="EA10" s="104"/>
      <c r="EB10" s="104"/>
      <c r="EC10" s="104"/>
      <c r="ED10" s="104"/>
      <c r="EE10" s="104"/>
      <c r="EF10" s="104"/>
      <c r="EG10" s="105">
        <f t="shared" si="18"/>
        <v>0</v>
      </c>
      <c r="EH10" s="106"/>
      <c r="EI10" s="111"/>
      <c r="EJ10" s="104"/>
      <c r="EK10" s="104"/>
      <c r="EL10" s="104"/>
      <c r="EM10" s="104"/>
      <c r="EN10" s="104"/>
      <c r="EO10" s="105">
        <f t="shared" si="19"/>
        <v>0</v>
      </c>
      <c r="EP10" s="106"/>
      <c r="EQ10" s="104"/>
      <c r="ER10" s="104"/>
      <c r="ES10" s="104"/>
      <c r="ET10" s="104"/>
      <c r="EU10" s="104"/>
      <c r="EV10" s="104"/>
      <c r="EW10" s="105">
        <f t="shared" si="20"/>
        <v>0</v>
      </c>
      <c r="EX10" s="106"/>
      <c r="EY10" s="104"/>
      <c r="EZ10" s="104"/>
      <c r="FA10" s="104"/>
      <c r="FB10" s="104"/>
      <c r="FC10" s="104"/>
      <c r="FD10" s="104"/>
      <c r="FE10" s="105">
        <f t="shared" si="21"/>
        <v>0</v>
      </c>
      <c r="FF10" s="106"/>
      <c r="FG10" s="104"/>
      <c r="FH10" s="104"/>
      <c r="FI10" s="104"/>
      <c r="FJ10" s="104"/>
      <c r="FK10" s="104"/>
      <c r="FL10" s="104"/>
      <c r="FM10" s="105">
        <f t="shared" si="22"/>
        <v>0</v>
      </c>
      <c r="FN10" s="106"/>
      <c r="FO10" s="111"/>
      <c r="FP10" s="104"/>
      <c r="FQ10" s="104"/>
      <c r="FR10" s="104"/>
      <c r="FS10" s="104"/>
      <c r="FT10" s="104"/>
      <c r="FU10" s="105">
        <f t="shared" si="23"/>
        <v>0</v>
      </c>
      <c r="FV10" s="106"/>
      <c r="FW10" s="104"/>
      <c r="FX10" s="104"/>
      <c r="FY10" s="104"/>
      <c r="FZ10" s="104"/>
      <c r="GA10" s="104"/>
      <c r="GB10" s="104"/>
      <c r="GC10" s="105">
        <f t="shared" si="24"/>
        <v>0</v>
      </c>
      <c r="GD10" s="106"/>
      <c r="GE10" s="111"/>
      <c r="GF10" s="104"/>
      <c r="GG10" s="104"/>
      <c r="GH10" s="104"/>
      <c r="GI10" s="104"/>
      <c r="GJ10" s="104"/>
      <c r="GK10" s="105">
        <f t="shared" si="25"/>
        <v>0</v>
      </c>
      <c r="GL10" s="106"/>
      <c r="GM10" s="111"/>
      <c r="GN10" s="104"/>
      <c r="GO10" s="104"/>
      <c r="GP10" s="104"/>
      <c r="GQ10" s="104"/>
      <c r="GR10" s="104"/>
      <c r="GS10" s="105">
        <f t="shared" si="26"/>
        <v>0</v>
      </c>
      <c r="GT10" s="106"/>
      <c r="GU10" s="104"/>
      <c r="GV10" s="104"/>
      <c r="GW10" s="104"/>
      <c r="GX10" s="104"/>
      <c r="GY10" s="104"/>
      <c r="GZ10" s="104"/>
      <c r="HA10" s="105">
        <f t="shared" si="27"/>
        <v>0</v>
      </c>
      <c r="HB10" s="106"/>
      <c r="HC10" s="104"/>
      <c r="HD10" s="104"/>
      <c r="HE10" s="104"/>
      <c r="HF10" s="104"/>
      <c r="HG10" s="104"/>
      <c r="HH10" s="104"/>
      <c r="HI10" s="105">
        <f t="shared" si="28"/>
        <v>0</v>
      </c>
      <c r="HJ10" s="106"/>
      <c r="HK10" s="104"/>
      <c r="HL10" s="104"/>
      <c r="HM10" s="104"/>
      <c r="HN10" s="104"/>
      <c r="HO10" s="104"/>
      <c r="HP10" s="104"/>
      <c r="HQ10" s="105">
        <f t="shared" si="29"/>
        <v>0</v>
      </c>
      <c r="HR10" s="106"/>
      <c r="HS10" s="111"/>
      <c r="HT10" s="104"/>
      <c r="HU10" s="104"/>
      <c r="HV10" s="104"/>
      <c r="HW10" s="104"/>
      <c r="HX10" s="104"/>
      <c r="HY10" s="105">
        <f t="shared" si="30"/>
        <v>0</v>
      </c>
      <c r="HZ10" s="106"/>
      <c r="IA10" s="104"/>
      <c r="IB10" s="104"/>
      <c r="IC10" s="104"/>
      <c r="ID10" s="104"/>
      <c r="IE10" s="104"/>
      <c r="IF10" s="104"/>
      <c r="IG10" s="105">
        <f t="shared" si="31"/>
        <v>0</v>
      </c>
      <c r="IH10" s="106"/>
      <c r="II10" s="104"/>
      <c r="IJ10" s="104"/>
      <c r="IK10" s="104"/>
      <c r="IL10" s="104"/>
      <c r="IM10" s="104"/>
      <c r="IN10" s="104"/>
      <c r="IO10" s="105">
        <f>SUM(II11:IN11)</f>
        <v>0</v>
      </c>
      <c r="IP10" s="106"/>
      <c r="IQ10" s="104"/>
      <c r="IR10" s="104"/>
      <c r="IS10" s="104"/>
      <c r="IT10" s="104"/>
      <c r="IU10" s="104"/>
      <c r="IV10" s="104"/>
      <c r="IW10" s="105">
        <f t="shared" si="40"/>
        <v>0</v>
      </c>
      <c r="IX10" s="106"/>
      <c r="IY10" s="107">
        <f t="shared" ref="IY10:JD10" si="43">SUM(C10,K10,S10,AA10,AI10,AQ10,AY10,BG10,BO10,BW10,CE10,CM10,CU10,DC10,DK10,DS10,EA10,EI10,EQ10,EY10,FG10,FO10,FW10,GE10,GM10,GU10,HC10,HK10,HS10,IA10,II10,IQ10)</f>
        <v>12</v>
      </c>
      <c r="IZ10" s="107">
        <f t="shared" si="43"/>
        <v>0</v>
      </c>
      <c r="JA10" s="107">
        <f t="shared" si="43"/>
        <v>2.5</v>
      </c>
      <c r="JB10" s="107">
        <f t="shared" si="43"/>
        <v>7.5</v>
      </c>
      <c r="JC10" s="107">
        <f t="shared" si="43"/>
        <v>0</v>
      </c>
      <c r="JD10" s="107">
        <f t="shared" si="43"/>
        <v>0</v>
      </c>
      <c r="JE10" s="118">
        <f t="shared" si="42"/>
        <v>22</v>
      </c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11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11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11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11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11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11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11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11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19">
        <v>5.5</v>
      </c>
      <c r="GN11" s="104"/>
      <c r="GO11" s="104"/>
      <c r="GP11" s="104"/>
      <c r="GQ11" s="104"/>
      <c r="GR11" s="104"/>
      <c r="GS11" s="105">
        <f t="shared" si="26"/>
        <v>5.5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11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ref="IO11:IO40" si="45">SUM(II10:IN10)</f>
        <v>0</v>
      </c>
      <c r="IP11" s="106"/>
      <c r="IQ11" s="104"/>
      <c r="IR11" s="104"/>
      <c r="IS11" s="104"/>
      <c r="IT11" s="104"/>
      <c r="IU11" s="104"/>
      <c r="IV11" s="104"/>
      <c r="IW11" s="105">
        <f t="shared" si="40"/>
        <v>0</v>
      </c>
      <c r="IX11" s="106"/>
      <c r="IY11" s="107">
        <f t="shared" ref="IY11:JD11" si="44">SUM(C11,K11,S11,AA11,AI11,AQ11,AY11,BG11,BO11,BW11,CE11,CM11,CU11,DC11,DK11,DS11,EA11,EI11,EQ11,EY11,FG11,FO11,FW11,GE11,GM11,GU11,HC11,HK11,HS11,IA11,II11,IQ11)</f>
        <v>5.5</v>
      </c>
      <c r="IZ11" s="107">
        <f t="shared" si="44"/>
        <v>0</v>
      </c>
      <c r="JA11" s="107">
        <f t="shared" si="44"/>
        <v>0</v>
      </c>
      <c r="JB11" s="107">
        <f t="shared" si="44"/>
        <v>0</v>
      </c>
      <c r="JC11" s="107">
        <f t="shared" si="44"/>
        <v>0</v>
      </c>
      <c r="JD11" s="107">
        <f t="shared" si="44"/>
        <v>0</v>
      </c>
      <c r="JE11" s="118">
        <f t="shared" si="42"/>
        <v>5.5</v>
      </c>
    </row>
    <row r="12" ht="15.75" customHeight="1">
      <c r="A12" s="3" t="s">
        <v>11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11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11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04"/>
      <c r="BB12" s="104"/>
      <c r="BC12" s="104"/>
      <c r="BD12" s="104"/>
      <c r="BE12" s="105">
        <f t="shared" si="8"/>
        <v>0</v>
      </c>
      <c r="BF12" s="106"/>
      <c r="BG12" s="111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11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11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04"/>
      <c r="CV12" s="104"/>
      <c r="CW12" s="104"/>
      <c r="CX12" s="104"/>
      <c r="CY12" s="104"/>
      <c r="CZ12" s="104"/>
      <c r="DA12" s="105">
        <f t="shared" si="14"/>
        <v>0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K12" s="104"/>
      <c r="DL12" s="104"/>
      <c r="DM12" s="104"/>
      <c r="DN12" s="104"/>
      <c r="DO12" s="104"/>
      <c r="DP12" s="104"/>
      <c r="DQ12" s="105">
        <f t="shared" si="16"/>
        <v>0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/>
      <c r="EB12" s="104"/>
      <c r="EC12" s="104"/>
      <c r="ED12" s="104"/>
      <c r="EE12" s="104"/>
      <c r="EF12" s="104"/>
      <c r="EG12" s="105">
        <f t="shared" si="18"/>
        <v>0</v>
      </c>
      <c r="EH12" s="106"/>
      <c r="EI12" s="111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04"/>
      <c r="FH12" s="104"/>
      <c r="FI12" s="104"/>
      <c r="FJ12" s="104"/>
      <c r="FK12" s="104"/>
      <c r="FL12" s="104"/>
      <c r="FM12" s="105">
        <f t="shared" si="22"/>
        <v>0</v>
      </c>
      <c r="FN12" s="106"/>
      <c r="FO12" s="111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11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11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11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45"/>
        <v>0</v>
      </c>
      <c r="IP12" s="106"/>
      <c r="IQ12" s="104"/>
      <c r="IR12" s="104"/>
      <c r="IS12" s="104"/>
      <c r="IT12" s="104"/>
      <c r="IU12" s="104"/>
      <c r="IV12" s="104"/>
      <c r="IW12" s="105">
        <f t="shared" si="40"/>
        <v>0</v>
      </c>
      <c r="IX12" s="106"/>
      <c r="IY12" s="107">
        <f t="shared" ref="IY12:JD12" si="46">SUM(C12,K12,S12,AA12,AI12,AQ12,AY12,BG12,BO12,BW12,CE12,CM12,CU12,DC12,DK12,DS12,EA12,EI12,EQ12,EY12,FG12,FO12,FW12,GE12,GM12,GU12,HC12,HK12,HS12,IA12,II12,IQ12)</f>
        <v>0</v>
      </c>
      <c r="IZ12" s="107">
        <f t="shared" si="46"/>
        <v>0</v>
      </c>
      <c r="JA12" s="107">
        <f t="shared" si="46"/>
        <v>0</v>
      </c>
      <c r="JB12" s="107">
        <f t="shared" si="46"/>
        <v>0</v>
      </c>
      <c r="JC12" s="107">
        <f t="shared" si="46"/>
        <v>0</v>
      </c>
      <c r="JD12" s="107">
        <f t="shared" si="46"/>
        <v>0</v>
      </c>
      <c r="JE12" s="118">
        <f t="shared" si="42"/>
        <v>0</v>
      </c>
    </row>
    <row r="13" ht="15.75" customHeight="1">
      <c r="A13" s="3" t="s">
        <v>68</v>
      </c>
      <c r="B13" s="3" t="s">
        <v>13</v>
      </c>
      <c r="C13" s="104"/>
      <c r="D13" s="104"/>
      <c r="E13" s="104"/>
      <c r="F13" s="104"/>
      <c r="G13" s="104"/>
      <c r="H13" s="104"/>
      <c r="I13" s="105">
        <f t="shared" si="2"/>
        <v>0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11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11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11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04"/>
      <c r="BP13" s="104"/>
      <c r="BQ13" s="104"/>
      <c r="BR13" s="104"/>
      <c r="BS13" s="104"/>
      <c r="BT13" s="104"/>
      <c r="BU13" s="105">
        <f t="shared" si="10"/>
        <v>0</v>
      </c>
      <c r="BV13" s="106"/>
      <c r="BW13" s="111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11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/>
      <c r="DD13" s="104"/>
      <c r="DE13" s="104"/>
      <c r="DF13" s="104"/>
      <c r="DG13" s="104"/>
      <c r="DH13" s="104"/>
      <c r="DI13" s="105">
        <f t="shared" si="15"/>
        <v>0</v>
      </c>
      <c r="DJ13" s="106"/>
      <c r="DK13" s="104"/>
      <c r="DL13" s="104"/>
      <c r="DM13" s="104"/>
      <c r="DN13" s="104"/>
      <c r="DO13" s="104"/>
      <c r="DP13" s="104"/>
      <c r="DQ13" s="105">
        <f t="shared" si="16"/>
        <v>0</v>
      </c>
      <c r="DR13" s="106"/>
      <c r="DS13" s="104"/>
      <c r="DT13" s="104"/>
      <c r="DU13" s="104"/>
      <c r="DV13" s="104"/>
      <c r="DW13" s="104"/>
      <c r="DX13" s="104"/>
      <c r="DY13" s="105">
        <f t="shared" si="17"/>
        <v>0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11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/>
      <c r="ER13" s="104"/>
      <c r="ES13" s="104"/>
      <c r="ET13" s="104"/>
      <c r="EU13" s="104"/>
      <c r="EV13" s="104"/>
      <c r="EW13" s="105">
        <f t="shared" si="20"/>
        <v>0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11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04"/>
      <c r="FX13" s="104"/>
      <c r="FY13" s="104"/>
      <c r="FZ13" s="104"/>
      <c r="GA13" s="104"/>
      <c r="GB13" s="104"/>
      <c r="GC13" s="105">
        <f t="shared" si="24"/>
        <v>0</v>
      </c>
      <c r="GD13" s="106"/>
      <c r="GE13" s="111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11"/>
      <c r="GN13" s="104"/>
      <c r="GO13" s="104"/>
      <c r="GP13" s="104"/>
      <c r="GQ13" s="104"/>
      <c r="GR13" s="104"/>
      <c r="GS13" s="105">
        <f t="shared" si="26"/>
        <v>0</v>
      </c>
      <c r="GT13" s="106"/>
      <c r="GU13" s="104"/>
      <c r="GV13" s="104"/>
      <c r="GW13" s="104"/>
      <c r="GX13" s="104"/>
      <c r="GY13" s="104"/>
      <c r="GZ13" s="104"/>
      <c r="HA13" s="105">
        <f t="shared" si="27"/>
        <v>0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11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04"/>
      <c r="IB13" s="104"/>
      <c r="IC13" s="104"/>
      <c r="ID13" s="104"/>
      <c r="IE13" s="104"/>
      <c r="IF13" s="104"/>
      <c r="IG13" s="105">
        <f t="shared" si="31"/>
        <v>0</v>
      </c>
      <c r="IH13" s="106"/>
      <c r="II13" s="104"/>
      <c r="IJ13" s="104"/>
      <c r="IK13" s="104"/>
      <c r="IL13" s="104"/>
      <c r="IM13" s="104"/>
      <c r="IN13" s="104"/>
      <c r="IO13" s="105">
        <f t="shared" si="45"/>
        <v>0</v>
      </c>
      <c r="IP13" s="106"/>
      <c r="IQ13" s="104"/>
      <c r="IR13" s="104"/>
      <c r="IS13" s="104"/>
      <c r="IT13" s="104"/>
      <c r="IU13" s="104"/>
      <c r="IV13" s="104"/>
      <c r="IW13" s="105">
        <f t="shared" si="40"/>
        <v>0</v>
      </c>
      <c r="IX13" s="106"/>
      <c r="IY13" s="107">
        <f t="shared" ref="IY13:JD13" si="47">SUM(C13,K13,S13,AA13,AI13,AQ13,AY13,BG13,BO13,BW13,CE13,CM13,CU13,DC13,DK13,DS13,EA13,EI13,EQ13,EY13,FG13,FO13,FW13,GE13,GM13,GU13,HC13,HK13,HS13,IA13,II13,IQ13)</f>
        <v>0</v>
      </c>
      <c r="IZ13" s="107">
        <f t="shared" si="47"/>
        <v>0</v>
      </c>
      <c r="JA13" s="107">
        <f t="shared" si="47"/>
        <v>0</v>
      </c>
      <c r="JB13" s="107">
        <f t="shared" si="47"/>
        <v>0</v>
      </c>
      <c r="JC13" s="107">
        <f t="shared" si="47"/>
        <v>0</v>
      </c>
      <c r="JD13" s="107">
        <f t="shared" si="47"/>
        <v>0</v>
      </c>
      <c r="JE13" s="118">
        <f t="shared" si="42"/>
        <v>0</v>
      </c>
    </row>
    <row r="14" ht="15.75" customHeight="1">
      <c r="A14" s="3" t="s">
        <v>69</v>
      </c>
      <c r="B14" s="3" t="s">
        <v>14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11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11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11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11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11"/>
      <c r="CF14" s="104"/>
      <c r="CG14" s="105">
        <v>0.5</v>
      </c>
      <c r="CH14" s="104"/>
      <c r="CI14" s="104"/>
      <c r="CJ14" s="104"/>
      <c r="CK14" s="105">
        <f t="shared" si="12"/>
        <v>0.5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1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11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11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11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11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11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45"/>
        <v>0</v>
      </c>
      <c r="IP14" s="106"/>
      <c r="IQ14" s="104"/>
      <c r="IR14" s="104"/>
      <c r="IS14" s="104"/>
      <c r="IT14" s="104"/>
      <c r="IU14" s="104"/>
      <c r="IV14" s="104"/>
      <c r="IW14" s="105">
        <f t="shared" si="40"/>
        <v>0</v>
      </c>
      <c r="IX14" s="106"/>
      <c r="IY14" s="107">
        <f t="shared" ref="IY14:JD14" si="48">SUM(C14,K14,S14,AA14,AI14,AQ14,AY14,BG14,BO14,BW14,CE14,CM14,CU14,DC14,DK14,DS14,EA14,EI14,EQ14,EY14,FG14,FO14,FW14,GE14,GM14,GU14,HC14,HK14,HS14,IA14,II14,IQ14)</f>
        <v>0</v>
      </c>
      <c r="IZ14" s="107">
        <f t="shared" si="48"/>
        <v>0</v>
      </c>
      <c r="JA14" s="107">
        <f t="shared" si="48"/>
        <v>0.5</v>
      </c>
      <c r="JB14" s="107">
        <f t="shared" si="48"/>
        <v>0</v>
      </c>
      <c r="JC14" s="107">
        <f t="shared" si="48"/>
        <v>0</v>
      </c>
      <c r="JD14" s="107">
        <f t="shared" si="48"/>
        <v>0</v>
      </c>
      <c r="JE14" s="118">
        <f t="shared" si="42"/>
        <v>0.5</v>
      </c>
    </row>
    <row r="15" ht="15.75" customHeight="1">
      <c r="A15" s="3" t="s">
        <v>70</v>
      </c>
      <c r="B15" s="3" t="s">
        <v>15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11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11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/>
      <c r="BE15" s="105">
        <f t="shared" si="8"/>
        <v>0</v>
      </c>
      <c r="BF15" s="106"/>
      <c r="BG15" s="111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11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11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1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11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11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11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11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04"/>
      <c r="HD15" s="104"/>
      <c r="HE15" s="104"/>
      <c r="HF15" s="104"/>
      <c r="HG15" s="104"/>
      <c r="HH15" s="104"/>
      <c r="HI15" s="105">
        <f t="shared" si="28"/>
        <v>0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11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45"/>
        <v>0</v>
      </c>
      <c r="IP15" s="106"/>
      <c r="IQ15" s="104"/>
      <c r="IR15" s="104"/>
      <c r="IS15" s="104"/>
      <c r="IT15" s="104"/>
      <c r="IU15" s="104"/>
      <c r="IV15" s="104"/>
      <c r="IW15" s="105">
        <f t="shared" si="40"/>
        <v>0</v>
      </c>
      <c r="IX15" s="106"/>
      <c r="IY15" s="107">
        <f t="shared" ref="IY15:JD15" si="49">SUM(C15,K15,S15,AA15,AI15,AQ15,AY15,BG15,BO15,BW15,CE15,CM15,CU15,DC15,DK15,DS15,EA15,EI15,EQ15,EY15,FG15,FO15,FW15,GE15,GM15,GU15,HC15,HK15,HS15,IA15,II15,IQ15)</f>
        <v>0</v>
      </c>
      <c r="IZ15" s="107">
        <f t="shared" si="49"/>
        <v>0</v>
      </c>
      <c r="JA15" s="107">
        <f t="shared" si="49"/>
        <v>0</v>
      </c>
      <c r="JB15" s="107">
        <f t="shared" si="49"/>
        <v>0</v>
      </c>
      <c r="JC15" s="107">
        <f t="shared" si="49"/>
        <v>0</v>
      </c>
      <c r="JD15" s="107">
        <f t="shared" si="49"/>
        <v>0</v>
      </c>
      <c r="JE15" s="118">
        <f t="shared" si="42"/>
        <v>0</v>
      </c>
    </row>
    <row r="16" ht="15.75" customHeight="1">
      <c r="A16" s="3" t="s">
        <v>71</v>
      </c>
      <c r="B16" s="3" t="s">
        <v>16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04"/>
      <c r="L16" s="104"/>
      <c r="M16" s="104"/>
      <c r="N16" s="104"/>
      <c r="O16" s="104"/>
      <c r="P16" s="104"/>
      <c r="Q16" s="105">
        <f t="shared" si="3"/>
        <v>0</v>
      </c>
      <c r="R16" s="106"/>
      <c r="S16" s="111"/>
      <c r="T16" s="104" t="s">
        <v>168</v>
      </c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19">
        <v>2.0</v>
      </c>
      <c r="AJ16" s="104"/>
      <c r="AK16" s="104"/>
      <c r="AL16" s="105">
        <v>2.0</v>
      </c>
      <c r="AM16" s="105">
        <v>1.0</v>
      </c>
      <c r="AN16" s="105">
        <v>1.0</v>
      </c>
      <c r="AO16" s="105">
        <f t="shared" si="6"/>
        <v>6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11"/>
      <c r="BH16" s="104"/>
      <c r="BI16" s="104"/>
      <c r="BJ16" s="104"/>
      <c r="BK16" s="104"/>
      <c r="BL16" s="104"/>
      <c r="BM16" s="105">
        <f t="shared" si="9"/>
        <v>0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11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11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/>
      <c r="DD16" s="104"/>
      <c r="DE16" s="104"/>
      <c r="DF16" s="104"/>
      <c r="DG16" s="104"/>
      <c r="DH16" s="104"/>
      <c r="DI16" s="105">
        <f t="shared" si="15"/>
        <v>0</v>
      </c>
      <c r="DJ16" s="106"/>
      <c r="DK16" s="104"/>
      <c r="DL16" s="104"/>
      <c r="DM16" s="104"/>
      <c r="DN16" s="104"/>
      <c r="DO16" s="104"/>
      <c r="DP16" s="104"/>
      <c r="DQ16" s="105">
        <f t="shared" si="16"/>
        <v>0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11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/>
      <c r="ER16" s="104"/>
      <c r="ES16" s="104"/>
      <c r="ET16" s="104"/>
      <c r="EU16" s="104"/>
      <c r="EV16" s="104"/>
      <c r="EW16" s="105">
        <f t="shared" si="20"/>
        <v>0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11"/>
      <c r="FP16" s="104"/>
      <c r="FQ16" s="104"/>
      <c r="FR16" s="104"/>
      <c r="FS16" s="104"/>
      <c r="FT16" s="104"/>
      <c r="FU16" s="105">
        <f t="shared" si="23"/>
        <v>0</v>
      </c>
      <c r="FV16" s="106"/>
      <c r="FW16" s="104"/>
      <c r="FX16" s="104"/>
      <c r="FY16" s="104"/>
      <c r="FZ16" s="104"/>
      <c r="GA16" s="104"/>
      <c r="GB16" s="104"/>
      <c r="GC16" s="105">
        <f t="shared" si="24"/>
        <v>0</v>
      </c>
      <c r="GD16" s="106"/>
      <c r="GE16" s="111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11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/>
      <c r="GV16" s="104"/>
      <c r="GW16" s="104"/>
      <c r="GX16" s="104"/>
      <c r="GY16" s="104"/>
      <c r="GZ16" s="104"/>
      <c r="HA16" s="105">
        <f t="shared" si="27"/>
        <v>0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11"/>
      <c r="HT16" s="104"/>
      <c r="HU16" s="104"/>
      <c r="HV16" s="104"/>
      <c r="HW16" s="104"/>
      <c r="HX16" s="104"/>
      <c r="HY16" s="105">
        <f t="shared" si="30"/>
        <v>0</v>
      </c>
      <c r="HZ16" s="106"/>
      <c r="IA16" s="104"/>
      <c r="IB16" s="104"/>
      <c r="IC16" s="104"/>
      <c r="ID16" s="104"/>
      <c r="IE16" s="104"/>
      <c r="IF16" s="104"/>
      <c r="IG16" s="105">
        <f t="shared" si="31"/>
        <v>0</v>
      </c>
      <c r="IH16" s="106"/>
      <c r="II16" s="104"/>
      <c r="IJ16" s="104"/>
      <c r="IK16" s="104"/>
      <c r="IL16" s="104"/>
      <c r="IM16" s="104"/>
      <c r="IN16" s="104"/>
      <c r="IO16" s="105">
        <f t="shared" si="45"/>
        <v>0</v>
      </c>
      <c r="IP16" s="106"/>
      <c r="IQ16" s="104"/>
      <c r="IR16" s="104"/>
      <c r="IS16" s="104"/>
      <c r="IT16" s="104"/>
      <c r="IU16" s="104"/>
      <c r="IV16" s="104"/>
      <c r="IW16" s="105">
        <f t="shared" si="40"/>
        <v>0</v>
      </c>
      <c r="IX16" s="106"/>
      <c r="IY16" s="107">
        <f t="shared" ref="IY16:JD16" si="50">SUM(C16,K16,S16,AA16,AI16,AQ16,AY16,BG16,BO16,BW16,CE16,CM16,CU16,DC16,DK16,DS16,EA16,EI16,EQ16,EY16,FG16,FO16,FW16,GE16,GM16,GU16,HC16,HK16,HS16,IA16,II16,IQ16)</f>
        <v>2</v>
      </c>
      <c r="IZ16" s="107">
        <f t="shared" si="50"/>
        <v>0</v>
      </c>
      <c r="JA16" s="107">
        <f t="shared" si="50"/>
        <v>0</v>
      </c>
      <c r="JB16" s="107">
        <f t="shared" si="50"/>
        <v>2</v>
      </c>
      <c r="JC16" s="107">
        <f t="shared" si="50"/>
        <v>1</v>
      </c>
      <c r="JD16" s="107">
        <f t="shared" si="50"/>
        <v>1</v>
      </c>
      <c r="JE16" s="118">
        <f t="shared" si="42"/>
        <v>6</v>
      </c>
    </row>
    <row r="17" ht="15.75" customHeight="1">
      <c r="A17" s="3" t="s">
        <v>73</v>
      </c>
      <c r="B17" s="3" t="s">
        <v>18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11"/>
      <c r="T17" s="104"/>
      <c r="U17" s="104"/>
      <c r="V17" s="104"/>
      <c r="W17" s="104"/>
      <c r="X17" s="104"/>
      <c r="Y17" s="105">
        <f t="shared" si="4"/>
        <v>0</v>
      </c>
      <c r="Z17" s="106"/>
      <c r="AA17" s="104"/>
      <c r="AB17" s="104"/>
      <c r="AC17" s="104"/>
      <c r="AD17" s="104"/>
      <c r="AE17" s="104"/>
      <c r="AF17" s="104"/>
      <c r="AG17" s="105">
        <f t="shared" si="5"/>
        <v>0</v>
      </c>
      <c r="AH17" s="106"/>
      <c r="AI17" s="111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11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11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11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1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11"/>
      <c r="EJ17" s="104"/>
      <c r="EK17" s="104"/>
      <c r="EL17" s="104"/>
      <c r="EM17" s="104"/>
      <c r="EN17" s="104"/>
      <c r="EO17" s="105">
        <f t="shared" si="19"/>
        <v>0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11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11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11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11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45"/>
        <v>0</v>
      </c>
      <c r="IP17" s="106"/>
      <c r="IQ17" s="104"/>
      <c r="IR17" s="104"/>
      <c r="IS17" s="104"/>
      <c r="IT17" s="104"/>
      <c r="IU17" s="104"/>
      <c r="IV17" s="104"/>
      <c r="IW17" s="105">
        <f t="shared" si="40"/>
        <v>0</v>
      </c>
      <c r="IX17" s="106"/>
      <c r="IY17" s="107">
        <f t="shared" ref="IY17:JD17" si="51">SUM(C17,K17,S17,AA17,AI17,AQ17,AY17,BG17,BO17,BW17,CE17,CM17,CU17,DC17,DK17,DS17,EA17,EI17,EQ17,EY17,FG17,FO17,FW17,GE17,GM17,GU17,HC17,HK17,HS17,IA17,II17,IQ17)</f>
        <v>0</v>
      </c>
      <c r="IZ17" s="107">
        <f t="shared" si="51"/>
        <v>0</v>
      </c>
      <c r="JA17" s="107">
        <f t="shared" si="51"/>
        <v>0</v>
      </c>
      <c r="JB17" s="107">
        <f t="shared" si="51"/>
        <v>0</v>
      </c>
      <c r="JC17" s="107">
        <f t="shared" si="51"/>
        <v>0</v>
      </c>
      <c r="JD17" s="107">
        <f t="shared" si="51"/>
        <v>0</v>
      </c>
      <c r="JE17" s="118">
        <f t="shared" si="42"/>
        <v>0</v>
      </c>
    </row>
    <row r="18" ht="15.75" customHeight="1">
      <c r="A18" s="3" t="s">
        <v>74</v>
      </c>
      <c r="B18" s="3" t="s">
        <v>19</v>
      </c>
      <c r="C18" s="104"/>
      <c r="D18" s="104"/>
      <c r="E18" s="104"/>
      <c r="F18" s="104"/>
      <c r="G18" s="104"/>
      <c r="H18" s="104"/>
      <c r="I18" s="105">
        <f t="shared" si="2"/>
        <v>0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11"/>
      <c r="T18" s="104"/>
      <c r="U18" s="104"/>
      <c r="V18" s="105">
        <v>2.0</v>
      </c>
      <c r="W18" s="104"/>
      <c r="X18" s="104"/>
      <c r="Y18" s="105">
        <f t="shared" si="4"/>
        <v>2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19">
        <v>2.0</v>
      </c>
      <c r="AJ18" s="104"/>
      <c r="AK18" s="104"/>
      <c r="AL18" s="105">
        <v>5.0</v>
      </c>
      <c r="AM18" s="105">
        <v>1.0</v>
      </c>
      <c r="AN18" s="104"/>
      <c r="AO18" s="105">
        <f t="shared" si="6"/>
        <v>8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11"/>
      <c r="BH18" s="104"/>
      <c r="BI18" s="104"/>
      <c r="BJ18" s="104"/>
      <c r="BK18" s="104"/>
      <c r="BL18" s="104"/>
      <c r="BM18" s="105">
        <f t="shared" si="9"/>
        <v>0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11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11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/>
      <c r="DL18" s="104"/>
      <c r="DM18" s="104"/>
      <c r="DN18" s="104"/>
      <c r="DO18" s="104"/>
      <c r="DP18" s="104"/>
      <c r="DQ18" s="105">
        <f t="shared" si="16"/>
        <v>0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/>
      <c r="EB18" s="104"/>
      <c r="EC18" s="104"/>
      <c r="ED18" s="104"/>
      <c r="EE18" s="104"/>
      <c r="EF18" s="104"/>
      <c r="EG18" s="105">
        <f t="shared" si="18"/>
        <v>0</v>
      </c>
      <c r="EH18" s="106"/>
      <c r="EI18" s="111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11"/>
      <c r="FP18" s="104"/>
      <c r="FQ18" s="104"/>
      <c r="FR18" s="104"/>
      <c r="FS18" s="104"/>
      <c r="FT18" s="104"/>
      <c r="FU18" s="105">
        <f t="shared" si="23"/>
        <v>0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11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11"/>
      <c r="GN18" s="104"/>
      <c r="GO18" s="104"/>
      <c r="GP18" s="104"/>
      <c r="GQ18" s="104"/>
      <c r="GR18" s="104"/>
      <c r="GS18" s="105">
        <f t="shared" si="26"/>
        <v>0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11"/>
      <c r="HT18" s="104"/>
      <c r="HU18" s="104"/>
      <c r="HV18" s="104"/>
      <c r="HW18" s="104"/>
      <c r="HX18" s="104"/>
      <c r="HY18" s="105">
        <f t="shared" si="30"/>
        <v>0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45"/>
        <v>0</v>
      </c>
      <c r="IP18" s="106"/>
      <c r="IQ18" s="104"/>
      <c r="IR18" s="104"/>
      <c r="IS18" s="104"/>
      <c r="IT18" s="104"/>
      <c r="IU18" s="104"/>
      <c r="IV18" s="104"/>
      <c r="IW18" s="105">
        <f t="shared" si="40"/>
        <v>0</v>
      </c>
      <c r="IX18" s="106"/>
      <c r="IY18" s="107">
        <f t="shared" ref="IY18:JD18" si="52">SUM(C18,K18,S18,AA18,AI18,AQ18,AY18,BG18,BO18,BW18,CE18,CM18,CU18,DC18,DK18,DS18,EA18,EI18,EQ18,EY18,FG18,FO18,FW18,GE18,GM18,GU18,HC18,HK18,HS18,IA18,II18,IQ18)</f>
        <v>2</v>
      </c>
      <c r="IZ18" s="107">
        <f t="shared" si="52"/>
        <v>0</v>
      </c>
      <c r="JA18" s="107">
        <f t="shared" si="52"/>
        <v>0</v>
      </c>
      <c r="JB18" s="107">
        <f t="shared" si="52"/>
        <v>7</v>
      </c>
      <c r="JC18" s="107">
        <f t="shared" si="52"/>
        <v>1</v>
      </c>
      <c r="JD18" s="107">
        <f t="shared" si="52"/>
        <v>0</v>
      </c>
      <c r="JE18" s="118">
        <f t="shared" si="42"/>
        <v>10</v>
      </c>
    </row>
    <row r="19" ht="15.75" customHeight="1">
      <c r="A19" s="3" t="s">
        <v>75</v>
      </c>
      <c r="B19" s="3" t="s">
        <v>20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11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/>
      <c r="AE19" s="104"/>
      <c r="AF19" s="104"/>
      <c r="AG19" s="105">
        <f t="shared" si="5"/>
        <v>0</v>
      </c>
      <c r="AH19" s="106"/>
      <c r="AI19" s="111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/>
      <c r="AU19" s="104"/>
      <c r="AV19" s="104"/>
      <c r="AW19" s="105">
        <f t="shared" si="7"/>
        <v>0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11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04"/>
      <c r="BP19" s="104"/>
      <c r="BQ19" s="104"/>
      <c r="BR19" s="104"/>
      <c r="BS19" s="104"/>
      <c r="BT19" s="104"/>
      <c r="BU19" s="105">
        <f t="shared" si="10"/>
        <v>0</v>
      </c>
      <c r="BV19" s="106"/>
      <c r="BW19" s="111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11"/>
      <c r="CF19" s="104"/>
      <c r="CG19" s="105">
        <v>1.0</v>
      </c>
      <c r="CH19" s="105">
        <v>4.0</v>
      </c>
      <c r="CI19" s="104"/>
      <c r="CJ19" s="104"/>
      <c r="CK19" s="105">
        <f t="shared" si="12"/>
        <v>5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04"/>
      <c r="DO19" s="104"/>
      <c r="DP19" s="104"/>
      <c r="DQ19" s="105">
        <f t="shared" si="16"/>
        <v>0</v>
      </c>
      <c r="DR19" s="106"/>
      <c r="DS19" s="104"/>
      <c r="DT19" s="104"/>
      <c r="DU19" s="104"/>
      <c r="DV19" s="104"/>
      <c r="DW19" s="104"/>
      <c r="DX19" s="104"/>
      <c r="DY19" s="105">
        <f t="shared" si="17"/>
        <v>0</v>
      </c>
      <c r="DZ19" s="106"/>
      <c r="EA19" s="104"/>
      <c r="EB19" s="104"/>
      <c r="EC19" s="104"/>
      <c r="ED19" s="104"/>
      <c r="EE19" s="104"/>
      <c r="EF19" s="104"/>
      <c r="EG19" s="105">
        <f t="shared" si="18"/>
        <v>0</v>
      </c>
      <c r="EH19" s="106"/>
      <c r="EI19" s="111"/>
      <c r="EJ19" s="104"/>
      <c r="EK19" s="104"/>
      <c r="EL19" s="104"/>
      <c r="EM19" s="104"/>
      <c r="EN19" s="104"/>
      <c r="EO19" s="105">
        <f t="shared" si="19"/>
        <v>0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11"/>
      <c r="FP19" s="104"/>
      <c r="FQ19" s="104"/>
      <c r="FR19" s="105">
        <v>1.0</v>
      </c>
      <c r="FS19" s="104"/>
      <c r="FT19" s="104"/>
      <c r="FU19" s="105">
        <f t="shared" si="23"/>
        <v>1</v>
      </c>
      <c r="FV19" s="106"/>
      <c r="FW19" s="104"/>
      <c r="FX19" s="104"/>
      <c r="FY19" s="104"/>
      <c r="FZ19" s="104"/>
      <c r="GA19" s="104"/>
      <c r="GB19" s="104"/>
      <c r="GC19" s="105">
        <f t="shared" si="24"/>
        <v>0</v>
      </c>
      <c r="GD19" s="106"/>
      <c r="GE19" s="111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11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11"/>
      <c r="HT19" s="104"/>
      <c r="HU19" s="104"/>
      <c r="HV19" s="105">
        <v>2.0</v>
      </c>
      <c r="HW19" s="104"/>
      <c r="HX19" s="104"/>
      <c r="HY19" s="105">
        <f t="shared" si="30"/>
        <v>2</v>
      </c>
      <c r="HZ19" s="106"/>
      <c r="IA19" s="104"/>
      <c r="IB19" s="104"/>
      <c r="IC19" s="104"/>
      <c r="ID19" s="104"/>
      <c r="IE19" s="104"/>
      <c r="IF19" s="104"/>
      <c r="IG19" s="105">
        <f t="shared" si="31"/>
        <v>0</v>
      </c>
      <c r="IH19" s="106"/>
      <c r="II19" s="104"/>
      <c r="IJ19" s="104"/>
      <c r="IK19" s="104"/>
      <c r="IL19" s="104"/>
      <c r="IM19" s="104"/>
      <c r="IN19" s="104"/>
      <c r="IO19" s="105">
        <f t="shared" si="45"/>
        <v>0</v>
      </c>
      <c r="IP19" s="106"/>
      <c r="IQ19" s="104"/>
      <c r="IR19" s="104"/>
      <c r="IS19" s="104"/>
      <c r="IT19" s="104"/>
      <c r="IU19" s="104"/>
      <c r="IV19" s="104"/>
      <c r="IW19" s="105">
        <f t="shared" si="40"/>
        <v>0</v>
      </c>
      <c r="IX19" s="106"/>
      <c r="IY19" s="107">
        <f t="shared" ref="IY19:JD19" si="53">SUM(C19,K19,S19,AA19,AI19,AQ19,AY19,BG19,BO19,BW19,CE19,CM19,CU19,DC19,DK19,DS19,EA19,EI19,EQ19,EY19,FG19,FO19,FW19,GE19,GM19,GU19,HC19,HK19,HS19,IA19,II19,IQ19)</f>
        <v>0</v>
      </c>
      <c r="IZ19" s="107">
        <f t="shared" si="53"/>
        <v>0</v>
      </c>
      <c r="JA19" s="107">
        <f t="shared" si="53"/>
        <v>1</v>
      </c>
      <c r="JB19" s="107">
        <f t="shared" si="53"/>
        <v>7</v>
      </c>
      <c r="JC19" s="107">
        <f t="shared" si="53"/>
        <v>0</v>
      </c>
      <c r="JD19" s="107">
        <f t="shared" si="53"/>
        <v>0</v>
      </c>
      <c r="JE19" s="118">
        <f t="shared" si="42"/>
        <v>8</v>
      </c>
    </row>
    <row r="20" ht="15.75" customHeight="1">
      <c r="A20" s="3" t="s">
        <v>76</v>
      </c>
      <c r="B20" s="3" t="s">
        <v>169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11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11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11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11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11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16"/>
        <v>0</v>
      </c>
      <c r="DR20" s="106"/>
      <c r="DS20" s="104"/>
      <c r="DT20" s="104"/>
      <c r="DU20" s="104"/>
      <c r="DV20" s="104"/>
      <c r="DW20" s="104"/>
      <c r="DX20" s="104"/>
      <c r="DY20" s="105">
        <f t="shared" si="17"/>
        <v>0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11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/>
      <c r="ER20" s="104"/>
      <c r="ES20" s="104"/>
      <c r="ET20" s="104"/>
      <c r="EU20" s="104"/>
      <c r="EV20" s="104"/>
      <c r="EW20" s="105">
        <f t="shared" si="20"/>
        <v>0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11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11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19">
        <v>3.0</v>
      </c>
      <c r="GN20" s="104"/>
      <c r="GO20" s="104"/>
      <c r="GP20" s="104"/>
      <c r="GQ20" s="104"/>
      <c r="GR20" s="104"/>
      <c r="GS20" s="105">
        <f t="shared" si="26"/>
        <v>3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/>
      <c r="HL20" s="104"/>
      <c r="HM20" s="104"/>
      <c r="HN20" s="104"/>
      <c r="HO20" s="104"/>
      <c r="HP20" s="104"/>
      <c r="HQ20" s="105">
        <f t="shared" si="29"/>
        <v>0</v>
      </c>
      <c r="HR20" s="106"/>
      <c r="HS20" s="111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45"/>
        <v>0</v>
      </c>
      <c r="IP20" s="106"/>
      <c r="IQ20" s="104"/>
      <c r="IR20" s="105"/>
      <c r="IS20" s="104"/>
      <c r="IT20" s="104"/>
      <c r="IU20" s="104"/>
      <c r="IV20" s="104"/>
      <c r="IW20" s="105">
        <f t="shared" si="40"/>
        <v>0</v>
      </c>
      <c r="IX20" s="106"/>
      <c r="IY20" s="107">
        <f t="shared" ref="IY20:JD20" si="54">SUM(C20,K20,S20,AA20,AI20,AQ20,AY20,BG20,BO20,BW20,CE20,CM20,CU20,DC20,DK20,DS20,EA20,EI20,EQ20,EY20,FG20,FO20,FW20,GE20,GM20,GU20,HC20,HK20,HS20,IA20,II20,IQ20)</f>
        <v>3</v>
      </c>
      <c r="IZ20" s="107">
        <f t="shared" si="54"/>
        <v>0</v>
      </c>
      <c r="JA20" s="107">
        <f t="shared" si="54"/>
        <v>0</v>
      </c>
      <c r="JB20" s="107">
        <f t="shared" si="54"/>
        <v>0</v>
      </c>
      <c r="JC20" s="107">
        <f t="shared" si="54"/>
        <v>0</v>
      </c>
      <c r="JD20" s="107">
        <f t="shared" si="54"/>
        <v>0</v>
      </c>
      <c r="JE20" s="118">
        <f t="shared" si="42"/>
        <v>3</v>
      </c>
    </row>
    <row r="21" ht="15.75" customHeight="1">
      <c r="A21" s="3" t="s">
        <v>77</v>
      </c>
      <c r="B21" s="3" t="s">
        <v>22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5"/>
      <c r="M21" s="104"/>
      <c r="N21" s="104"/>
      <c r="O21" s="104"/>
      <c r="P21" s="104"/>
      <c r="Q21" s="105">
        <f t="shared" si="3"/>
        <v>0</v>
      </c>
      <c r="R21" s="106"/>
      <c r="S21" s="111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5"/>
      <c r="AC21" s="104"/>
      <c r="AD21" s="104"/>
      <c r="AE21" s="104"/>
      <c r="AF21" s="104"/>
      <c r="AG21" s="105">
        <f t="shared" si="5"/>
        <v>0</v>
      </c>
      <c r="AH21" s="106"/>
      <c r="AI21" s="111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5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5"/>
      <c r="BA21" s="104"/>
      <c r="BB21" s="104"/>
      <c r="BC21" s="104"/>
      <c r="BD21" s="104"/>
      <c r="BE21" s="105">
        <f t="shared" si="8"/>
        <v>0</v>
      </c>
      <c r="BF21" s="106"/>
      <c r="BG21" s="111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5"/>
      <c r="BQ21" s="104"/>
      <c r="BR21" s="104"/>
      <c r="BS21" s="104"/>
      <c r="BT21" s="104"/>
      <c r="BU21" s="105">
        <f t="shared" si="10"/>
        <v>0</v>
      </c>
      <c r="BV21" s="106"/>
      <c r="BW21" s="111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11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5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5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5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5"/>
      <c r="DM21" s="104"/>
      <c r="DN21" s="104"/>
      <c r="DO21" s="104"/>
      <c r="DP21" s="104"/>
      <c r="DQ21" s="105">
        <f t="shared" si="16"/>
        <v>0</v>
      </c>
      <c r="DR21" s="106"/>
      <c r="DS21" s="104"/>
      <c r="DT21" s="105"/>
      <c r="DU21" s="104"/>
      <c r="DV21" s="104"/>
      <c r="DW21" s="104"/>
      <c r="DX21" s="104"/>
      <c r="DY21" s="105">
        <f t="shared" si="17"/>
        <v>0</v>
      </c>
      <c r="DZ21" s="106"/>
      <c r="EA21" s="104"/>
      <c r="EB21" s="105"/>
      <c r="EC21" s="104"/>
      <c r="ED21" s="104"/>
      <c r="EE21" s="104"/>
      <c r="EF21" s="104"/>
      <c r="EG21" s="105">
        <f t="shared" si="18"/>
        <v>0</v>
      </c>
      <c r="EH21" s="106"/>
      <c r="EI21" s="111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5"/>
      <c r="ES21" s="104"/>
      <c r="ET21" s="104"/>
      <c r="EU21" s="104"/>
      <c r="EV21" s="104"/>
      <c r="EW21" s="105">
        <f t="shared" si="20"/>
        <v>0</v>
      </c>
      <c r="EX21" s="106"/>
      <c r="EY21" s="104"/>
      <c r="EZ21" s="105"/>
      <c r="FA21" s="104"/>
      <c r="FB21" s="104"/>
      <c r="FC21" s="104"/>
      <c r="FD21" s="104"/>
      <c r="FE21" s="105">
        <f t="shared" si="21"/>
        <v>0</v>
      </c>
      <c r="FF21" s="106"/>
      <c r="FG21" s="104"/>
      <c r="FH21" s="105"/>
      <c r="FI21" s="104"/>
      <c r="FJ21" s="104"/>
      <c r="FK21" s="104"/>
      <c r="FL21" s="104"/>
      <c r="FM21" s="105">
        <f t="shared" si="22"/>
        <v>0</v>
      </c>
      <c r="FN21" s="106"/>
      <c r="FO21" s="111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5"/>
      <c r="FY21" s="104"/>
      <c r="FZ21" s="104"/>
      <c r="GA21" s="104"/>
      <c r="GB21" s="104"/>
      <c r="GC21" s="105">
        <f t="shared" si="24"/>
        <v>0</v>
      </c>
      <c r="GD21" s="106"/>
      <c r="GE21" s="111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11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5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5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5"/>
      <c r="HM21" s="104"/>
      <c r="HN21" s="104"/>
      <c r="HO21" s="104"/>
      <c r="HP21" s="104"/>
      <c r="HQ21" s="105">
        <f t="shared" si="29"/>
        <v>0</v>
      </c>
      <c r="HR21" s="106"/>
      <c r="HS21" s="111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5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5"/>
      <c r="IK21" s="104"/>
      <c r="IL21" s="104"/>
      <c r="IM21" s="104"/>
      <c r="IN21" s="104"/>
      <c r="IO21" s="105">
        <f t="shared" si="45"/>
        <v>0</v>
      </c>
      <c r="IP21" s="106"/>
      <c r="IQ21" s="104"/>
      <c r="IR21" s="104"/>
      <c r="IS21" s="104"/>
      <c r="IT21" s="104"/>
      <c r="IU21" s="104"/>
      <c r="IV21" s="104"/>
      <c r="IW21" s="105">
        <f t="shared" si="40"/>
        <v>0</v>
      </c>
      <c r="IX21" s="106"/>
      <c r="IY21" s="107">
        <f t="shared" ref="IY21:JD21" si="55">SUM(C21,K21,S21,AA21,AI21,AQ21,AY21,BG21,BO21,BW21,CE21,CM21,CU21,DC21,DK21,DS21,EA21,EI21,EQ21,EY21,FG21,FO21,FW21,GE21,GM21,GU21,HC21,HK21,HS21,IA21,II21,IQ21)</f>
        <v>0</v>
      </c>
      <c r="IZ21" s="107">
        <f t="shared" si="55"/>
        <v>0</v>
      </c>
      <c r="JA21" s="107">
        <f t="shared" si="55"/>
        <v>0</v>
      </c>
      <c r="JB21" s="107">
        <f t="shared" si="55"/>
        <v>0</v>
      </c>
      <c r="JC21" s="107">
        <f t="shared" si="55"/>
        <v>0</v>
      </c>
      <c r="JD21" s="107">
        <f t="shared" si="55"/>
        <v>0</v>
      </c>
      <c r="JE21" s="118">
        <f t="shared" si="42"/>
        <v>0</v>
      </c>
    </row>
    <row r="22" ht="15.75" customHeight="1">
      <c r="A22" s="3" t="s">
        <v>78</v>
      </c>
      <c r="B22" s="3" t="s">
        <v>23</v>
      </c>
      <c r="C22" s="104"/>
      <c r="D22" s="105">
        <v>1.0</v>
      </c>
      <c r="E22" s="104"/>
      <c r="F22" s="105">
        <v>1.0</v>
      </c>
      <c r="G22" s="104"/>
      <c r="H22" s="104"/>
      <c r="I22" s="105">
        <f t="shared" si="2"/>
        <v>2</v>
      </c>
      <c r="J22" s="106"/>
      <c r="K22" s="104"/>
      <c r="L22" s="104"/>
      <c r="M22" s="104"/>
      <c r="N22" s="104"/>
      <c r="O22" s="104"/>
      <c r="P22" s="104"/>
      <c r="Q22" s="105">
        <f t="shared" si="3"/>
        <v>0</v>
      </c>
      <c r="R22" s="106"/>
      <c r="S22" s="111"/>
      <c r="T22" s="105">
        <v>0.5</v>
      </c>
      <c r="U22" s="104"/>
      <c r="V22" s="105">
        <v>0.5</v>
      </c>
      <c r="W22" s="104"/>
      <c r="X22" s="104"/>
      <c r="Y22" s="105">
        <f t="shared" si="4"/>
        <v>1</v>
      </c>
      <c r="Z22" s="106"/>
      <c r="AA22" s="104"/>
      <c r="AB22" s="104"/>
      <c r="AC22" s="104"/>
      <c r="AD22" s="104"/>
      <c r="AE22" s="104"/>
      <c r="AF22" s="104"/>
      <c r="AG22" s="105">
        <f t="shared" si="5"/>
        <v>0</v>
      </c>
      <c r="AH22" s="106"/>
      <c r="AI22" s="111"/>
      <c r="AJ22" s="104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4"/>
      <c r="AS22" s="104"/>
      <c r="AT22" s="104"/>
      <c r="AU22" s="104"/>
      <c r="AV22" s="104"/>
      <c r="AW22" s="105">
        <f t="shared" si="7"/>
        <v>0</v>
      </c>
      <c r="AX22" s="106"/>
      <c r="AY22" s="104"/>
      <c r="AZ22" s="104"/>
      <c r="BA22" s="104"/>
      <c r="BB22" s="104"/>
      <c r="BC22" s="104"/>
      <c r="BD22" s="104"/>
      <c r="BE22" s="105">
        <f t="shared" si="8"/>
        <v>0</v>
      </c>
      <c r="BF22" s="106"/>
      <c r="BG22" s="111"/>
      <c r="BH22" s="104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4"/>
      <c r="BQ22" s="104"/>
      <c r="BR22" s="104"/>
      <c r="BS22" s="104"/>
      <c r="BT22" s="104"/>
      <c r="BU22" s="105">
        <f t="shared" si="10"/>
        <v>0</v>
      </c>
      <c r="BV22" s="106"/>
      <c r="BW22" s="111"/>
      <c r="BX22" s="104"/>
      <c r="BY22" s="105">
        <v>0.5</v>
      </c>
      <c r="BZ22" s="104"/>
      <c r="CA22" s="104"/>
      <c r="CB22" s="104"/>
      <c r="CC22" s="105">
        <f t="shared" si="11"/>
        <v>0.5</v>
      </c>
      <c r="CD22" s="106"/>
      <c r="CE22" s="111"/>
      <c r="CF22" s="104"/>
      <c r="CG22" s="104"/>
      <c r="CH22" s="104"/>
      <c r="CI22" s="104"/>
      <c r="CJ22" s="104"/>
      <c r="CK22" s="105">
        <f t="shared" si="12"/>
        <v>0</v>
      </c>
      <c r="CL22" s="106"/>
      <c r="CM22" s="104"/>
      <c r="CN22" s="104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4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4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4"/>
      <c r="DM22" s="104"/>
      <c r="DN22" s="104"/>
      <c r="DO22" s="104"/>
      <c r="DP22" s="104"/>
      <c r="DQ22" s="105">
        <f t="shared" si="16"/>
        <v>0</v>
      </c>
      <c r="DR22" s="106"/>
      <c r="DS22" s="104"/>
      <c r="DT22" s="104"/>
      <c r="DU22" s="104"/>
      <c r="DV22" s="104"/>
      <c r="DW22" s="104"/>
      <c r="DX22" s="104"/>
      <c r="DY22" s="105">
        <f t="shared" si="17"/>
        <v>0</v>
      </c>
      <c r="DZ22" s="106"/>
      <c r="EA22" s="104"/>
      <c r="EB22" s="104"/>
      <c r="EC22" s="104"/>
      <c r="ED22" s="104"/>
      <c r="EE22" s="104"/>
      <c r="EF22" s="104"/>
      <c r="EG22" s="105">
        <f t="shared" si="18"/>
        <v>0</v>
      </c>
      <c r="EH22" s="106"/>
      <c r="EI22" s="111"/>
      <c r="EJ22" s="104"/>
      <c r="EK22" s="104"/>
      <c r="EL22" s="104"/>
      <c r="EM22" s="104"/>
      <c r="EN22" s="104"/>
      <c r="EO22" s="105">
        <f t="shared" si="19"/>
        <v>0</v>
      </c>
      <c r="EP22" s="106"/>
      <c r="EQ22" s="104"/>
      <c r="ER22" s="104"/>
      <c r="ES22" s="104"/>
      <c r="ET22" s="104"/>
      <c r="EU22" s="104"/>
      <c r="EV22" s="104"/>
      <c r="EW22" s="105">
        <f t="shared" si="20"/>
        <v>0</v>
      </c>
      <c r="EX22" s="106"/>
      <c r="EY22" s="104"/>
      <c r="EZ22" s="104"/>
      <c r="FA22" s="104"/>
      <c r="FB22" s="104"/>
      <c r="FC22" s="104"/>
      <c r="FD22" s="104"/>
      <c r="FE22" s="105">
        <f t="shared" si="21"/>
        <v>0</v>
      </c>
      <c r="FF22" s="106"/>
      <c r="FG22" s="104"/>
      <c r="FH22" s="104"/>
      <c r="FI22" s="104"/>
      <c r="FJ22" s="104"/>
      <c r="FK22" s="104"/>
      <c r="FL22" s="104"/>
      <c r="FM22" s="105">
        <f t="shared" si="22"/>
        <v>0</v>
      </c>
      <c r="FN22" s="106"/>
      <c r="FO22" s="111"/>
      <c r="FP22" s="104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4"/>
      <c r="FY22" s="104"/>
      <c r="FZ22" s="104"/>
      <c r="GA22" s="104"/>
      <c r="GB22" s="104"/>
      <c r="GC22" s="105">
        <f t="shared" si="24"/>
        <v>0</v>
      </c>
      <c r="GD22" s="106"/>
      <c r="GE22" s="111"/>
      <c r="GF22" s="104"/>
      <c r="GG22" s="104"/>
      <c r="GH22" s="104"/>
      <c r="GI22" s="104"/>
      <c r="GJ22" s="104"/>
      <c r="GK22" s="105">
        <f t="shared" si="25"/>
        <v>0</v>
      </c>
      <c r="GL22" s="106"/>
      <c r="GM22" s="111"/>
      <c r="GN22" s="104"/>
      <c r="GO22" s="104"/>
      <c r="GP22" s="104"/>
      <c r="GQ22" s="104"/>
      <c r="GR22" s="104"/>
      <c r="GS22" s="105">
        <f t="shared" si="26"/>
        <v>0</v>
      </c>
      <c r="GT22" s="106"/>
      <c r="GU22" s="104"/>
      <c r="GV22" s="104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4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4"/>
      <c r="HM22" s="104"/>
      <c r="HN22" s="104"/>
      <c r="HO22" s="104"/>
      <c r="HP22" s="104"/>
      <c r="HQ22" s="105">
        <f t="shared" si="29"/>
        <v>0</v>
      </c>
      <c r="HR22" s="106"/>
      <c r="HS22" s="111"/>
      <c r="HT22" s="105">
        <v>0.5</v>
      </c>
      <c r="HU22" s="104"/>
      <c r="HV22" s="105">
        <v>0.5</v>
      </c>
      <c r="HW22" s="104"/>
      <c r="HX22" s="104"/>
      <c r="HY22" s="105">
        <f t="shared" si="30"/>
        <v>1</v>
      </c>
      <c r="HZ22" s="106"/>
      <c r="IA22" s="104"/>
      <c r="IB22" s="104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4"/>
      <c r="IK22" s="104"/>
      <c r="IL22" s="104"/>
      <c r="IM22" s="104"/>
      <c r="IN22" s="104"/>
      <c r="IO22" s="105">
        <f t="shared" si="45"/>
        <v>0</v>
      </c>
      <c r="IP22" s="106"/>
      <c r="IQ22" s="104"/>
      <c r="IR22" s="104"/>
      <c r="IS22" s="104"/>
      <c r="IT22" s="104"/>
      <c r="IU22" s="104"/>
      <c r="IV22" s="104"/>
      <c r="IW22" s="105">
        <f t="shared" si="40"/>
        <v>0</v>
      </c>
      <c r="IX22" s="106"/>
      <c r="IY22" s="107">
        <f t="shared" ref="IY22:JD22" si="56">SUM(C22,K22,S22,AA22,AI22,AQ22,AY22,BG22,BO22,BW22,CE22,CM22,CU22,DC22,DK22,DS22,EA22,EI22,EQ22,EY22,FG22,FO22,FW22,GE22,GM22,GU22,HC22,HK22,HS22,IA22,II22,IQ22)</f>
        <v>0</v>
      </c>
      <c r="IZ22" s="107">
        <f t="shared" si="56"/>
        <v>2</v>
      </c>
      <c r="JA22" s="107">
        <f t="shared" si="56"/>
        <v>0.5</v>
      </c>
      <c r="JB22" s="107">
        <f t="shared" si="56"/>
        <v>2</v>
      </c>
      <c r="JC22" s="107">
        <f t="shared" si="56"/>
        <v>0</v>
      </c>
      <c r="JD22" s="107">
        <f t="shared" si="56"/>
        <v>0</v>
      </c>
      <c r="JE22" s="118">
        <f t="shared" si="42"/>
        <v>4.5</v>
      </c>
    </row>
    <row r="23" ht="15.75" customHeight="1">
      <c r="A23" s="3" t="s">
        <v>79</v>
      </c>
      <c r="B23" s="3" t="s">
        <v>24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11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11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11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11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11"/>
      <c r="CF23" s="104"/>
      <c r="CG23" s="104"/>
      <c r="CH23" s="104"/>
      <c r="CI23" s="104"/>
      <c r="CJ23" s="104"/>
      <c r="CK23" s="105">
        <f t="shared" si="12"/>
        <v>0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/>
      <c r="DE23" s="104"/>
      <c r="DF23" s="104"/>
      <c r="DG23" s="104"/>
      <c r="DH23" s="104"/>
      <c r="DI23" s="105">
        <f t="shared" si="15"/>
        <v>0</v>
      </c>
      <c r="DJ23" s="106"/>
      <c r="DK23" s="104"/>
      <c r="DL23" s="104"/>
      <c r="DM23" s="104"/>
      <c r="DN23" s="104"/>
      <c r="DO23" s="104"/>
      <c r="DP23" s="104"/>
      <c r="DQ23" s="105">
        <f t="shared" si="16"/>
        <v>0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11"/>
      <c r="EJ23" s="104"/>
      <c r="EK23" s="104"/>
      <c r="EL23" s="104"/>
      <c r="EM23" s="104"/>
      <c r="EN23" s="104"/>
      <c r="EO23" s="105">
        <f t="shared" si="19"/>
        <v>0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11"/>
      <c r="FP23" s="104"/>
      <c r="FQ23" s="105">
        <v>1.0</v>
      </c>
      <c r="FR23" s="105">
        <v>9.0</v>
      </c>
      <c r="FS23" s="105">
        <v>5.0</v>
      </c>
      <c r="FT23" s="105">
        <v>3.0</v>
      </c>
      <c r="FU23" s="105">
        <f t="shared" si="23"/>
        <v>18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11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11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11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45"/>
        <v>0</v>
      </c>
      <c r="IP23" s="106"/>
      <c r="IQ23" s="104"/>
      <c r="IR23" s="104"/>
      <c r="IS23" s="104"/>
      <c r="IT23" s="104"/>
      <c r="IU23" s="104"/>
      <c r="IV23" s="104"/>
      <c r="IW23" s="105">
        <f t="shared" si="40"/>
        <v>0</v>
      </c>
      <c r="IX23" s="106"/>
      <c r="IY23" s="107">
        <f t="shared" ref="IY23:JD23" si="57">SUM(C23,K23,S23,AA23,AI23,AQ23,AY23,BG23,BO23,BW23,CE23,CM23,CU23,DC23,DK23,DS23,EA23,EI23,EQ23,EY23,FG23,FO23,FW23,GE23,GM23,GU23,HC23,HK23,HS23,IA23,II23,IQ23)</f>
        <v>0</v>
      </c>
      <c r="IZ23" s="107">
        <f t="shared" si="57"/>
        <v>0</v>
      </c>
      <c r="JA23" s="107">
        <f t="shared" si="57"/>
        <v>1</v>
      </c>
      <c r="JB23" s="107">
        <f t="shared" si="57"/>
        <v>9</v>
      </c>
      <c r="JC23" s="107">
        <f t="shared" si="57"/>
        <v>5</v>
      </c>
      <c r="JD23" s="107">
        <f t="shared" si="57"/>
        <v>3</v>
      </c>
      <c r="JE23" s="118">
        <f t="shared" si="42"/>
        <v>18</v>
      </c>
    </row>
    <row r="24" ht="15.75" customHeight="1">
      <c r="A24" s="3" t="s">
        <v>80</v>
      </c>
      <c r="B24" s="3" t="s">
        <v>25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11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11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04"/>
      <c r="AU24" s="104"/>
      <c r="AV24" s="104"/>
      <c r="AW24" s="105">
        <f t="shared" si="7"/>
        <v>0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11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11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11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16"/>
        <v>0</v>
      </c>
      <c r="DR24" s="106"/>
      <c r="DS24" s="104"/>
      <c r="DT24" s="104"/>
      <c r="DU24" s="104"/>
      <c r="DV24" s="104"/>
      <c r="DW24" s="104"/>
      <c r="DX24" s="104"/>
      <c r="DY24" s="105">
        <f t="shared" si="17"/>
        <v>0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11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04"/>
      <c r="FC24" s="104"/>
      <c r="FD24" s="104"/>
      <c r="FE24" s="105">
        <f t="shared" si="21"/>
        <v>0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11"/>
      <c r="FP24" s="104"/>
      <c r="FQ24" s="104"/>
      <c r="FR24" s="104"/>
      <c r="FS24" s="104"/>
      <c r="FT24" s="104"/>
      <c r="FU24" s="105">
        <f t="shared" si="23"/>
        <v>0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11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11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11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45"/>
        <v>0</v>
      </c>
      <c r="IP24" s="106"/>
      <c r="IQ24" s="105"/>
      <c r="IR24" s="104"/>
      <c r="IS24" s="105"/>
      <c r="IT24" s="105"/>
      <c r="IU24" s="104"/>
      <c r="IV24" s="104"/>
      <c r="IW24" s="105">
        <f t="shared" si="40"/>
        <v>0</v>
      </c>
      <c r="IX24" s="106"/>
      <c r="IY24" s="107">
        <f t="shared" ref="IY24:JD24" si="58">SUM(C24,K24,S24,AA24,AI24,AQ24,AY24,BG24,BO24,BW24,CE24,CM24,CU24,DC24,DK24,DS24,EA24,EI24,EQ24,EY24,FG24,FO24,FW24,GE24,GM24,GU24,HC24,HK24,HS24,IA24,II24,IQ24)</f>
        <v>0</v>
      </c>
      <c r="IZ24" s="107">
        <f t="shared" si="58"/>
        <v>0</v>
      </c>
      <c r="JA24" s="107">
        <f t="shared" si="58"/>
        <v>0</v>
      </c>
      <c r="JB24" s="107">
        <f t="shared" si="58"/>
        <v>0</v>
      </c>
      <c r="JC24" s="107">
        <f t="shared" si="58"/>
        <v>0</v>
      </c>
      <c r="JD24" s="107">
        <f t="shared" si="58"/>
        <v>0</v>
      </c>
      <c r="JE24" s="118">
        <f t="shared" si="42"/>
        <v>0</v>
      </c>
    </row>
    <row r="25" ht="15.75" customHeight="1">
      <c r="A25" s="3" t="s">
        <v>81</v>
      </c>
      <c r="B25" s="3" t="s">
        <v>26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5"/>
      <c r="L25" s="104"/>
      <c r="M25" s="105"/>
      <c r="N25" s="105"/>
      <c r="O25" s="104"/>
      <c r="P25" s="104"/>
      <c r="Q25" s="105">
        <f t="shared" si="3"/>
        <v>0</v>
      </c>
      <c r="R25" s="106"/>
      <c r="S25" s="111"/>
      <c r="T25" s="104"/>
      <c r="U25" s="104"/>
      <c r="V25" s="104"/>
      <c r="W25" s="104"/>
      <c r="X25" s="104"/>
      <c r="Y25" s="105">
        <f t="shared" si="4"/>
        <v>0</v>
      </c>
      <c r="Z25" s="106"/>
      <c r="AA25" s="105"/>
      <c r="AB25" s="104"/>
      <c r="AC25" s="105"/>
      <c r="AD25" s="105"/>
      <c r="AE25" s="104"/>
      <c r="AF25" s="104"/>
      <c r="AG25" s="105">
        <f t="shared" si="5"/>
        <v>0</v>
      </c>
      <c r="AH25" s="106"/>
      <c r="AI25" s="111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5"/>
      <c r="AR25" s="104"/>
      <c r="AS25" s="105"/>
      <c r="AT25" s="105"/>
      <c r="AU25" s="104"/>
      <c r="AV25" s="104"/>
      <c r="AW25" s="105">
        <f t="shared" si="7"/>
        <v>0</v>
      </c>
      <c r="AX25" s="106"/>
      <c r="AY25" s="105"/>
      <c r="AZ25" s="104"/>
      <c r="BA25" s="105"/>
      <c r="BB25" s="105"/>
      <c r="BC25" s="104"/>
      <c r="BD25" s="104"/>
      <c r="BE25" s="105">
        <f t="shared" si="8"/>
        <v>0</v>
      </c>
      <c r="BF25" s="106"/>
      <c r="BG25" s="119">
        <v>2.0</v>
      </c>
      <c r="BH25" s="104"/>
      <c r="BI25" s="104"/>
      <c r="BJ25" s="104"/>
      <c r="BK25" s="104"/>
      <c r="BL25" s="104"/>
      <c r="BM25" s="105">
        <f t="shared" si="9"/>
        <v>2</v>
      </c>
      <c r="BN25" s="106"/>
      <c r="BO25" s="105"/>
      <c r="BP25" s="104"/>
      <c r="BQ25" s="105"/>
      <c r="BR25" s="105"/>
      <c r="BS25" s="104"/>
      <c r="BT25" s="104"/>
      <c r="BU25" s="105">
        <f t="shared" si="10"/>
        <v>0</v>
      </c>
      <c r="BV25" s="106"/>
      <c r="BW25" s="111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11"/>
      <c r="CF25" s="104"/>
      <c r="CG25" s="104"/>
      <c r="CH25" s="104"/>
      <c r="CI25" s="104"/>
      <c r="CJ25" s="104"/>
      <c r="CK25" s="105">
        <f t="shared" si="12"/>
        <v>0</v>
      </c>
      <c r="CL25" s="106"/>
      <c r="CM25" s="105"/>
      <c r="CN25" s="104"/>
      <c r="CO25" s="105"/>
      <c r="CP25" s="105"/>
      <c r="CQ25" s="104"/>
      <c r="CR25" s="104"/>
      <c r="CS25" s="105">
        <f t="shared" si="13"/>
        <v>0</v>
      </c>
      <c r="CT25" s="106"/>
      <c r="CU25" s="105"/>
      <c r="CV25" s="104"/>
      <c r="CW25" s="105"/>
      <c r="CX25" s="105"/>
      <c r="CY25" s="104"/>
      <c r="CZ25" s="104"/>
      <c r="DA25" s="105">
        <f t="shared" si="14"/>
        <v>0</v>
      </c>
      <c r="DB25" s="106"/>
      <c r="DC25" s="105"/>
      <c r="DD25" s="104"/>
      <c r="DE25" s="105"/>
      <c r="DF25" s="105"/>
      <c r="DG25" s="104"/>
      <c r="DH25" s="104"/>
      <c r="DI25" s="105">
        <f t="shared" si="15"/>
        <v>0</v>
      </c>
      <c r="DJ25" s="106"/>
      <c r="DK25" s="105"/>
      <c r="DL25" s="104"/>
      <c r="DM25" s="105"/>
      <c r="DN25" s="105"/>
      <c r="DO25" s="104"/>
      <c r="DP25" s="104"/>
      <c r="DQ25" s="105">
        <f t="shared" si="16"/>
        <v>0</v>
      </c>
      <c r="DR25" s="106"/>
      <c r="DS25" s="105"/>
      <c r="DT25" s="104"/>
      <c r="DU25" s="105"/>
      <c r="DV25" s="105"/>
      <c r="DW25" s="104"/>
      <c r="DX25" s="104"/>
      <c r="DY25" s="105">
        <f t="shared" si="17"/>
        <v>0</v>
      </c>
      <c r="DZ25" s="106"/>
      <c r="EA25" s="105"/>
      <c r="EB25" s="104"/>
      <c r="EC25" s="105"/>
      <c r="ED25" s="105"/>
      <c r="EE25" s="104"/>
      <c r="EF25" s="104"/>
      <c r="EG25" s="105">
        <f t="shared" si="18"/>
        <v>0</v>
      </c>
      <c r="EH25" s="106"/>
      <c r="EI25" s="111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5"/>
      <c r="ER25" s="104"/>
      <c r="ES25" s="105"/>
      <c r="ET25" s="105"/>
      <c r="EU25" s="104"/>
      <c r="EV25" s="104"/>
      <c r="EW25" s="105">
        <f t="shared" si="20"/>
        <v>0</v>
      </c>
      <c r="EX25" s="106"/>
      <c r="EY25" s="105"/>
      <c r="EZ25" s="104"/>
      <c r="FA25" s="105"/>
      <c r="FB25" s="105"/>
      <c r="FC25" s="104"/>
      <c r="FD25" s="104"/>
      <c r="FE25" s="105">
        <f t="shared" si="21"/>
        <v>0</v>
      </c>
      <c r="FF25" s="106"/>
      <c r="FG25" s="105"/>
      <c r="FH25" s="104"/>
      <c r="FI25" s="105"/>
      <c r="FJ25" s="105"/>
      <c r="FK25" s="104"/>
      <c r="FL25" s="104"/>
      <c r="FM25" s="105">
        <f t="shared" si="22"/>
        <v>0</v>
      </c>
      <c r="FN25" s="106"/>
      <c r="FO25" s="111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5"/>
      <c r="FX25" s="104"/>
      <c r="FY25" s="105"/>
      <c r="FZ25" s="105"/>
      <c r="GA25" s="104"/>
      <c r="GB25" s="104"/>
      <c r="GC25" s="105">
        <f t="shared" si="24"/>
        <v>0</v>
      </c>
      <c r="GD25" s="106"/>
      <c r="GE25" s="111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11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5"/>
      <c r="GV25" s="104"/>
      <c r="GW25" s="105"/>
      <c r="GX25" s="105"/>
      <c r="GY25" s="104"/>
      <c r="GZ25" s="104"/>
      <c r="HA25" s="105">
        <f t="shared" si="27"/>
        <v>0</v>
      </c>
      <c r="HB25" s="106"/>
      <c r="HC25" s="105"/>
      <c r="HD25" s="104"/>
      <c r="HE25" s="105"/>
      <c r="HF25" s="105"/>
      <c r="HG25" s="104"/>
      <c r="HH25" s="104"/>
      <c r="HI25" s="105">
        <f t="shared" si="28"/>
        <v>0</v>
      </c>
      <c r="HJ25" s="106"/>
      <c r="HK25" s="105"/>
      <c r="HL25" s="104"/>
      <c r="HM25" s="105"/>
      <c r="HN25" s="105"/>
      <c r="HO25" s="104"/>
      <c r="HP25" s="104"/>
      <c r="HQ25" s="105">
        <f t="shared" si="29"/>
        <v>0</v>
      </c>
      <c r="HR25" s="106"/>
      <c r="HS25" s="111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5"/>
      <c r="IB25" s="104"/>
      <c r="IC25" s="105"/>
      <c r="ID25" s="105"/>
      <c r="IE25" s="104"/>
      <c r="IF25" s="104"/>
      <c r="IG25" s="105">
        <f t="shared" si="31"/>
        <v>0</v>
      </c>
      <c r="IH25" s="106"/>
      <c r="II25" s="105"/>
      <c r="IJ25" s="104"/>
      <c r="IK25" s="105"/>
      <c r="IL25" s="105"/>
      <c r="IM25" s="104"/>
      <c r="IN25" s="104"/>
      <c r="IO25" s="105">
        <f t="shared" si="45"/>
        <v>0</v>
      </c>
      <c r="IP25" s="106"/>
      <c r="IQ25" s="104"/>
      <c r="IR25" s="104"/>
      <c r="IS25" s="104"/>
      <c r="IT25" s="104"/>
      <c r="IU25" s="104"/>
      <c r="IV25" s="104"/>
      <c r="IW25" s="105">
        <f t="shared" si="40"/>
        <v>0</v>
      </c>
      <c r="IX25" s="106"/>
      <c r="IY25" s="107">
        <f t="shared" ref="IY25:JD25" si="59">SUM(C25,K25,S25,AA25,AI25,AQ25,AY25,BG25,BO25,BW25,CE25,CM25,CU25,DC25,DK25,DS25,EA25,EI25,EQ25,EY25,FG25,FO25,FW25,GE25,GM25,GU25,HC25,HK25,HS25,IA25,II25,IQ25)</f>
        <v>2</v>
      </c>
      <c r="IZ25" s="107">
        <f t="shared" si="59"/>
        <v>0</v>
      </c>
      <c r="JA25" s="107">
        <f t="shared" si="59"/>
        <v>0</v>
      </c>
      <c r="JB25" s="107">
        <f t="shared" si="59"/>
        <v>0</v>
      </c>
      <c r="JC25" s="107">
        <f t="shared" si="59"/>
        <v>0</v>
      </c>
      <c r="JD25" s="107">
        <f t="shared" si="59"/>
        <v>0</v>
      </c>
      <c r="JE25" s="118">
        <f t="shared" si="42"/>
        <v>2</v>
      </c>
    </row>
    <row r="26" ht="15.75" customHeight="1">
      <c r="A26" s="3" t="s">
        <v>82</v>
      </c>
      <c r="B26" s="3" t="s">
        <v>27</v>
      </c>
      <c r="C26" s="105">
        <v>1.0</v>
      </c>
      <c r="D26" s="104"/>
      <c r="E26" s="105">
        <v>1.0</v>
      </c>
      <c r="F26" s="105">
        <v>1.0</v>
      </c>
      <c r="G26" s="104"/>
      <c r="H26" s="104"/>
      <c r="I26" s="105">
        <f t="shared" si="2"/>
        <v>3</v>
      </c>
      <c r="J26" s="106"/>
      <c r="K26" s="104"/>
      <c r="L26" s="104"/>
      <c r="M26" s="104"/>
      <c r="N26" s="104"/>
      <c r="O26" s="104"/>
      <c r="P26" s="104"/>
      <c r="Q26" s="105">
        <f t="shared" si="3"/>
        <v>0</v>
      </c>
      <c r="R26" s="106"/>
      <c r="S26" s="111"/>
      <c r="T26" s="104"/>
      <c r="U26" s="104"/>
      <c r="V26" s="104"/>
      <c r="W26" s="104"/>
      <c r="X26" s="104"/>
      <c r="Y26" s="105">
        <f t="shared" si="4"/>
        <v>0</v>
      </c>
      <c r="Z26" s="106"/>
      <c r="AA26" s="104"/>
      <c r="AB26" s="104"/>
      <c r="AC26" s="104"/>
      <c r="AD26" s="104"/>
      <c r="AE26" s="104"/>
      <c r="AF26" s="104"/>
      <c r="AG26" s="105">
        <f t="shared" si="5"/>
        <v>0</v>
      </c>
      <c r="AH26" s="106"/>
      <c r="AI26" s="111"/>
      <c r="AJ26" s="104"/>
      <c r="AK26" s="104"/>
      <c r="AL26" s="104"/>
      <c r="AM26" s="104"/>
      <c r="AN26" s="104"/>
      <c r="AO26" s="105">
        <f t="shared" si="6"/>
        <v>0</v>
      </c>
      <c r="AP26" s="106"/>
      <c r="AQ26" s="104"/>
      <c r="AR26" s="104"/>
      <c r="AS26" s="104"/>
      <c r="AT26" s="104"/>
      <c r="AU26" s="104"/>
      <c r="AV26" s="104"/>
      <c r="AW26" s="105">
        <f t="shared" si="7"/>
        <v>0</v>
      </c>
      <c r="AX26" s="106"/>
      <c r="AY26" s="104"/>
      <c r="AZ26" s="104"/>
      <c r="BA26" s="104"/>
      <c r="BB26" s="104"/>
      <c r="BC26" s="104"/>
      <c r="BD26" s="104"/>
      <c r="BE26" s="105">
        <f t="shared" si="8"/>
        <v>0</v>
      </c>
      <c r="BF26" s="106"/>
      <c r="BG26" s="111"/>
      <c r="BH26" s="104"/>
      <c r="BI26" s="104"/>
      <c r="BJ26" s="104"/>
      <c r="BK26" s="104"/>
      <c r="BL26" s="104"/>
      <c r="BM26" s="105">
        <f t="shared" si="9"/>
        <v>0</v>
      </c>
      <c r="BN26" s="106"/>
      <c r="BO26" s="104"/>
      <c r="BP26" s="104"/>
      <c r="BQ26" s="104"/>
      <c r="BR26" s="104"/>
      <c r="BS26" s="104"/>
      <c r="BT26" s="104"/>
      <c r="BU26" s="105">
        <f t="shared" si="10"/>
        <v>0</v>
      </c>
      <c r="BV26" s="106"/>
      <c r="BW26" s="111"/>
      <c r="BX26" s="104"/>
      <c r="BY26" s="104"/>
      <c r="BZ26" s="104"/>
      <c r="CA26" s="104"/>
      <c r="CB26" s="104"/>
      <c r="CC26" s="105">
        <f t="shared" si="11"/>
        <v>0</v>
      </c>
      <c r="CD26" s="106"/>
      <c r="CE26" s="111"/>
      <c r="CF26" s="104"/>
      <c r="CG26" s="104"/>
      <c r="CH26" s="104"/>
      <c r="CI26" s="104"/>
      <c r="CJ26" s="104"/>
      <c r="CK26" s="105">
        <f t="shared" si="12"/>
        <v>0</v>
      </c>
      <c r="CL26" s="106"/>
      <c r="CM26" s="104"/>
      <c r="CN26" s="104"/>
      <c r="CO26" s="104"/>
      <c r="CP26" s="104"/>
      <c r="CQ26" s="104"/>
      <c r="CR26" s="104"/>
      <c r="CS26" s="105">
        <f t="shared" si="13"/>
        <v>0</v>
      </c>
      <c r="CT26" s="106"/>
      <c r="CU26" s="104"/>
      <c r="CV26" s="104"/>
      <c r="CW26" s="104"/>
      <c r="CX26" s="104"/>
      <c r="CY26" s="104"/>
      <c r="CZ26" s="104"/>
      <c r="DA26" s="105">
        <f t="shared" si="14"/>
        <v>0</v>
      </c>
      <c r="DB26" s="106"/>
      <c r="DC26" s="104"/>
      <c r="DD26" s="104"/>
      <c r="DE26" s="104"/>
      <c r="DF26" s="104"/>
      <c r="DG26" s="104"/>
      <c r="DH26" s="104"/>
      <c r="DI26" s="105">
        <f t="shared" si="15"/>
        <v>0</v>
      </c>
      <c r="DJ26" s="106"/>
      <c r="DK26" s="104"/>
      <c r="DL26" s="104"/>
      <c r="DM26" s="104"/>
      <c r="DN26" s="104"/>
      <c r="DO26" s="104"/>
      <c r="DP26" s="104"/>
      <c r="DQ26" s="105">
        <f t="shared" si="16"/>
        <v>0</v>
      </c>
      <c r="DR26" s="106"/>
      <c r="DS26" s="104"/>
      <c r="DT26" s="104"/>
      <c r="DU26" s="104"/>
      <c r="DV26" s="104"/>
      <c r="DW26" s="104"/>
      <c r="DX26" s="104"/>
      <c r="DY26" s="105">
        <f t="shared" si="17"/>
        <v>0</v>
      </c>
      <c r="DZ26" s="106"/>
      <c r="EA26" s="104"/>
      <c r="EB26" s="104"/>
      <c r="EC26" s="104"/>
      <c r="ED26" s="104"/>
      <c r="EE26" s="104"/>
      <c r="EF26" s="104"/>
      <c r="EG26" s="105">
        <f t="shared" si="18"/>
        <v>0</v>
      </c>
      <c r="EH26" s="106"/>
      <c r="EI26" s="111"/>
      <c r="EJ26" s="104"/>
      <c r="EK26" s="104"/>
      <c r="EL26" s="104"/>
      <c r="EM26" s="104"/>
      <c r="EN26" s="104"/>
      <c r="EO26" s="105">
        <f t="shared" si="19"/>
        <v>0</v>
      </c>
      <c r="EP26" s="106"/>
      <c r="EQ26" s="104"/>
      <c r="ER26" s="104"/>
      <c r="ES26" s="104"/>
      <c r="ET26" s="104"/>
      <c r="EU26" s="104"/>
      <c r="EV26" s="104"/>
      <c r="EW26" s="105">
        <f t="shared" si="20"/>
        <v>0</v>
      </c>
      <c r="EX26" s="106"/>
      <c r="EY26" s="104"/>
      <c r="EZ26" s="104"/>
      <c r="FA26" s="104"/>
      <c r="FB26" s="104"/>
      <c r="FC26" s="104"/>
      <c r="FD26" s="104"/>
      <c r="FE26" s="105">
        <f t="shared" si="21"/>
        <v>0</v>
      </c>
      <c r="FF26" s="106"/>
      <c r="FG26" s="104"/>
      <c r="FH26" s="104"/>
      <c r="FI26" s="104"/>
      <c r="FJ26" s="104"/>
      <c r="FK26" s="104"/>
      <c r="FL26" s="104"/>
      <c r="FM26" s="105">
        <f t="shared" si="22"/>
        <v>0</v>
      </c>
      <c r="FN26" s="106"/>
      <c r="FO26" s="119">
        <v>0.5</v>
      </c>
      <c r="FP26" s="104"/>
      <c r="FQ26" s="105">
        <v>0.5</v>
      </c>
      <c r="FR26" s="105">
        <v>0.5</v>
      </c>
      <c r="FS26" s="105">
        <v>0.5</v>
      </c>
      <c r="FT26" s="104"/>
      <c r="FU26" s="105">
        <f t="shared" si="23"/>
        <v>2</v>
      </c>
      <c r="FV26" s="106"/>
      <c r="FW26" s="104"/>
      <c r="FX26" s="104"/>
      <c r="FY26" s="104"/>
      <c r="FZ26" s="104"/>
      <c r="GA26" s="104"/>
      <c r="GB26" s="104"/>
      <c r="GC26" s="105">
        <f t="shared" si="24"/>
        <v>0</v>
      </c>
      <c r="GD26" s="106"/>
      <c r="GE26" s="111"/>
      <c r="GF26" s="104"/>
      <c r="GG26" s="104"/>
      <c r="GH26" s="104"/>
      <c r="GI26" s="104"/>
      <c r="GJ26" s="104"/>
      <c r="GK26" s="105">
        <f t="shared" si="25"/>
        <v>0</v>
      </c>
      <c r="GL26" s="106"/>
      <c r="GM26" s="111"/>
      <c r="GN26" s="104"/>
      <c r="GO26" s="104"/>
      <c r="GP26" s="104"/>
      <c r="GQ26" s="104"/>
      <c r="GR26" s="104"/>
      <c r="GS26" s="105">
        <f t="shared" si="26"/>
        <v>0</v>
      </c>
      <c r="GT26" s="106"/>
      <c r="GU26" s="104"/>
      <c r="GV26" s="104"/>
      <c r="GW26" s="104"/>
      <c r="GX26" s="104"/>
      <c r="GY26" s="104"/>
      <c r="GZ26" s="104"/>
      <c r="HA26" s="105">
        <f t="shared" si="27"/>
        <v>0</v>
      </c>
      <c r="HB26" s="106"/>
      <c r="HC26" s="104"/>
      <c r="HD26" s="104"/>
      <c r="HE26" s="104"/>
      <c r="HF26" s="104"/>
      <c r="HG26" s="104"/>
      <c r="HH26" s="104"/>
      <c r="HI26" s="105">
        <f t="shared" si="28"/>
        <v>0</v>
      </c>
      <c r="HJ26" s="106"/>
      <c r="HK26" s="104"/>
      <c r="HL26" s="104"/>
      <c r="HM26" s="104"/>
      <c r="HN26" s="104"/>
      <c r="HO26" s="104"/>
      <c r="HP26" s="104"/>
      <c r="HQ26" s="105">
        <f t="shared" si="29"/>
        <v>0</v>
      </c>
      <c r="HR26" s="106"/>
      <c r="HS26" s="111"/>
      <c r="HT26" s="104"/>
      <c r="HU26" s="105">
        <v>0.5</v>
      </c>
      <c r="HV26" s="105">
        <v>1.0</v>
      </c>
      <c r="HW26" s="105">
        <v>0.5</v>
      </c>
      <c r="HX26" s="104"/>
      <c r="HY26" s="105">
        <f t="shared" si="30"/>
        <v>2</v>
      </c>
      <c r="HZ26" s="106"/>
      <c r="IA26" s="104"/>
      <c r="IB26" s="104"/>
      <c r="IC26" s="104"/>
      <c r="ID26" s="104"/>
      <c r="IE26" s="104"/>
      <c r="IF26" s="104"/>
      <c r="IG26" s="105">
        <f t="shared" si="31"/>
        <v>0</v>
      </c>
      <c r="IH26" s="106"/>
      <c r="II26" s="104"/>
      <c r="IJ26" s="104"/>
      <c r="IK26" s="104"/>
      <c r="IL26" s="104"/>
      <c r="IM26" s="104"/>
      <c r="IN26" s="104"/>
      <c r="IO26" s="105">
        <f t="shared" si="45"/>
        <v>0</v>
      </c>
      <c r="IP26" s="106"/>
      <c r="IQ26" s="104"/>
      <c r="IR26" s="104"/>
      <c r="IS26" s="104"/>
      <c r="IT26" s="104"/>
      <c r="IU26" s="104"/>
      <c r="IV26" s="104"/>
      <c r="IW26" s="105">
        <f t="shared" si="40"/>
        <v>0</v>
      </c>
      <c r="IX26" s="106"/>
      <c r="IY26" s="107">
        <f t="shared" ref="IY26:JD26" si="60">SUM(C26,K26,S26,AA26,AI26,AQ26,AY26,BG26,BO26,BW26,CE26,CM26,CU26,DC26,DK26,DS26,EA26,EI26,EQ26,EY26,FG26,FO26,FW26,GE26,GM26,GU26,HC26,HK26,HS26,IA26,II26,IQ26)</f>
        <v>1.5</v>
      </c>
      <c r="IZ26" s="107">
        <f t="shared" si="60"/>
        <v>0</v>
      </c>
      <c r="JA26" s="107">
        <f t="shared" si="60"/>
        <v>2</v>
      </c>
      <c r="JB26" s="107">
        <f t="shared" si="60"/>
        <v>2.5</v>
      </c>
      <c r="JC26" s="107">
        <f t="shared" si="60"/>
        <v>1</v>
      </c>
      <c r="JD26" s="107">
        <f t="shared" si="60"/>
        <v>0</v>
      </c>
      <c r="JE26" s="118">
        <f t="shared" si="42"/>
        <v>7</v>
      </c>
    </row>
    <row r="27" ht="15.75" customHeight="1">
      <c r="A27" s="3" t="s">
        <v>83</v>
      </c>
      <c r="B27" s="3" t="s">
        <v>28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11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11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11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11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11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1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11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11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11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11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04"/>
      <c r="HD27" s="104"/>
      <c r="HE27" s="104"/>
      <c r="HF27" s="104"/>
      <c r="HG27" s="104"/>
      <c r="HH27" s="104"/>
      <c r="HI27" s="105">
        <f t="shared" si="28"/>
        <v>0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11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45"/>
        <v>0</v>
      </c>
      <c r="IP27" s="106"/>
      <c r="IQ27" s="104"/>
      <c r="IR27" s="104"/>
      <c r="IS27" s="104"/>
      <c r="IT27" s="104"/>
      <c r="IU27" s="104"/>
      <c r="IV27" s="104"/>
      <c r="IW27" s="105">
        <f t="shared" si="40"/>
        <v>0</v>
      </c>
      <c r="IX27" s="106"/>
      <c r="IY27" s="107">
        <f t="shared" ref="IY27:JD27" si="61">SUM(C27,K27,S27,AA27,AI27,AQ27,AY27,BG27,BO27,BW27,CE27,CM27,CU27,DC27,DK27,DS27,EA27,EI27,EQ27,EY27,FG27,FO27,FW27,GE27,GM27,GU27,HC27,HK27,HS27,IA27,II27,IQ27)</f>
        <v>0</v>
      </c>
      <c r="IZ27" s="107">
        <f t="shared" si="61"/>
        <v>0</v>
      </c>
      <c r="JA27" s="107">
        <f t="shared" si="61"/>
        <v>0</v>
      </c>
      <c r="JB27" s="107">
        <f t="shared" si="61"/>
        <v>0</v>
      </c>
      <c r="JC27" s="107">
        <f t="shared" si="61"/>
        <v>0</v>
      </c>
      <c r="JD27" s="107">
        <f t="shared" si="61"/>
        <v>0</v>
      </c>
      <c r="JE27" s="118">
        <f t="shared" si="42"/>
        <v>0</v>
      </c>
    </row>
    <row r="28" ht="15.75" customHeight="1">
      <c r="A28" s="3" t="s">
        <v>84</v>
      </c>
      <c r="B28" s="3" t="s">
        <v>29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/>
      <c r="L28" s="104"/>
      <c r="M28" s="104"/>
      <c r="N28" s="104"/>
      <c r="O28" s="104"/>
      <c r="P28" s="104"/>
      <c r="Q28" s="105">
        <f t="shared" si="3"/>
        <v>0</v>
      </c>
      <c r="R28" s="106"/>
      <c r="S28" s="111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11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11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11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11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1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11"/>
      <c r="EJ28" s="104"/>
      <c r="EK28" s="104"/>
      <c r="EL28" s="104"/>
      <c r="EM28" s="104"/>
      <c r="EN28" s="104"/>
      <c r="EO28" s="105">
        <f t="shared" si="19"/>
        <v>0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11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11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11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/>
      <c r="GY28" s="104"/>
      <c r="GZ28" s="104"/>
      <c r="HA28" s="105">
        <f t="shared" si="27"/>
        <v>0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11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04"/>
      <c r="ID28" s="104"/>
      <c r="IE28" s="104"/>
      <c r="IF28" s="104"/>
      <c r="IG28" s="105">
        <f t="shared" si="31"/>
        <v>0</v>
      </c>
      <c r="IH28" s="106"/>
      <c r="II28" s="104"/>
      <c r="IJ28" s="104"/>
      <c r="IK28" s="104"/>
      <c r="IL28" s="104"/>
      <c r="IM28" s="104"/>
      <c r="IN28" s="104"/>
      <c r="IO28" s="105">
        <f t="shared" si="45"/>
        <v>0</v>
      </c>
      <c r="IP28" s="106"/>
      <c r="IQ28" s="104"/>
      <c r="IR28" s="104"/>
      <c r="IS28" s="104"/>
      <c r="IT28" s="104"/>
      <c r="IU28" s="104"/>
      <c r="IV28" s="104"/>
      <c r="IW28" s="105">
        <f t="shared" si="40"/>
        <v>0</v>
      </c>
      <c r="IX28" s="106"/>
      <c r="IY28" s="107">
        <f t="shared" ref="IY28:JD28" si="62">SUM(C28,K28,S28,AA28,AI28,AQ28,AY28,BG28,BO28,BW28,CE28,CM28,CU28,DC28,DK28,DS28,EA28,EI28,EQ28,EY28,FG28,FO28,FW28,GE28,GM28,GU28,HC28,HK28,HS28,IA28,II28,IQ28)</f>
        <v>0</v>
      </c>
      <c r="IZ28" s="107">
        <f t="shared" si="62"/>
        <v>0</v>
      </c>
      <c r="JA28" s="107">
        <f t="shared" si="62"/>
        <v>0</v>
      </c>
      <c r="JB28" s="107">
        <f t="shared" si="62"/>
        <v>0</v>
      </c>
      <c r="JC28" s="107">
        <f t="shared" si="62"/>
        <v>0</v>
      </c>
      <c r="JD28" s="107">
        <f t="shared" si="62"/>
        <v>0</v>
      </c>
      <c r="JE28" s="118">
        <f t="shared" si="42"/>
        <v>0</v>
      </c>
    </row>
    <row r="29" ht="15.75" customHeight="1">
      <c r="A29" s="3" t="s">
        <v>85</v>
      </c>
      <c r="B29" s="3" t="s">
        <v>30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11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11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11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11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11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/>
      <c r="DL29" s="104"/>
      <c r="DM29" s="104"/>
      <c r="DN29" s="104"/>
      <c r="DO29" s="104"/>
      <c r="DP29" s="104"/>
      <c r="DQ29" s="105">
        <f t="shared" si="16"/>
        <v>0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11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11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11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11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11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45"/>
        <v>0</v>
      </c>
      <c r="IP29" s="106"/>
      <c r="IQ29" s="104"/>
      <c r="IR29" s="104"/>
      <c r="IS29" s="104"/>
      <c r="IT29" s="104"/>
      <c r="IU29" s="104"/>
      <c r="IV29" s="104"/>
      <c r="IW29" s="105">
        <f t="shared" si="40"/>
        <v>0</v>
      </c>
      <c r="IX29" s="106"/>
      <c r="IY29" s="107">
        <f t="shared" ref="IY29:JD29" si="63">SUM(C29,K29,S29,AA29,AI29,AQ29,AY29,BG29,BO29,BW29,CE29,CM29,CU29,DC29,DK29,DS29,EA29,EI29,EQ29,EY29,FG29,FO29,FW29,GE29,GM29,GU29,HC29,HK29,HS29,IA29,II29,IQ29)</f>
        <v>0</v>
      </c>
      <c r="IZ29" s="107">
        <f t="shared" si="63"/>
        <v>0</v>
      </c>
      <c r="JA29" s="107">
        <f t="shared" si="63"/>
        <v>0</v>
      </c>
      <c r="JB29" s="107">
        <f t="shared" si="63"/>
        <v>0</v>
      </c>
      <c r="JC29" s="107">
        <f t="shared" si="63"/>
        <v>0</v>
      </c>
      <c r="JD29" s="107">
        <f t="shared" si="63"/>
        <v>0</v>
      </c>
      <c r="JE29" s="118">
        <f t="shared" si="42"/>
        <v>0</v>
      </c>
    </row>
    <row r="30" ht="15.75" customHeight="1">
      <c r="A30" s="3" t="s">
        <v>86</v>
      </c>
      <c r="B30" s="3" t="s">
        <v>31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11"/>
      <c r="T30" s="104"/>
      <c r="U30" s="104"/>
      <c r="V30" s="104"/>
      <c r="W30" s="104"/>
      <c r="X30" s="104"/>
      <c r="Y30" s="105">
        <f t="shared" si="4"/>
        <v>0</v>
      </c>
      <c r="Z30" s="106"/>
      <c r="AA30" s="104"/>
      <c r="AB30" s="104"/>
      <c r="AC30" s="104"/>
      <c r="AD30" s="104"/>
      <c r="AE30" s="104"/>
      <c r="AF30" s="104"/>
      <c r="AG30" s="105">
        <f t="shared" si="5"/>
        <v>0</v>
      </c>
      <c r="AH30" s="106"/>
      <c r="AI30" s="111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04"/>
      <c r="AR30" s="104"/>
      <c r="AS30" s="104"/>
      <c r="AT30" s="104"/>
      <c r="AU30" s="104"/>
      <c r="AV30" s="104"/>
      <c r="AW30" s="105">
        <f t="shared" si="7"/>
        <v>0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11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11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11"/>
      <c r="CF30" s="104"/>
      <c r="CG30" s="104"/>
      <c r="CH30" s="104"/>
      <c r="CI30" s="104"/>
      <c r="CJ30" s="104"/>
      <c r="CK30" s="105">
        <f t="shared" si="12"/>
        <v>0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/>
      <c r="CV30" s="104"/>
      <c r="CW30" s="104"/>
      <c r="CX30" s="104"/>
      <c r="CY30" s="104"/>
      <c r="CZ30" s="104"/>
      <c r="DA30" s="105">
        <f t="shared" si="14"/>
        <v>0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16"/>
        <v>0</v>
      </c>
      <c r="DR30" s="106"/>
      <c r="DS30" s="104"/>
      <c r="DT30" s="104"/>
      <c r="DU30" s="104"/>
      <c r="DV30" s="104"/>
      <c r="DW30" s="104"/>
      <c r="DX30" s="104"/>
      <c r="DY30" s="105">
        <f t="shared" si="17"/>
        <v>0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11"/>
      <c r="EJ30" s="104"/>
      <c r="EK30" s="104"/>
      <c r="EL30" s="104"/>
      <c r="EM30" s="104"/>
      <c r="EN30" s="104"/>
      <c r="EO30" s="105">
        <f t="shared" si="19"/>
        <v>0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04"/>
      <c r="EZ30" s="104"/>
      <c r="FA30" s="104"/>
      <c r="FB30" s="104"/>
      <c r="FC30" s="104"/>
      <c r="FD30" s="104"/>
      <c r="FE30" s="105">
        <f t="shared" si="21"/>
        <v>0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11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11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11"/>
      <c r="GN30" s="104"/>
      <c r="GO30" s="104"/>
      <c r="GP30" s="104"/>
      <c r="GQ30" s="104"/>
      <c r="GR30" s="104"/>
      <c r="GS30" s="105">
        <f t="shared" si="26"/>
        <v>0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11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45"/>
        <v>0</v>
      </c>
      <c r="IP30" s="106"/>
      <c r="IQ30" s="104"/>
      <c r="IR30" s="104"/>
      <c r="IS30" s="104"/>
      <c r="IT30" s="104"/>
      <c r="IU30" s="104"/>
      <c r="IV30" s="104"/>
      <c r="IW30" s="105">
        <f t="shared" si="40"/>
        <v>0</v>
      </c>
      <c r="IX30" s="106"/>
      <c r="IY30" s="107">
        <f t="shared" ref="IY30:JD30" si="64">SUM(C30,K30,S30,AA30,AI30,AQ30,AY30,BG30,BO30,BW30,CE30,CM30,CU30,DC30,DK30,DS30,EA30,EI30,EQ30,EY30,FG30,FO30,FW30,GE30,GM30,GU30,HC30,HK30,HS30,IA30,II30,IQ30)</f>
        <v>0</v>
      </c>
      <c r="IZ30" s="107">
        <f t="shared" si="64"/>
        <v>0</v>
      </c>
      <c r="JA30" s="107">
        <f t="shared" si="64"/>
        <v>0</v>
      </c>
      <c r="JB30" s="107">
        <f t="shared" si="64"/>
        <v>0</v>
      </c>
      <c r="JC30" s="107">
        <f t="shared" si="64"/>
        <v>0</v>
      </c>
      <c r="JD30" s="107">
        <f t="shared" si="64"/>
        <v>0</v>
      </c>
      <c r="JE30" s="118">
        <f t="shared" si="42"/>
        <v>0</v>
      </c>
    </row>
    <row r="31" ht="15.75" customHeight="1">
      <c r="A31" s="3" t="s">
        <v>87</v>
      </c>
      <c r="B31" s="3" t="s">
        <v>32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11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11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11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11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11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/>
      <c r="DN31" s="104"/>
      <c r="DO31" s="104"/>
      <c r="DP31" s="104"/>
      <c r="DQ31" s="105">
        <f t="shared" si="16"/>
        <v>0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04"/>
      <c r="ED31" s="104"/>
      <c r="EE31" s="104"/>
      <c r="EF31" s="104"/>
      <c r="EG31" s="105">
        <f t="shared" si="18"/>
        <v>0</v>
      </c>
      <c r="EH31" s="106"/>
      <c r="EI31" s="111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11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11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11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11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45"/>
        <v>0</v>
      </c>
      <c r="IP31" s="106"/>
      <c r="IQ31" s="104"/>
      <c r="IR31" s="104"/>
      <c r="IS31" s="105"/>
      <c r="IT31" s="105"/>
      <c r="IU31" s="104"/>
      <c r="IV31" s="104"/>
      <c r="IW31" s="105">
        <f t="shared" si="40"/>
        <v>0</v>
      </c>
      <c r="IX31" s="106"/>
      <c r="IY31" s="107">
        <f t="shared" ref="IY31:JD31" si="65">SUM(C31,K31,S31,AA31,AI31,AQ31,AY31,BG31,BO31,BW31,CE31,CM31,CU31,DC31,DK31,DS31,EA31,EI31,EQ31,EY31,FG31,FO31,FW31,GE31,GM31,GU31,HC31,HK31,HS31,IA31,II31,IQ31)</f>
        <v>0</v>
      </c>
      <c r="IZ31" s="107">
        <f t="shared" si="65"/>
        <v>0</v>
      </c>
      <c r="JA31" s="107">
        <f t="shared" si="65"/>
        <v>0</v>
      </c>
      <c r="JB31" s="107">
        <f t="shared" si="65"/>
        <v>0</v>
      </c>
      <c r="JC31" s="107">
        <f t="shared" si="65"/>
        <v>0</v>
      </c>
      <c r="JD31" s="107">
        <f t="shared" si="65"/>
        <v>0</v>
      </c>
      <c r="JE31" s="118">
        <f t="shared" si="42"/>
        <v>0</v>
      </c>
    </row>
    <row r="32" ht="15.75" customHeight="1">
      <c r="A32" s="3" t="s">
        <v>88</v>
      </c>
      <c r="B32" s="3" t="s">
        <v>33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04"/>
      <c r="L32" s="104"/>
      <c r="M32" s="105"/>
      <c r="N32" s="105"/>
      <c r="O32" s="104"/>
      <c r="P32" s="104"/>
      <c r="Q32" s="105">
        <f t="shared" si="3"/>
        <v>0</v>
      </c>
      <c r="R32" s="106"/>
      <c r="S32" s="111"/>
      <c r="T32" s="104"/>
      <c r="U32" s="104"/>
      <c r="V32" s="104"/>
      <c r="W32" s="104"/>
      <c r="X32" s="104"/>
      <c r="Y32" s="105">
        <f t="shared" si="4"/>
        <v>0</v>
      </c>
      <c r="Z32" s="106"/>
      <c r="AA32" s="104"/>
      <c r="AB32" s="104"/>
      <c r="AC32" s="105"/>
      <c r="AD32" s="105"/>
      <c r="AE32" s="104"/>
      <c r="AF32" s="104"/>
      <c r="AG32" s="105">
        <f t="shared" si="5"/>
        <v>0</v>
      </c>
      <c r="AH32" s="106"/>
      <c r="AI32" s="111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5"/>
      <c r="AT32" s="105"/>
      <c r="AU32" s="104"/>
      <c r="AV32" s="104"/>
      <c r="AW32" s="105">
        <f t="shared" si="7"/>
        <v>0</v>
      </c>
      <c r="AX32" s="106"/>
      <c r="AY32" s="104"/>
      <c r="AZ32" s="104"/>
      <c r="BA32" s="105"/>
      <c r="BB32" s="105"/>
      <c r="BC32" s="104"/>
      <c r="BD32" s="104"/>
      <c r="BE32" s="105">
        <f t="shared" si="8"/>
        <v>0</v>
      </c>
      <c r="BF32" s="106"/>
      <c r="BG32" s="111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/>
      <c r="BP32" s="104"/>
      <c r="BQ32" s="105"/>
      <c r="BR32" s="105"/>
      <c r="BS32" s="104"/>
      <c r="BT32" s="104"/>
      <c r="BU32" s="105">
        <f t="shared" si="10"/>
        <v>0</v>
      </c>
      <c r="BV32" s="106"/>
      <c r="BW32" s="111"/>
      <c r="BX32" s="104"/>
      <c r="BY32" s="104"/>
      <c r="BZ32" s="104"/>
      <c r="CA32" s="104"/>
      <c r="CB32" s="104"/>
      <c r="CC32" s="105">
        <f t="shared" si="11"/>
        <v>0</v>
      </c>
      <c r="CD32" s="106"/>
      <c r="CE32" s="119">
        <f>5+3+2</f>
        <v>10</v>
      </c>
      <c r="CF32" s="104"/>
      <c r="CG32" s="104"/>
      <c r="CH32" s="105">
        <v>17.0</v>
      </c>
      <c r="CI32" s="105">
        <v>1.0</v>
      </c>
      <c r="CJ32" s="104"/>
      <c r="CK32" s="105">
        <f t="shared" si="12"/>
        <v>28</v>
      </c>
      <c r="CL32" s="106"/>
      <c r="CM32" s="104"/>
      <c r="CN32" s="104"/>
      <c r="CO32" s="105"/>
      <c r="CP32" s="105"/>
      <c r="CQ32" s="104"/>
      <c r="CR32" s="104"/>
      <c r="CS32" s="105">
        <f t="shared" si="13"/>
        <v>0</v>
      </c>
      <c r="CT32" s="106"/>
      <c r="CU32" s="104"/>
      <c r="CV32" s="104"/>
      <c r="CW32" s="105"/>
      <c r="CX32" s="105"/>
      <c r="CY32" s="104"/>
      <c r="CZ32" s="104"/>
      <c r="DA32" s="105">
        <f t="shared" si="14"/>
        <v>0</v>
      </c>
      <c r="DB32" s="106"/>
      <c r="DC32" s="104"/>
      <c r="DD32" s="104"/>
      <c r="DE32" s="105"/>
      <c r="DF32" s="105"/>
      <c r="DG32" s="104"/>
      <c r="DH32" s="104"/>
      <c r="DI32" s="105">
        <f t="shared" si="15"/>
        <v>0</v>
      </c>
      <c r="DJ32" s="106"/>
      <c r="DK32" s="104"/>
      <c r="DL32" s="104"/>
      <c r="DM32" s="105"/>
      <c r="DN32" s="105"/>
      <c r="DO32" s="104"/>
      <c r="DP32" s="104"/>
      <c r="DQ32" s="105">
        <f t="shared" si="16"/>
        <v>0</v>
      </c>
      <c r="DR32" s="106"/>
      <c r="DS32" s="104"/>
      <c r="DT32" s="104"/>
      <c r="DU32" s="105"/>
      <c r="DV32" s="105"/>
      <c r="DW32" s="104"/>
      <c r="DX32" s="104"/>
      <c r="DY32" s="105">
        <f t="shared" si="17"/>
        <v>0</v>
      </c>
      <c r="DZ32" s="106"/>
      <c r="EA32" s="104"/>
      <c r="EB32" s="104"/>
      <c r="EC32" s="105"/>
      <c r="ED32" s="105"/>
      <c r="EE32" s="104"/>
      <c r="EF32" s="104"/>
      <c r="EG32" s="105">
        <f t="shared" si="18"/>
        <v>0</v>
      </c>
      <c r="EH32" s="106"/>
      <c r="EI32" s="111"/>
      <c r="EJ32" s="104"/>
      <c r="EK32" s="104"/>
      <c r="EL32" s="104"/>
      <c r="EM32" s="104"/>
      <c r="EN32" s="104"/>
      <c r="EO32" s="105">
        <f t="shared" si="19"/>
        <v>0</v>
      </c>
      <c r="EP32" s="106"/>
      <c r="EQ32" s="104"/>
      <c r="ER32" s="104"/>
      <c r="ES32" s="105"/>
      <c r="ET32" s="105"/>
      <c r="EU32" s="104"/>
      <c r="EV32" s="104"/>
      <c r="EW32" s="105">
        <f t="shared" si="20"/>
        <v>0</v>
      </c>
      <c r="EX32" s="106"/>
      <c r="EY32" s="104"/>
      <c r="EZ32" s="104"/>
      <c r="FA32" s="105"/>
      <c r="FB32" s="105"/>
      <c r="FC32" s="104"/>
      <c r="FD32" s="104"/>
      <c r="FE32" s="105">
        <f t="shared" si="21"/>
        <v>0</v>
      </c>
      <c r="FF32" s="106"/>
      <c r="FG32" s="104"/>
      <c r="FH32" s="104"/>
      <c r="FI32" s="105"/>
      <c r="FJ32" s="105"/>
      <c r="FK32" s="104"/>
      <c r="FL32" s="104"/>
      <c r="FM32" s="105">
        <f t="shared" si="22"/>
        <v>0</v>
      </c>
      <c r="FN32" s="106"/>
      <c r="FO32" s="111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/>
      <c r="FX32" s="104"/>
      <c r="FY32" s="105"/>
      <c r="FZ32" s="105"/>
      <c r="GA32" s="104"/>
      <c r="GB32" s="104"/>
      <c r="GC32" s="105">
        <f t="shared" si="24"/>
        <v>0</v>
      </c>
      <c r="GD32" s="106"/>
      <c r="GE32" s="111"/>
      <c r="GF32" s="104"/>
      <c r="GG32" s="104"/>
      <c r="GH32" s="104"/>
      <c r="GI32" s="104"/>
      <c r="GJ32" s="104"/>
      <c r="GK32" s="105">
        <f t="shared" si="25"/>
        <v>0</v>
      </c>
      <c r="GL32" s="106"/>
      <c r="GM32" s="119">
        <f>5+3+2+2</f>
        <v>12</v>
      </c>
      <c r="GN32" s="104"/>
      <c r="GO32" s="104"/>
      <c r="GP32" s="105">
        <f>2.5+9+2</f>
        <v>13.5</v>
      </c>
      <c r="GQ32" s="104"/>
      <c r="GR32" s="104"/>
      <c r="GS32" s="105">
        <f t="shared" si="26"/>
        <v>25.5</v>
      </c>
      <c r="GT32" s="106"/>
      <c r="GU32" s="104"/>
      <c r="GV32" s="104"/>
      <c r="GW32" s="105"/>
      <c r="GX32" s="105"/>
      <c r="GY32" s="104"/>
      <c r="GZ32" s="104"/>
      <c r="HA32" s="105">
        <f t="shared" si="27"/>
        <v>0</v>
      </c>
      <c r="HB32" s="106"/>
      <c r="HC32" s="104"/>
      <c r="HD32" s="104"/>
      <c r="HE32" s="105"/>
      <c r="HF32" s="105"/>
      <c r="HG32" s="104"/>
      <c r="HH32" s="104"/>
      <c r="HI32" s="105">
        <f t="shared" si="28"/>
        <v>0</v>
      </c>
      <c r="HJ32" s="106"/>
      <c r="HK32" s="104"/>
      <c r="HL32" s="104"/>
      <c r="HM32" s="105"/>
      <c r="HN32" s="105"/>
      <c r="HO32" s="104"/>
      <c r="HP32" s="104"/>
      <c r="HQ32" s="105">
        <f t="shared" si="29"/>
        <v>0</v>
      </c>
      <c r="HR32" s="106"/>
      <c r="HS32" s="111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5"/>
      <c r="ID32" s="105"/>
      <c r="IE32" s="104"/>
      <c r="IF32" s="104"/>
      <c r="IG32" s="105">
        <f t="shared" si="31"/>
        <v>0</v>
      </c>
      <c r="IH32" s="106"/>
      <c r="II32" s="104"/>
      <c r="IJ32" s="104"/>
      <c r="IK32" s="105"/>
      <c r="IL32" s="105"/>
      <c r="IM32" s="104"/>
      <c r="IN32" s="104"/>
      <c r="IO32" s="105">
        <f t="shared" si="45"/>
        <v>0</v>
      </c>
      <c r="IP32" s="106"/>
      <c r="IQ32" s="104"/>
      <c r="IR32" s="104"/>
      <c r="IS32" s="105"/>
      <c r="IT32" s="105"/>
      <c r="IU32" s="104"/>
      <c r="IV32" s="104"/>
      <c r="IW32" s="105">
        <f t="shared" si="40"/>
        <v>0</v>
      </c>
      <c r="IX32" s="106"/>
      <c r="IY32" s="107">
        <f t="shared" ref="IY32:JD32" si="66">SUM(C32,K32,S32,AA32,AI32,AQ32,AY32,BG32,BO32,BW32,CE32,CM32,CU32,DC32,DK32,DS32,EA32,EI32,EQ32,EY32,FG32,FO32,FW32,GE32,GM32,GU32,HC32,HK32,HS32,IA32,II32,IQ32)</f>
        <v>22</v>
      </c>
      <c r="IZ32" s="107">
        <f t="shared" si="66"/>
        <v>0</v>
      </c>
      <c r="JA32" s="107">
        <f t="shared" si="66"/>
        <v>0</v>
      </c>
      <c r="JB32" s="107">
        <f t="shared" si="66"/>
        <v>30.5</v>
      </c>
      <c r="JC32" s="107">
        <f t="shared" si="66"/>
        <v>1</v>
      </c>
      <c r="JD32" s="107">
        <f t="shared" si="66"/>
        <v>0</v>
      </c>
      <c r="JE32" s="118">
        <f t="shared" si="42"/>
        <v>53.5</v>
      </c>
    </row>
    <row r="33" ht="15.75" customHeight="1">
      <c r="A33" s="3" t="s">
        <v>89</v>
      </c>
      <c r="B33" s="3" t="s">
        <v>34</v>
      </c>
      <c r="C33" s="104"/>
      <c r="D33" s="104"/>
      <c r="E33" s="105">
        <v>1.0</v>
      </c>
      <c r="F33" s="105">
        <v>2.0</v>
      </c>
      <c r="G33" s="104"/>
      <c r="H33" s="104"/>
      <c r="I33" s="105">
        <f t="shared" si="2"/>
        <v>3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11"/>
      <c r="T33" s="104"/>
      <c r="U33" s="104"/>
      <c r="V33" s="104"/>
      <c r="W33" s="104"/>
      <c r="X33" s="104"/>
      <c r="Y33" s="105">
        <f t="shared" si="4"/>
        <v>0</v>
      </c>
      <c r="Z33" s="106"/>
      <c r="AA33" s="104"/>
      <c r="AB33" s="104"/>
      <c r="AC33" s="105"/>
      <c r="AD33" s="105"/>
      <c r="AE33" s="104"/>
      <c r="AF33" s="104"/>
      <c r="AG33" s="105">
        <f t="shared" si="5"/>
        <v>0</v>
      </c>
      <c r="AH33" s="106"/>
      <c r="AI33" s="111"/>
      <c r="AJ33" s="104"/>
      <c r="AK33" s="104"/>
      <c r="AL33" s="104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11"/>
      <c r="BH33" s="104"/>
      <c r="BI33" s="104"/>
      <c r="BJ33" s="104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11"/>
      <c r="BX33" s="104"/>
      <c r="BY33" s="104"/>
      <c r="BZ33" s="104"/>
      <c r="CA33" s="104"/>
      <c r="CB33" s="104"/>
      <c r="CC33" s="105">
        <f t="shared" si="11"/>
        <v>0</v>
      </c>
      <c r="CD33" s="106"/>
      <c r="CE33" s="111"/>
      <c r="CF33" s="104"/>
      <c r="CG33" s="104"/>
      <c r="CH33" s="104"/>
      <c r="CI33" s="104"/>
      <c r="CJ33" s="104"/>
      <c r="CK33" s="105">
        <f t="shared" si="12"/>
        <v>0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/>
      <c r="CW33" s="105"/>
      <c r="CX33" s="105"/>
      <c r="CY33" s="104"/>
      <c r="CZ33" s="104"/>
      <c r="DA33" s="105">
        <f t="shared" si="14"/>
        <v>0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5"/>
      <c r="DN33" s="105"/>
      <c r="DO33" s="104"/>
      <c r="DP33" s="104"/>
      <c r="DQ33" s="105">
        <f t="shared" si="16"/>
        <v>0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11"/>
      <c r="EJ33" s="104"/>
      <c r="EK33" s="105">
        <v>1.0</v>
      </c>
      <c r="EL33" s="105">
        <v>1.0</v>
      </c>
      <c r="EM33" s="104"/>
      <c r="EN33" s="104"/>
      <c r="EO33" s="105">
        <f t="shared" si="19"/>
        <v>2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/>
      <c r="FB33" s="105"/>
      <c r="FC33" s="104"/>
      <c r="FD33" s="104"/>
      <c r="FE33" s="105">
        <f t="shared" si="21"/>
        <v>0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11"/>
      <c r="FP33" s="105">
        <v>0.5</v>
      </c>
      <c r="FQ33" s="104"/>
      <c r="FR33" s="105">
        <v>1.0</v>
      </c>
      <c r="FS33" s="104"/>
      <c r="FT33" s="104"/>
      <c r="FU33" s="105">
        <f t="shared" si="23"/>
        <v>1.5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11"/>
      <c r="GF33" s="104"/>
      <c r="GG33" s="104"/>
      <c r="GH33" s="104"/>
      <c r="GI33" s="104"/>
      <c r="GJ33" s="104"/>
      <c r="GK33" s="105">
        <f t="shared" si="25"/>
        <v>0</v>
      </c>
      <c r="GL33" s="106"/>
      <c r="GM33" s="111"/>
      <c r="GN33" s="104"/>
      <c r="GO33" s="104"/>
      <c r="GP33" s="104"/>
      <c r="GQ33" s="104"/>
      <c r="GR33" s="104"/>
      <c r="GS33" s="105">
        <f t="shared" si="26"/>
        <v>0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11"/>
      <c r="HT33" s="104"/>
      <c r="HU33" s="105">
        <v>1.0</v>
      </c>
      <c r="HV33" s="105">
        <v>1.0</v>
      </c>
      <c r="HW33" s="104"/>
      <c r="HX33" s="104"/>
      <c r="HY33" s="105">
        <f t="shared" si="30"/>
        <v>2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45"/>
        <v>0</v>
      </c>
      <c r="IP33" s="106"/>
      <c r="IQ33" s="105"/>
      <c r="IR33" s="104"/>
      <c r="IS33" s="104"/>
      <c r="IT33" s="105"/>
      <c r="IU33" s="105"/>
      <c r="IV33" s="104"/>
      <c r="IW33" s="105">
        <f t="shared" si="40"/>
        <v>0</v>
      </c>
      <c r="IX33" s="106"/>
      <c r="IY33" s="107">
        <f t="shared" ref="IY33:JD33" si="67">SUM(C33,K33,S33,AA33,AI33,AQ33,AY33,BG33,BO33,BW33,CE33,CM33,CU33,DC33,DK33,DS33,EA33,EI33,EQ33,EY33,FG33,FO33,FW33,GE33,GM33,GU33,HC33,HK33,HS33,IA33,II33,IQ33)</f>
        <v>0</v>
      </c>
      <c r="IZ33" s="107">
        <f t="shared" si="67"/>
        <v>0.5</v>
      </c>
      <c r="JA33" s="107">
        <f t="shared" si="67"/>
        <v>3</v>
      </c>
      <c r="JB33" s="107">
        <f t="shared" si="67"/>
        <v>5</v>
      </c>
      <c r="JC33" s="107">
        <f t="shared" si="67"/>
        <v>0</v>
      </c>
      <c r="JD33" s="107">
        <f t="shared" si="67"/>
        <v>0</v>
      </c>
      <c r="JE33" s="118">
        <f t="shared" si="42"/>
        <v>8.5</v>
      </c>
    </row>
    <row r="34" ht="15.75" customHeight="1">
      <c r="A34" s="3" t="s">
        <v>90</v>
      </c>
      <c r="B34" s="3" t="s">
        <v>35</v>
      </c>
      <c r="C34" s="104"/>
      <c r="D34" s="104"/>
      <c r="E34" s="105">
        <v>5.0</v>
      </c>
      <c r="F34" s="105">
        <v>1.5</v>
      </c>
      <c r="G34" s="104"/>
      <c r="H34" s="104"/>
      <c r="I34" s="105">
        <f t="shared" si="2"/>
        <v>6.5</v>
      </c>
      <c r="J34" s="106"/>
      <c r="K34" s="105"/>
      <c r="L34" s="104"/>
      <c r="M34" s="104"/>
      <c r="N34" s="105"/>
      <c r="O34" s="105"/>
      <c r="P34" s="104"/>
      <c r="Q34" s="105">
        <f t="shared" si="3"/>
        <v>0</v>
      </c>
      <c r="R34" s="106"/>
      <c r="S34" s="111"/>
      <c r="T34" s="104"/>
      <c r="U34" s="105">
        <v>1.0</v>
      </c>
      <c r="V34" s="105">
        <v>3.0</v>
      </c>
      <c r="W34" s="105">
        <v>1.0</v>
      </c>
      <c r="X34" s="104"/>
      <c r="Y34" s="105">
        <f t="shared" si="4"/>
        <v>5</v>
      </c>
      <c r="Z34" s="106"/>
      <c r="AA34" s="105"/>
      <c r="AB34" s="104"/>
      <c r="AC34" s="104"/>
      <c r="AD34" s="105"/>
      <c r="AE34" s="105"/>
      <c r="AF34" s="104"/>
      <c r="AG34" s="105">
        <f t="shared" si="5"/>
        <v>0</v>
      </c>
      <c r="AH34" s="106"/>
      <c r="AI34" s="111"/>
      <c r="AJ34" s="104"/>
      <c r="AK34" s="104"/>
      <c r="AL34" s="104"/>
      <c r="AM34" s="104"/>
      <c r="AN34" s="104"/>
      <c r="AO34" s="105">
        <f t="shared" si="6"/>
        <v>0</v>
      </c>
      <c r="AP34" s="106"/>
      <c r="AQ34" s="105"/>
      <c r="AR34" s="104"/>
      <c r="AS34" s="104"/>
      <c r="AT34" s="105"/>
      <c r="AU34" s="105"/>
      <c r="AV34" s="104"/>
      <c r="AW34" s="105">
        <f t="shared" si="7"/>
        <v>0</v>
      </c>
      <c r="AX34" s="106"/>
      <c r="AY34" s="105"/>
      <c r="AZ34" s="104"/>
      <c r="BA34" s="104"/>
      <c r="BB34" s="105"/>
      <c r="BC34" s="105"/>
      <c r="BD34" s="104"/>
      <c r="BE34" s="105">
        <f t="shared" si="8"/>
        <v>0</v>
      </c>
      <c r="BF34" s="106"/>
      <c r="BG34" s="111"/>
      <c r="BH34" s="104"/>
      <c r="BI34" s="104"/>
      <c r="BJ34" s="104"/>
      <c r="BK34" s="104"/>
      <c r="BL34" s="104"/>
      <c r="BM34" s="105">
        <f t="shared" si="9"/>
        <v>0</v>
      </c>
      <c r="BN34" s="106"/>
      <c r="BO34" s="105"/>
      <c r="BP34" s="104"/>
      <c r="BQ34" s="104"/>
      <c r="BR34" s="105"/>
      <c r="BS34" s="105"/>
      <c r="BT34" s="104"/>
      <c r="BU34" s="105">
        <f t="shared" si="10"/>
        <v>0</v>
      </c>
      <c r="BV34" s="106"/>
      <c r="BW34" s="119">
        <v>1.0</v>
      </c>
      <c r="BX34" s="105">
        <v>1.0</v>
      </c>
      <c r="BY34" s="105">
        <v>0.5</v>
      </c>
      <c r="BZ34" s="105">
        <v>4.0</v>
      </c>
      <c r="CA34" s="104"/>
      <c r="CB34" s="104"/>
      <c r="CC34" s="105">
        <f t="shared" si="11"/>
        <v>6.5</v>
      </c>
      <c r="CD34" s="106"/>
      <c r="CE34" s="111"/>
      <c r="CF34" s="104"/>
      <c r="CG34" s="104"/>
      <c r="CH34" s="104"/>
      <c r="CI34" s="104"/>
      <c r="CJ34" s="104"/>
      <c r="CK34" s="105">
        <f t="shared" si="12"/>
        <v>0</v>
      </c>
      <c r="CL34" s="106"/>
      <c r="CM34" s="105"/>
      <c r="CN34" s="104"/>
      <c r="CO34" s="104"/>
      <c r="CP34" s="105"/>
      <c r="CQ34" s="105"/>
      <c r="CR34" s="104"/>
      <c r="CS34" s="105">
        <f t="shared" si="13"/>
        <v>0</v>
      </c>
      <c r="CT34" s="106"/>
      <c r="CU34" s="105"/>
      <c r="CV34" s="104"/>
      <c r="CW34" s="104"/>
      <c r="CX34" s="105"/>
      <c r="CY34" s="105"/>
      <c r="CZ34" s="104"/>
      <c r="DA34" s="105">
        <f t="shared" si="14"/>
        <v>0</v>
      </c>
      <c r="DB34" s="106"/>
      <c r="DC34" s="105"/>
      <c r="DD34" s="104"/>
      <c r="DE34" s="104"/>
      <c r="DF34" s="105"/>
      <c r="DG34" s="105"/>
      <c r="DH34" s="104"/>
      <c r="DI34" s="105">
        <f t="shared" si="15"/>
        <v>0</v>
      </c>
      <c r="DJ34" s="106"/>
      <c r="DK34" s="105"/>
      <c r="DL34" s="104"/>
      <c r="DM34" s="104"/>
      <c r="DN34" s="105"/>
      <c r="DO34" s="105"/>
      <c r="DP34" s="104"/>
      <c r="DQ34" s="105">
        <f t="shared" si="16"/>
        <v>0</v>
      </c>
      <c r="DR34" s="106"/>
      <c r="DS34" s="105"/>
      <c r="DT34" s="104"/>
      <c r="DU34" s="104"/>
      <c r="DV34" s="105"/>
      <c r="DW34" s="105"/>
      <c r="DX34" s="104"/>
      <c r="DY34" s="105">
        <f t="shared" si="17"/>
        <v>0</v>
      </c>
      <c r="DZ34" s="106"/>
      <c r="EA34" s="105"/>
      <c r="EB34" s="104"/>
      <c r="EC34" s="104"/>
      <c r="ED34" s="105"/>
      <c r="EE34" s="105"/>
      <c r="EF34" s="104"/>
      <c r="EG34" s="105">
        <f t="shared" si="18"/>
        <v>0</v>
      </c>
      <c r="EH34" s="106"/>
      <c r="EI34" s="111"/>
      <c r="EJ34" s="104"/>
      <c r="EK34" s="105">
        <v>0.5</v>
      </c>
      <c r="EL34" s="105">
        <v>2.0</v>
      </c>
      <c r="EM34" s="104"/>
      <c r="EN34" s="105">
        <v>1.0</v>
      </c>
      <c r="EO34" s="105">
        <f t="shared" si="19"/>
        <v>3.5</v>
      </c>
      <c r="EP34" s="106"/>
      <c r="EQ34" s="105"/>
      <c r="ER34" s="104"/>
      <c r="ES34" s="104"/>
      <c r="ET34" s="105"/>
      <c r="EU34" s="105"/>
      <c r="EV34" s="104"/>
      <c r="EW34" s="105">
        <f t="shared" si="20"/>
        <v>0</v>
      </c>
      <c r="EX34" s="106"/>
      <c r="EY34" s="105"/>
      <c r="EZ34" s="104"/>
      <c r="FA34" s="104"/>
      <c r="FB34" s="105"/>
      <c r="FC34" s="105"/>
      <c r="FD34" s="104"/>
      <c r="FE34" s="105">
        <f t="shared" si="21"/>
        <v>0</v>
      </c>
      <c r="FF34" s="106"/>
      <c r="FG34" s="105"/>
      <c r="FH34" s="104"/>
      <c r="FI34" s="104"/>
      <c r="FJ34" s="105"/>
      <c r="FK34" s="105"/>
      <c r="FL34" s="104"/>
      <c r="FM34" s="105">
        <f t="shared" si="22"/>
        <v>0</v>
      </c>
      <c r="FN34" s="106"/>
      <c r="FO34" s="111"/>
      <c r="FP34" s="105">
        <v>0.5</v>
      </c>
      <c r="FQ34" s="104"/>
      <c r="FR34" s="105">
        <v>1.0</v>
      </c>
      <c r="FS34" s="104"/>
      <c r="FT34" s="105">
        <v>0.5</v>
      </c>
      <c r="FU34" s="105">
        <f t="shared" si="23"/>
        <v>2</v>
      </c>
      <c r="FV34" s="106"/>
      <c r="FW34" s="105"/>
      <c r="FX34" s="104"/>
      <c r="FY34" s="104"/>
      <c r="FZ34" s="105"/>
      <c r="GA34" s="105"/>
      <c r="GB34" s="104"/>
      <c r="GC34" s="105">
        <f t="shared" si="24"/>
        <v>0</v>
      </c>
      <c r="GD34" s="106"/>
      <c r="GE34" s="111"/>
      <c r="GF34" s="104"/>
      <c r="GG34" s="104"/>
      <c r="GH34" s="105">
        <v>2.0</v>
      </c>
      <c r="GI34" s="104"/>
      <c r="GJ34" s="105">
        <v>1.5</v>
      </c>
      <c r="GK34" s="105">
        <f t="shared" si="25"/>
        <v>3.5</v>
      </c>
      <c r="GL34" s="106"/>
      <c r="GM34" s="111"/>
      <c r="GN34" s="104"/>
      <c r="GO34" s="104"/>
      <c r="GP34" s="104"/>
      <c r="GQ34" s="104"/>
      <c r="GR34" s="104"/>
      <c r="GS34" s="105">
        <f t="shared" si="26"/>
        <v>0</v>
      </c>
      <c r="GT34" s="106"/>
      <c r="GU34" s="105"/>
      <c r="GV34" s="104"/>
      <c r="GW34" s="104"/>
      <c r="GX34" s="105"/>
      <c r="GY34" s="105"/>
      <c r="GZ34" s="104"/>
      <c r="HA34" s="105">
        <f t="shared" si="27"/>
        <v>0</v>
      </c>
      <c r="HB34" s="106"/>
      <c r="HC34" s="105"/>
      <c r="HD34" s="104"/>
      <c r="HE34" s="104"/>
      <c r="HF34" s="105"/>
      <c r="HG34" s="105"/>
      <c r="HH34" s="104"/>
      <c r="HI34" s="105">
        <f t="shared" si="28"/>
        <v>0</v>
      </c>
      <c r="HJ34" s="106"/>
      <c r="HK34" s="105"/>
      <c r="HL34" s="104"/>
      <c r="HM34" s="104"/>
      <c r="HN34" s="105"/>
      <c r="HO34" s="105"/>
      <c r="HP34" s="104"/>
      <c r="HQ34" s="105">
        <f t="shared" si="29"/>
        <v>0</v>
      </c>
      <c r="HR34" s="106"/>
      <c r="HS34" s="111"/>
      <c r="HT34" s="104"/>
      <c r="HU34" s="104"/>
      <c r="HV34" s="105">
        <v>2.5</v>
      </c>
      <c r="HW34" s="104"/>
      <c r="HX34" s="105">
        <v>2.0</v>
      </c>
      <c r="HY34" s="105">
        <f t="shared" si="30"/>
        <v>4.5</v>
      </c>
      <c r="HZ34" s="106"/>
      <c r="IA34" s="105"/>
      <c r="IB34" s="104"/>
      <c r="IC34" s="104"/>
      <c r="ID34" s="105"/>
      <c r="IE34" s="105"/>
      <c r="IF34" s="104"/>
      <c r="IG34" s="105">
        <f t="shared" si="31"/>
        <v>0</v>
      </c>
      <c r="IH34" s="106"/>
      <c r="II34" s="105"/>
      <c r="IJ34" s="104"/>
      <c r="IK34" s="104"/>
      <c r="IL34" s="105"/>
      <c r="IM34" s="105"/>
      <c r="IN34" s="104"/>
      <c r="IO34" s="105">
        <f t="shared" si="45"/>
        <v>0</v>
      </c>
      <c r="IP34" s="106"/>
      <c r="IQ34" s="104"/>
      <c r="IR34" s="104"/>
      <c r="IS34" s="104"/>
      <c r="IT34" s="104"/>
      <c r="IU34" s="104"/>
      <c r="IV34" s="104"/>
      <c r="IW34" s="105">
        <f t="shared" si="40"/>
        <v>0</v>
      </c>
      <c r="IX34" s="106"/>
      <c r="IY34" s="107">
        <f t="shared" ref="IY34:JD34" si="68">SUM(C34,K34,S34,AA34,AI34,AQ34,AY34,BG34,BO34,BW34,CE34,CM34,CU34,DC34,DK34,DS34,EA34,EI34,EQ34,EY34,FG34,FO34,FW34,GE34,GM34,GU34,HC34,HK34,HS34,IA34,II34,IQ34)</f>
        <v>1</v>
      </c>
      <c r="IZ34" s="107">
        <f t="shared" si="68"/>
        <v>1.5</v>
      </c>
      <c r="JA34" s="107">
        <f t="shared" si="68"/>
        <v>7</v>
      </c>
      <c r="JB34" s="107">
        <f t="shared" si="68"/>
        <v>16</v>
      </c>
      <c r="JC34" s="107">
        <f t="shared" si="68"/>
        <v>1</v>
      </c>
      <c r="JD34" s="107">
        <f t="shared" si="68"/>
        <v>5</v>
      </c>
      <c r="JE34" s="118">
        <f t="shared" si="42"/>
        <v>31.5</v>
      </c>
    </row>
    <row r="35" ht="15.75" customHeight="1">
      <c r="A35" s="3" t="s">
        <v>91</v>
      </c>
      <c r="B35" s="3" t="s">
        <v>37</v>
      </c>
      <c r="C35" s="105">
        <v>7.0</v>
      </c>
      <c r="D35" s="104"/>
      <c r="E35" s="104"/>
      <c r="F35" s="105">
        <v>2.0</v>
      </c>
      <c r="G35" s="105">
        <v>1.0</v>
      </c>
      <c r="H35" s="104"/>
      <c r="I35" s="105">
        <f t="shared" si="2"/>
        <v>10</v>
      </c>
      <c r="J35" s="106"/>
      <c r="K35" s="104"/>
      <c r="L35" s="104"/>
      <c r="M35" s="104"/>
      <c r="N35" s="104"/>
      <c r="O35" s="104"/>
      <c r="P35" s="104"/>
      <c r="Q35" s="105">
        <f t="shared" si="3"/>
        <v>0</v>
      </c>
      <c r="R35" s="106"/>
      <c r="S35" s="111"/>
      <c r="T35" s="104"/>
      <c r="U35" s="104"/>
      <c r="V35" s="105">
        <v>3.0</v>
      </c>
      <c r="W35" s="105">
        <v>1.0</v>
      </c>
      <c r="X35" s="105">
        <v>1.0</v>
      </c>
      <c r="Y35" s="105">
        <f t="shared" si="4"/>
        <v>5</v>
      </c>
      <c r="Z35" s="106"/>
      <c r="AA35" s="104"/>
      <c r="AB35" s="104"/>
      <c r="AC35" s="104"/>
      <c r="AD35" s="104"/>
      <c r="AE35" s="104"/>
      <c r="AF35" s="104"/>
      <c r="AG35" s="105">
        <f t="shared" si="5"/>
        <v>0</v>
      </c>
      <c r="AH35" s="106"/>
      <c r="AI35" s="111"/>
      <c r="AJ35" s="104"/>
      <c r="AK35" s="104"/>
      <c r="AL35" s="104"/>
      <c r="AM35" s="104"/>
      <c r="AN35" s="104"/>
      <c r="AO35" s="105">
        <f t="shared" si="6"/>
        <v>0</v>
      </c>
      <c r="AP35" s="106"/>
      <c r="AQ35" s="104"/>
      <c r="AR35" s="104"/>
      <c r="AS35" s="104"/>
      <c r="AT35" s="104"/>
      <c r="AU35" s="104"/>
      <c r="AV35" s="104"/>
      <c r="AW35" s="105">
        <f t="shared" si="7"/>
        <v>0</v>
      </c>
      <c r="AX35" s="106"/>
      <c r="AY35" s="104"/>
      <c r="AZ35" s="104"/>
      <c r="BA35" s="104"/>
      <c r="BB35" s="104"/>
      <c r="BC35" s="104"/>
      <c r="BD35" s="104"/>
      <c r="BE35" s="105">
        <f t="shared" si="8"/>
        <v>0</v>
      </c>
      <c r="BF35" s="106"/>
      <c r="BG35" s="111"/>
      <c r="BH35" s="104"/>
      <c r="BI35" s="104"/>
      <c r="BJ35" s="104"/>
      <c r="BK35" s="104"/>
      <c r="BL35" s="104"/>
      <c r="BM35" s="105">
        <f t="shared" si="9"/>
        <v>0</v>
      </c>
      <c r="BN35" s="106"/>
      <c r="BO35" s="104"/>
      <c r="BP35" s="104"/>
      <c r="BQ35" s="104"/>
      <c r="BR35" s="104"/>
      <c r="BS35" s="104"/>
      <c r="BT35" s="104"/>
      <c r="BU35" s="105">
        <f t="shared" si="10"/>
        <v>0</v>
      </c>
      <c r="BV35" s="106"/>
      <c r="BW35" s="119">
        <v>2.0</v>
      </c>
      <c r="BX35" s="104"/>
      <c r="BY35" s="104"/>
      <c r="BZ35" s="105">
        <v>1.0</v>
      </c>
      <c r="CA35" s="104"/>
      <c r="CB35" s="104"/>
      <c r="CC35" s="105">
        <f t="shared" si="11"/>
        <v>3</v>
      </c>
      <c r="CD35" s="106"/>
      <c r="CE35" s="111"/>
      <c r="CF35" s="104"/>
      <c r="CG35" s="104"/>
      <c r="CH35" s="104"/>
      <c r="CI35" s="104"/>
      <c r="CJ35" s="104"/>
      <c r="CK35" s="105">
        <f t="shared" si="12"/>
        <v>0</v>
      </c>
      <c r="CL35" s="106"/>
      <c r="CM35" s="104"/>
      <c r="CN35" s="104"/>
      <c r="CO35" s="104"/>
      <c r="CP35" s="104"/>
      <c r="CQ35" s="104"/>
      <c r="CR35" s="104"/>
      <c r="CS35" s="105">
        <f t="shared" si="13"/>
        <v>0</v>
      </c>
      <c r="CT35" s="106"/>
      <c r="CU35" s="104"/>
      <c r="CV35" s="104"/>
      <c r="CW35" s="104"/>
      <c r="CX35" s="104"/>
      <c r="CY35" s="104"/>
      <c r="CZ35" s="104"/>
      <c r="DA35" s="105">
        <f t="shared" si="14"/>
        <v>0</v>
      </c>
      <c r="DB35" s="106"/>
      <c r="DC35" s="104"/>
      <c r="DD35" s="104"/>
      <c r="DE35" s="104"/>
      <c r="DF35" s="104"/>
      <c r="DG35" s="104"/>
      <c r="DH35" s="104"/>
      <c r="DI35" s="105">
        <f t="shared" si="15"/>
        <v>0</v>
      </c>
      <c r="DJ35" s="106"/>
      <c r="DK35" s="104"/>
      <c r="DL35" s="104"/>
      <c r="DM35" s="104"/>
      <c r="DN35" s="104"/>
      <c r="DO35" s="104"/>
      <c r="DP35" s="104"/>
      <c r="DQ35" s="105">
        <f t="shared" si="16"/>
        <v>0</v>
      </c>
      <c r="DR35" s="106"/>
      <c r="DS35" s="104"/>
      <c r="DT35" s="104"/>
      <c r="DU35" s="104"/>
      <c r="DV35" s="104"/>
      <c r="DW35" s="104"/>
      <c r="DX35" s="104"/>
      <c r="DY35" s="105">
        <f t="shared" si="17"/>
        <v>0</v>
      </c>
      <c r="DZ35" s="106"/>
      <c r="EA35" s="104"/>
      <c r="EB35" s="104"/>
      <c r="EC35" s="104"/>
      <c r="ED35" s="104"/>
      <c r="EE35" s="104"/>
      <c r="EF35" s="104"/>
      <c r="EG35" s="105">
        <f t="shared" si="18"/>
        <v>0</v>
      </c>
      <c r="EH35" s="106"/>
      <c r="EI35" s="119">
        <v>5.0</v>
      </c>
      <c r="EJ35" s="104"/>
      <c r="EK35" s="105">
        <v>0.5</v>
      </c>
      <c r="EL35" s="105">
        <v>2.0</v>
      </c>
      <c r="EM35" s="105">
        <v>1.5</v>
      </c>
      <c r="EN35" s="104"/>
      <c r="EO35" s="105">
        <f t="shared" si="19"/>
        <v>9</v>
      </c>
      <c r="EP35" s="106"/>
      <c r="EQ35" s="104"/>
      <c r="ER35" s="104"/>
      <c r="ES35" s="104"/>
      <c r="ET35" s="104"/>
      <c r="EU35" s="104"/>
      <c r="EV35" s="104"/>
      <c r="EW35" s="105">
        <f t="shared" si="20"/>
        <v>0</v>
      </c>
      <c r="EX35" s="106"/>
      <c r="EY35" s="104"/>
      <c r="EZ35" s="104"/>
      <c r="FA35" s="104"/>
      <c r="FB35" s="104"/>
      <c r="FC35" s="104"/>
      <c r="FD35" s="104"/>
      <c r="FE35" s="105">
        <f t="shared" si="21"/>
        <v>0</v>
      </c>
      <c r="FF35" s="106"/>
      <c r="FG35" s="104"/>
      <c r="FH35" s="104"/>
      <c r="FI35" s="104"/>
      <c r="FJ35" s="104"/>
      <c r="FK35" s="104"/>
      <c r="FL35" s="104"/>
      <c r="FM35" s="105">
        <f t="shared" si="22"/>
        <v>0</v>
      </c>
      <c r="FN35" s="106"/>
      <c r="FO35" s="119">
        <v>5.0</v>
      </c>
      <c r="FP35" s="104"/>
      <c r="FQ35" s="105">
        <v>0.5</v>
      </c>
      <c r="FR35" s="105">
        <v>5.0</v>
      </c>
      <c r="FS35" s="105">
        <v>1.5</v>
      </c>
      <c r="FT35" s="104"/>
      <c r="FU35" s="105">
        <f t="shared" si="23"/>
        <v>12</v>
      </c>
      <c r="FV35" s="106"/>
      <c r="FW35" s="104"/>
      <c r="FX35" s="104"/>
      <c r="FY35" s="104"/>
      <c r="FZ35" s="104"/>
      <c r="GA35" s="104"/>
      <c r="GB35" s="104"/>
      <c r="GC35" s="105">
        <f t="shared" si="24"/>
        <v>0</v>
      </c>
      <c r="GD35" s="106"/>
      <c r="GE35" s="111"/>
      <c r="GF35" s="104"/>
      <c r="GG35" s="104"/>
      <c r="GH35" s="104"/>
      <c r="GI35" s="104"/>
      <c r="GJ35" s="104"/>
      <c r="GK35" s="105">
        <f t="shared" si="25"/>
        <v>0</v>
      </c>
      <c r="GL35" s="106"/>
      <c r="GM35" s="119">
        <v>3.0</v>
      </c>
      <c r="GN35" s="104"/>
      <c r="GO35" s="104"/>
      <c r="GP35" s="104"/>
      <c r="GQ35" s="104"/>
      <c r="GR35" s="104"/>
      <c r="GS35" s="105">
        <f t="shared" si="26"/>
        <v>3</v>
      </c>
      <c r="GT35" s="106"/>
      <c r="GU35" s="104"/>
      <c r="GV35" s="104"/>
      <c r="GW35" s="104"/>
      <c r="GX35" s="104"/>
      <c r="GY35" s="104"/>
      <c r="GZ35" s="104"/>
      <c r="HA35" s="105">
        <f t="shared" si="27"/>
        <v>0</v>
      </c>
      <c r="HB35" s="106"/>
      <c r="HC35" s="104"/>
      <c r="HD35" s="104"/>
      <c r="HE35" s="104"/>
      <c r="HF35" s="104"/>
      <c r="HG35" s="104"/>
      <c r="HH35" s="104"/>
      <c r="HI35" s="105">
        <f t="shared" si="28"/>
        <v>0</v>
      </c>
      <c r="HJ35" s="106"/>
      <c r="HK35" s="104"/>
      <c r="HL35" s="104"/>
      <c r="HM35" s="104"/>
      <c r="HN35" s="104"/>
      <c r="HO35" s="104"/>
      <c r="HP35" s="104"/>
      <c r="HQ35" s="105">
        <f t="shared" si="29"/>
        <v>0</v>
      </c>
      <c r="HR35" s="106"/>
      <c r="HS35" s="119">
        <f>2.5+6</f>
        <v>8.5</v>
      </c>
      <c r="HT35" s="104"/>
      <c r="HU35" s="105">
        <v>1.0</v>
      </c>
      <c r="HV35" s="105">
        <v>4.0</v>
      </c>
      <c r="HW35" s="105">
        <v>1.0</v>
      </c>
      <c r="HX35" s="104"/>
      <c r="HY35" s="105">
        <f t="shared" si="30"/>
        <v>14.5</v>
      </c>
      <c r="HZ35" s="106"/>
      <c r="IA35" s="104"/>
      <c r="IB35" s="104"/>
      <c r="IC35" s="104"/>
      <c r="ID35" s="104"/>
      <c r="IE35" s="104"/>
      <c r="IF35" s="104"/>
      <c r="IG35" s="105">
        <f t="shared" si="31"/>
        <v>0</v>
      </c>
      <c r="IH35" s="106"/>
      <c r="II35" s="104"/>
      <c r="IJ35" s="104"/>
      <c r="IK35" s="104"/>
      <c r="IL35" s="104"/>
      <c r="IM35" s="104"/>
      <c r="IN35" s="104"/>
      <c r="IO35" s="105">
        <f t="shared" si="45"/>
        <v>0</v>
      </c>
      <c r="IP35" s="106"/>
      <c r="IQ35" s="104"/>
      <c r="IR35" s="105"/>
      <c r="IS35" s="105"/>
      <c r="IT35" s="105"/>
      <c r="IU35" s="104"/>
      <c r="IV35" s="104"/>
      <c r="IW35" s="105">
        <f t="shared" si="40"/>
        <v>0</v>
      </c>
      <c r="IX35" s="106"/>
      <c r="IY35" s="107">
        <f t="shared" ref="IY35:JD35" si="69">SUM(C35,K35,S35,AA35,AI35,AQ35,AY35,BG35,BO35,BW35,CE35,CM35,CU35,DC35,DK35,DS35,EA35,EI35,EQ35,EY35,FG35,FO35,FW35,GE35,GM35,GU35,HC35,HK35,HS35,IA35,II35,IQ35)</f>
        <v>30.5</v>
      </c>
      <c r="IZ35" s="107">
        <f t="shared" si="69"/>
        <v>0</v>
      </c>
      <c r="JA35" s="107">
        <f t="shared" si="69"/>
        <v>2</v>
      </c>
      <c r="JB35" s="107">
        <f t="shared" si="69"/>
        <v>17</v>
      </c>
      <c r="JC35" s="107">
        <f t="shared" si="69"/>
        <v>6</v>
      </c>
      <c r="JD35" s="107">
        <f t="shared" si="69"/>
        <v>1</v>
      </c>
      <c r="JE35" s="118">
        <f t="shared" si="42"/>
        <v>56.5</v>
      </c>
    </row>
    <row r="36" ht="15.75" customHeight="1">
      <c r="A36" s="3" t="s">
        <v>92</v>
      </c>
      <c r="B36" s="3" t="s">
        <v>38</v>
      </c>
      <c r="C36" s="104"/>
      <c r="D36" s="104"/>
      <c r="E36" s="104"/>
      <c r="F36" s="104"/>
      <c r="G36" s="104"/>
      <c r="H36" s="104"/>
      <c r="I36" s="105">
        <f t="shared" si="2"/>
        <v>0</v>
      </c>
      <c r="J36" s="106"/>
      <c r="K36" s="104"/>
      <c r="L36" s="105"/>
      <c r="M36" s="105"/>
      <c r="N36" s="105"/>
      <c r="O36" s="104"/>
      <c r="P36" s="104"/>
      <c r="Q36" s="105">
        <f t="shared" si="3"/>
        <v>0</v>
      </c>
      <c r="R36" s="106"/>
      <c r="S36" s="111"/>
      <c r="T36" s="104"/>
      <c r="U36" s="104"/>
      <c r="V36" s="104"/>
      <c r="W36" s="104"/>
      <c r="X36" s="104"/>
      <c r="Y36" s="105">
        <f t="shared" si="4"/>
        <v>0</v>
      </c>
      <c r="Z36" s="106"/>
      <c r="AA36" s="104"/>
      <c r="AB36" s="105"/>
      <c r="AC36" s="105"/>
      <c r="AD36" s="105"/>
      <c r="AE36" s="104"/>
      <c r="AF36" s="104"/>
      <c r="AG36" s="105">
        <f t="shared" si="5"/>
        <v>0</v>
      </c>
      <c r="AH36" s="106"/>
      <c r="AI36" s="111"/>
      <c r="AJ36" s="104"/>
      <c r="AK36" s="104"/>
      <c r="AL36" s="104"/>
      <c r="AM36" s="104"/>
      <c r="AN36" s="104"/>
      <c r="AO36" s="105">
        <f t="shared" si="6"/>
        <v>0</v>
      </c>
      <c r="AP36" s="106"/>
      <c r="AQ36" s="104"/>
      <c r="AR36" s="105"/>
      <c r="AS36" s="105"/>
      <c r="AT36" s="105"/>
      <c r="AU36" s="104"/>
      <c r="AV36" s="104"/>
      <c r="AW36" s="105">
        <f t="shared" si="7"/>
        <v>0</v>
      </c>
      <c r="AX36" s="106"/>
      <c r="AY36" s="104"/>
      <c r="AZ36" s="105"/>
      <c r="BA36" s="105"/>
      <c r="BB36" s="105"/>
      <c r="BC36" s="104"/>
      <c r="BD36" s="104"/>
      <c r="BE36" s="105">
        <f t="shared" si="8"/>
        <v>0</v>
      </c>
      <c r="BF36" s="106"/>
      <c r="BG36" s="111"/>
      <c r="BH36" s="104"/>
      <c r="BI36" s="104"/>
      <c r="BJ36" s="104"/>
      <c r="BK36" s="104"/>
      <c r="BL36" s="104"/>
      <c r="BM36" s="105">
        <f t="shared" si="9"/>
        <v>0</v>
      </c>
      <c r="BN36" s="106"/>
      <c r="BO36" s="104"/>
      <c r="BP36" s="105"/>
      <c r="BQ36" s="105"/>
      <c r="BR36" s="105"/>
      <c r="BS36" s="104"/>
      <c r="BT36" s="104"/>
      <c r="BU36" s="105">
        <f t="shared" si="10"/>
        <v>0</v>
      </c>
      <c r="BV36" s="106"/>
      <c r="BW36" s="111"/>
      <c r="BX36" s="104"/>
      <c r="BY36" s="104"/>
      <c r="BZ36" s="104"/>
      <c r="CA36" s="104"/>
      <c r="CB36" s="104"/>
      <c r="CC36" s="105">
        <f t="shared" si="11"/>
        <v>0</v>
      </c>
      <c r="CD36" s="106"/>
      <c r="CE36" s="111"/>
      <c r="CF36" s="104"/>
      <c r="CG36" s="104"/>
      <c r="CH36" s="104"/>
      <c r="CI36" s="104"/>
      <c r="CJ36" s="104"/>
      <c r="CK36" s="105">
        <f t="shared" si="12"/>
        <v>0</v>
      </c>
      <c r="CL36" s="106"/>
      <c r="CM36" s="104"/>
      <c r="CN36" s="105"/>
      <c r="CO36" s="105"/>
      <c r="CP36" s="105"/>
      <c r="CQ36" s="104"/>
      <c r="CR36" s="104"/>
      <c r="CS36" s="105">
        <f t="shared" si="13"/>
        <v>0</v>
      </c>
      <c r="CT36" s="106"/>
      <c r="CU36" s="104"/>
      <c r="CV36" s="105"/>
      <c r="CW36" s="105"/>
      <c r="CX36" s="105"/>
      <c r="CY36" s="104"/>
      <c r="CZ36" s="104"/>
      <c r="DA36" s="105">
        <f t="shared" si="14"/>
        <v>0</v>
      </c>
      <c r="DB36" s="106"/>
      <c r="DC36" s="104"/>
      <c r="DD36" s="105"/>
      <c r="DE36" s="105"/>
      <c r="DF36" s="105"/>
      <c r="DG36" s="104"/>
      <c r="DH36" s="104"/>
      <c r="DI36" s="105">
        <f t="shared" si="15"/>
        <v>0</v>
      </c>
      <c r="DJ36" s="106"/>
      <c r="DK36" s="104"/>
      <c r="DL36" s="105"/>
      <c r="DM36" s="105"/>
      <c r="DN36" s="105"/>
      <c r="DO36" s="104"/>
      <c r="DP36" s="104"/>
      <c r="DQ36" s="105">
        <f t="shared" si="16"/>
        <v>0</v>
      </c>
      <c r="DR36" s="106"/>
      <c r="DS36" s="104"/>
      <c r="DT36" s="105"/>
      <c r="DU36" s="105"/>
      <c r="DV36" s="105"/>
      <c r="DW36" s="104"/>
      <c r="DX36" s="104"/>
      <c r="DY36" s="105">
        <f t="shared" si="17"/>
        <v>0</v>
      </c>
      <c r="DZ36" s="106"/>
      <c r="EA36" s="104"/>
      <c r="EB36" s="105"/>
      <c r="EC36" s="105"/>
      <c r="ED36" s="105"/>
      <c r="EE36" s="104"/>
      <c r="EF36" s="104"/>
      <c r="EG36" s="105">
        <f t="shared" si="18"/>
        <v>0</v>
      </c>
      <c r="EH36" s="106"/>
      <c r="EI36" s="111"/>
      <c r="EJ36" s="104"/>
      <c r="EK36" s="104"/>
      <c r="EL36" s="104"/>
      <c r="EM36" s="104"/>
      <c r="EN36" s="104"/>
      <c r="EO36" s="105">
        <f t="shared" si="19"/>
        <v>0</v>
      </c>
      <c r="EP36" s="106"/>
      <c r="EQ36" s="104"/>
      <c r="ER36" s="105"/>
      <c r="ES36" s="105"/>
      <c r="ET36" s="105"/>
      <c r="EU36" s="104"/>
      <c r="EV36" s="104"/>
      <c r="EW36" s="105">
        <f t="shared" si="20"/>
        <v>0</v>
      </c>
      <c r="EX36" s="106"/>
      <c r="EY36" s="104"/>
      <c r="EZ36" s="105"/>
      <c r="FA36" s="105"/>
      <c r="FB36" s="105"/>
      <c r="FC36" s="104"/>
      <c r="FD36" s="104"/>
      <c r="FE36" s="105">
        <f t="shared" si="21"/>
        <v>0</v>
      </c>
      <c r="FF36" s="106"/>
      <c r="FG36" s="104"/>
      <c r="FH36" s="105"/>
      <c r="FI36" s="105"/>
      <c r="FJ36" s="105"/>
      <c r="FK36" s="104"/>
      <c r="FL36" s="104"/>
      <c r="FM36" s="105">
        <f t="shared" si="22"/>
        <v>0</v>
      </c>
      <c r="FN36" s="106"/>
      <c r="FO36" s="111"/>
      <c r="FP36" s="104"/>
      <c r="FQ36" s="104"/>
      <c r="FR36" s="104"/>
      <c r="FS36" s="104"/>
      <c r="FT36" s="104"/>
      <c r="FU36" s="105">
        <f t="shared" si="23"/>
        <v>0</v>
      </c>
      <c r="FV36" s="106"/>
      <c r="FW36" s="104"/>
      <c r="FX36" s="105"/>
      <c r="FY36" s="105"/>
      <c r="FZ36" s="105"/>
      <c r="GA36" s="104"/>
      <c r="GB36" s="104"/>
      <c r="GC36" s="105">
        <f t="shared" si="24"/>
        <v>0</v>
      </c>
      <c r="GD36" s="106"/>
      <c r="GE36" s="111"/>
      <c r="GF36" s="104"/>
      <c r="GG36" s="104"/>
      <c r="GH36" s="104"/>
      <c r="GI36" s="104"/>
      <c r="GJ36" s="104"/>
      <c r="GK36" s="105">
        <f t="shared" si="25"/>
        <v>0</v>
      </c>
      <c r="GL36" s="106"/>
      <c r="GM36" s="111"/>
      <c r="GN36" s="104"/>
      <c r="GO36" s="104"/>
      <c r="GP36" s="104"/>
      <c r="GQ36" s="104"/>
      <c r="GR36" s="104"/>
      <c r="GS36" s="105">
        <f t="shared" si="26"/>
        <v>0</v>
      </c>
      <c r="GT36" s="106"/>
      <c r="GU36" s="104"/>
      <c r="GV36" s="105"/>
      <c r="GW36" s="105"/>
      <c r="GX36" s="105"/>
      <c r="GY36" s="104"/>
      <c r="GZ36" s="104"/>
      <c r="HA36" s="105">
        <f t="shared" si="27"/>
        <v>0</v>
      </c>
      <c r="HB36" s="106"/>
      <c r="HC36" s="104"/>
      <c r="HD36" s="105"/>
      <c r="HE36" s="105"/>
      <c r="HF36" s="105"/>
      <c r="HG36" s="104"/>
      <c r="HH36" s="104"/>
      <c r="HI36" s="105">
        <f t="shared" si="28"/>
        <v>0</v>
      </c>
      <c r="HJ36" s="106"/>
      <c r="HK36" s="104"/>
      <c r="HL36" s="105"/>
      <c r="HM36" s="105"/>
      <c r="HN36" s="105"/>
      <c r="HO36" s="104"/>
      <c r="HP36" s="104"/>
      <c r="HQ36" s="105">
        <f t="shared" si="29"/>
        <v>0</v>
      </c>
      <c r="HR36" s="106"/>
      <c r="HS36" s="111"/>
      <c r="HT36" s="104"/>
      <c r="HU36" s="104"/>
      <c r="HV36" s="104"/>
      <c r="HW36" s="104"/>
      <c r="HX36" s="104"/>
      <c r="HY36" s="105">
        <f t="shared" si="30"/>
        <v>0</v>
      </c>
      <c r="HZ36" s="106"/>
      <c r="IA36" s="104"/>
      <c r="IB36" s="105"/>
      <c r="IC36" s="105"/>
      <c r="ID36" s="105"/>
      <c r="IE36" s="104"/>
      <c r="IF36" s="104"/>
      <c r="IG36" s="105">
        <f t="shared" si="31"/>
        <v>0</v>
      </c>
      <c r="IH36" s="106"/>
      <c r="II36" s="104"/>
      <c r="IJ36" s="105"/>
      <c r="IK36" s="105"/>
      <c r="IL36" s="105"/>
      <c r="IM36" s="104"/>
      <c r="IN36" s="104"/>
      <c r="IO36" s="105">
        <f t="shared" si="45"/>
        <v>0</v>
      </c>
      <c r="IP36" s="106"/>
      <c r="IQ36" s="104"/>
      <c r="IR36" s="104"/>
      <c r="IS36" s="104"/>
      <c r="IT36" s="104"/>
      <c r="IU36" s="104"/>
      <c r="IV36" s="104"/>
      <c r="IW36" s="105">
        <f t="shared" si="40"/>
        <v>0</v>
      </c>
      <c r="IX36" s="106"/>
      <c r="IY36" s="107">
        <f t="shared" ref="IY36:JD36" si="70">SUM(C36,K36,S36,AA36,AI36,AQ36,AY36,BG36,BO36,BW36,CE36,CM36,CU36,DC36,DK36,DS36,EA36,EI36,EQ36,EY36,FG36,FO36,FW36,GE36,GM36,GU36,HC36,HK36,HS36,IA36,II36,IQ36)</f>
        <v>0</v>
      </c>
      <c r="IZ36" s="107">
        <f t="shared" si="70"/>
        <v>0</v>
      </c>
      <c r="JA36" s="107">
        <f t="shared" si="70"/>
        <v>0</v>
      </c>
      <c r="JB36" s="107">
        <f t="shared" si="70"/>
        <v>0</v>
      </c>
      <c r="JC36" s="107">
        <f t="shared" si="70"/>
        <v>0</v>
      </c>
      <c r="JD36" s="107">
        <f t="shared" si="70"/>
        <v>0</v>
      </c>
      <c r="JE36" s="118">
        <f t="shared" si="42"/>
        <v>0</v>
      </c>
    </row>
    <row r="37" ht="15.75" customHeight="1">
      <c r="A37" s="3" t="s">
        <v>94</v>
      </c>
      <c r="B37" s="3" t="s">
        <v>40</v>
      </c>
      <c r="C37" s="104"/>
      <c r="D37" s="105">
        <v>1.0</v>
      </c>
      <c r="E37" s="105">
        <v>1.0</v>
      </c>
      <c r="F37" s="105">
        <v>1.0</v>
      </c>
      <c r="G37" s="104"/>
      <c r="H37" s="104"/>
      <c r="I37" s="105">
        <f t="shared" si="2"/>
        <v>3</v>
      </c>
      <c r="J37" s="106"/>
      <c r="K37" s="104"/>
      <c r="L37" s="104"/>
      <c r="M37" s="104"/>
      <c r="N37" s="104"/>
      <c r="O37" s="104"/>
      <c r="P37" s="104"/>
      <c r="Q37" s="105">
        <f t="shared" si="3"/>
        <v>0</v>
      </c>
      <c r="R37" s="106"/>
      <c r="S37" s="111"/>
      <c r="T37" s="104"/>
      <c r="U37" s="104"/>
      <c r="V37" s="104"/>
      <c r="W37" s="104"/>
      <c r="X37" s="104"/>
      <c r="Y37" s="105">
        <f t="shared" si="4"/>
        <v>0</v>
      </c>
      <c r="Z37" s="106"/>
      <c r="AA37" s="104"/>
      <c r="AB37" s="104"/>
      <c r="AC37" s="104"/>
      <c r="AD37" s="104"/>
      <c r="AE37" s="104"/>
      <c r="AF37" s="104"/>
      <c r="AG37" s="105">
        <f t="shared" si="5"/>
        <v>0</v>
      </c>
      <c r="AH37" s="106"/>
      <c r="AI37" s="111"/>
      <c r="AJ37" s="104"/>
      <c r="AK37" s="104"/>
      <c r="AL37" s="104"/>
      <c r="AM37" s="104"/>
      <c r="AN37" s="104"/>
      <c r="AO37" s="105">
        <f t="shared" si="6"/>
        <v>0</v>
      </c>
      <c r="AP37" s="106"/>
      <c r="AQ37" s="104"/>
      <c r="AR37" s="104"/>
      <c r="AS37" s="104"/>
      <c r="AT37" s="104"/>
      <c r="AU37" s="104"/>
      <c r="AV37" s="104"/>
      <c r="AW37" s="105">
        <f t="shared" si="7"/>
        <v>0</v>
      </c>
      <c r="AX37" s="106"/>
      <c r="AY37" s="104"/>
      <c r="AZ37" s="104"/>
      <c r="BA37" s="104"/>
      <c r="BB37" s="104"/>
      <c r="BC37" s="104"/>
      <c r="BD37" s="104"/>
      <c r="BE37" s="105">
        <f t="shared" si="8"/>
        <v>0</v>
      </c>
      <c r="BF37" s="106"/>
      <c r="BG37" s="111"/>
      <c r="BH37" s="104"/>
      <c r="BI37" s="105">
        <v>1.0</v>
      </c>
      <c r="BJ37" s="105">
        <v>1.0</v>
      </c>
      <c r="BK37" s="104"/>
      <c r="BL37" s="104"/>
      <c r="BM37" s="105">
        <f t="shared" si="9"/>
        <v>2</v>
      </c>
      <c r="BN37" s="106"/>
      <c r="BO37" s="104"/>
      <c r="BP37" s="104"/>
      <c r="BQ37" s="104"/>
      <c r="BR37" s="104"/>
      <c r="BS37" s="104"/>
      <c r="BT37" s="104"/>
      <c r="BU37" s="105">
        <f t="shared" si="10"/>
        <v>0</v>
      </c>
      <c r="BV37" s="106"/>
      <c r="BW37" s="111"/>
      <c r="BX37" s="104"/>
      <c r="BY37" s="104"/>
      <c r="BZ37" s="104"/>
      <c r="CA37" s="104"/>
      <c r="CB37" s="104"/>
      <c r="CC37" s="105">
        <f t="shared" si="11"/>
        <v>0</v>
      </c>
      <c r="CD37" s="106"/>
      <c r="CE37" s="111"/>
      <c r="CF37" s="104"/>
      <c r="CG37" s="104"/>
      <c r="CH37" s="104"/>
      <c r="CI37" s="104"/>
      <c r="CJ37" s="104"/>
      <c r="CK37" s="105">
        <f t="shared" si="12"/>
        <v>0</v>
      </c>
      <c r="CL37" s="106"/>
      <c r="CM37" s="104"/>
      <c r="CN37" s="104"/>
      <c r="CO37" s="104"/>
      <c r="CP37" s="104"/>
      <c r="CQ37" s="104"/>
      <c r="CR37" s="104"/>
      <c r="CS37" s="105">
        <f t="shared" si="13"/>
        <v>0</v>
      </c>
      <c r="CT37" s="106"/>
      <c r="CU37" s="104"/>
      <c r="CV37" s="104"/>
      <c r="CW37" s="104"/>
      <c r="CX37" s="104"/>
      <c r="CY37" s="104"/>
      <c r="CZ37" s="104"/>
      <c r="DA37" s="105">
        <f t="shared" si="14"/>
        <v>0</v>
      </c>
      <c r="DB37" s="106"/>
      <c r="DC37" s="104"/>
      <c r="DD37" s="104"/>
      <c r="DE37" s="104"/>
      <c r="DF37" s="104"/>
      <c r="DG37" s="104"/>
      <c r="DH37" s="104"/>
      <c r="DI37" s="105">
        <f t="shared" si="15"/>
        <v>0</v>
      </c>
      <c r="DJ37" s="106"/>
      <c r="DK37" s="104"/>
      <c r="DL37" s="104"/>
      <c r="DM37" s="104"/>
      <c r="DN37" s="104"/>
      <c r="DO37" s="104"/>
      <c r="DP37" s="104"/>
      <c r="DQ37" s="105">
        <f t="shared" si="16"/>
        <v>0</v>
      </c>
      <c r="DR37" s="106"/>
      <c r="DS37" s="104"/>
      <c r="DT37" s="104"/>
      <c r="DU37" s="104"/>
      <c r="DV37" s="104"/>
      <c r="DW37" s="104"/>
      <c r="DX37" s="104"/>
      <c r="DY37" s="105">
        <f t="shared" si="17"/>
        <v>0</v>
      </c>
      <c r="DZ37" s="106"/>
      <c r="EA37" s="104"/>
      <c r="EB37" s="104"/>
      <c r="EC37" s="104"/>
      <c r="ED37" s="104"/>
      <c r="EE37" s="104"/>
      <c r="EF37" s="104"/>
      <c r="EG37" s="105">
        <f t="shared" si="18"/>
        <v>0</v>
      </c>
      <c r="EH37" s="106"/>
      <c r="EI37" s="111"/>
      <c r="EJ37" s="104"/>
      <c r="EK37" s="104"/>
      <c r="EL37" s="104"/>
      <c r="EM37" s="104"/>
      <c r="EN37" s="104"/>
      <c r="EO37" s="105">
        <f t="shared" si="19"/>
        <v>0</v>
      </c>
      <c r="EP37" s="106"/>
      <c r="EQ37" s="104"/>
      <c r="ER37" s="104"/>
      <c r="ES37" s="104"/>
      <c r="ET37" s="104"/>
      <c r="EU37" s="104"/>
      <c r="EV37" s="104"/>
      <c r="EW37" s="105">
        <f t="shared" si="20"/>
        <v>0</v>
      </c>
      <c r="EX37" s="106"/>
      <c r="EY37" s="104"/>
      <c r="EZ37" s="104"/>
      <c r="FA37" s="104"/>
      <c r="FB37" s="104"/>
      <c r="FC37" s="104"/>
      <c r="FD37" s="104"/>
      <c r="FE37" s="105">
        <f t="shared" si="21"/>
        <v>0</v>
      </c>
      <c r="FF37" s="106"/>
      <c r="FG37" s="104"/>
      <c r="FH37" s="104"/>
      <c r="FI37" s="104"/>
      <c r="FJ37" s="104"/>
      <c r="FK37" s="104"/>
      <c r="FL37" s="104"/>
      <c r="FM37" s="105">
        <f t="shared" si="22"/>
        <v>0</v>
      </c>
      <c r="FN37" s="106"/>
      <c r="FO37" s="111"/>
      <c r="FP37" s="104"/>
      <c r="FQ37" s="104"/>
      <c r="FR37" s="104"/>
      <c r="FS37" s="104"/>
      <c r="FT37" s="104"/>
      <c r="FU37" s="105">
        <f t="shared" si="23"/>
        <v>0</v>
      </c>
      <c r="FV37" s="106"/>
      <c r="FW37" s="104"/>
      <c r="FX37" s="104"/>
      <c r="FY37" s="104"/>
      <c r="FZ37" s="104"/>
      <c r="GA37" s="104"/>
      <c r="GB37" s="104"/>
      <c r="GC37" s="105">
        <f t="shared" si="24"/>
        <v>0</v>
      </c>
      <c r="GD37" s="106"/>
      <c r="GE37" s="111"/>
      <c r="GF37" s="104"/>
      <c r="GG37" s="104"/>
      <c r="GH37" s="104"/>
      <c r="GI37" s="104"/>
      <c r="GJ37" s="104"/>
      <c r="GK37" s="105">
        <f t="shared" si="25"/>
        <v>0</v>
      </c>
      <c r="GL37" s="106"/>
      <c r="GM37" s="111"/>
      <c r="GN37" s="104"/>
      <c r="GO37" s="104"/>
      <c r="GP37" s="104"/>
      <c r="GQ37" s="104"/>
      <c r="GR37" s="104"/>
      <c r="GS37" s="105">
        <f t="shared" si="26"/>
        <v>0</v>
      </c>
      <c r="GT37" s="106"/>
      <c r="GU37" s="104"/>
      <c r="GV37" s="104"/>
      <c r="GW37" s="104"/>
      <c r="GX37" s="104"/>
      <c r="GY37" s="104"/>
      <c r="GZ37" s="104"/>
      <c r="HA37" s="105">
        <f t="shared" si="27"/>
        <v>0</v>
      </c>
      <c r="HB37" s="106"/>
      <c r="HC37" s="104"/>
      <c r="HD37" s="104"/>
      <c r="HE37" s="104"/>
      <c r="HF37" s="104"/>
      <c r="HG37" s="104"/>
      <c r="HH37" s="104"/>
      <c r="HI37" s="105">
        <f t="shared" si="28"/>
        <v>0</v>
      </c>
      <c r="HJ37" s="106"/>
      <c r="HK37" s="104"/>
      <c r="HL37" s="104"/>
      <c r="HM37" s="104"/>
      <c r="HN37" s="104"/>
      <c r="HO37" s="104"/>
      <c r="HP37" s="104"/>
      <c r="HQ37" s="105">
        <f t="shared" si="29"/>
        <v>0</v>
      </c>
      <c r="HR37" s="106"/>
      <c r="HS37" s="111"/>
      <c r="HT37" s="105">
        <v>1.0</v>
      </c>
      <c r="HU37" s="105">
        <v>1.0</v>
      </c>
      <c r="HV37" s="105">
        <v>0.5</v>
      </c>
      <c r="HW37" s="105">
        <v>0.5</v>
      </c>
      <c r="HX37" s="104"/>
      <c r="HY37" s="105">
        <f t="shared" si="30"/>
        <v>3</v>
      </c>
      <c r="HZ37" s="106"/>
      <c r="IA37" s="104"/>
      <c r="IB37" s="104"/>
      <c r="IC37" s="104"/>
      <c r="ID37" s="104"/>
      <c r="IE37" s="104"/>
      <c r="IF37" s="104"/>
      <c r="IG37" s="105">
        <f t="shared" si="31"/>
        <v>0</v>
      </c>
      <c r="IH37" s="106"/>
      <c r="II37" s="104"/>
      <c r="IJ37" s="104"/>
      <c r="IK37" s="104"/>
      <c r="IL37" s="104"/>
      <c r="IM37" s="104"/>
      <c r="IN37" s="104"/>
      <c r="IO37" s="105">
        <f t="shared" si="45"/>
        <v>0</v>
      </c>
      <c r="IP37" s="106"/>
      <c r="IQ37" s="105"/>
      <c r="IR37" s="105"/>
      <c r="IS37" s="104"/>
      <c r="IT37" s="105"/>
      <c r="IU37" s="105"/>
      <c r="IV37" s="104"/>
      <c r="IW37" s="105">
        <f t="shared" si="40"/>
        <v>0</v>
      </c>
      <c r="IX37" s="106"/>
      <c r="IY37" s="107">
        <f t="shared" ref="IY37:JD37" si="71">SUM(C37,K37,S37,AA37,AI37,AQ37,AY37,BG37,BO37,BW37,CE37,CM37,CU37,DC37,DK37,DS37,EA37,EI37,EQ37,EY37,FG37,FO37,FW37,GE37,GM37,GU37,HC37,HK37,HS37,IA37,II37,IQ37)</f>
        <v>0</v>
      </c>
      <c r="IZ37" s="107">
        <f t="shared" si="71"/>
        <v>2</v>
      </c>
      <c r="JA37" s="107">
        <f t="shared" si="71"/>
        <v>3</v>
      </c>
      <c r="JB37" s="107">
        <f t="shared" si="71"/>
        <v>2.5</v>
      </c>
      <c r="JC37" s="107">
        <f t="shared" si="71"/>
        <v>0.5</v>
      </c>
      <c r="JD37" s="107">
        <f t="shared" si="71"/>
        <v>0</v>
      </c>
      <c r="JE37" s="118">
        <f t="shared" si="42"/>
        <v>8</v>
      </c>
    </row>
    <row r="38" ht="15.75" customHeight="1">
      <c r="A38" s="3" t="s">
        <v>95</v>
      </c>
      <c r="B38" s="3" t="s">
        <v>115</v>
      </c>
      <c r="C38" s="104"/>
      <c r="D38" s="104"/>
      <c r="E38" s="105">
        <v>2.0</v>
      </c>
      <c r="F38" s="104"/>
      <c r="G38" s="104"/>
      <c r="H38" s="104"/>
      <c r="I38" s="105">
        <f t="shared" si="2"/>
        <v>2</v>
      </c>
      <c r="J38" s="106"/>
      <c r="K38" s="105"/>
      <c r="L38" s="105"/>
      <c r="M38" s="104"/>
      <c r="N38" s="105"/>
      <c r="O38" s="105"/>
      <c r="P38" s="104"/>
      <c r="Q38" s="105">
        <f t="shared" si="3"/>
        <v>0</v>
      </c>
      <c r="R38" s="106"/>
      <c r="S38" s="111"/>
      <c r="T38" s="104"/>
      <c r="U38" s="104"/>
      <c r="V38" s="104"/>
      <c r="W38" s="104"/>
      <c r="X38" s="104"/>
      <c r="Y38" s="105">
        <f t="shared" si="4"/>
        <v>0</v>
      </c>
      <c r="Z38" s="106"/>
      <c r="AA38" s="105"/>
      <c r="AB38" s="105"/>
      <c r="AC38" s="104"/>
      <c r="AD38" s="105"/>
      <c r="AE38" s="105"/>
      <c r="AF38" s="104"/>
      <c r="AG38" s="105">
        <f t="shared" si="5"/>
        <v>0</v>
      </c>
      <c r="AH38" s="106"/>
      <c r="AI38" s="111"/>
      <c r="AJ38" s="104"/>
      <c r="AK38" s="104"/>
      <c r="AL38" s="104"/>
      <c r="AM38" s="104"/>
      <c r="AN38" s="104"/>
      <c r="AO38" s="105">
        <f t="shared" si="6"/>
        <v>0</v>
      </c>
      <c r="AP38" s="106"/>
      <c r="AQ38" s="105"/>
      <c r="AR38" s="105"/>
      <c r="AS38" s="104"/>
      <c r="AT38" s="105"/>
      <c r="AU38" s="105"/>
      <c r="AV38" s="104"/>
      <c r="AW38" s="105">
        <f t="shared" si="7"/>
        <v>0</v>
      </c>
      <c r="AX38" s="106"/>
      <c r="AY38" s="105"/>
      <c r="AZ38" s="105"/>
      <c r="BA38" s="104"/>
      <c r="BB38" s="105"/>
      <c r="BC38" s="105"/>
      <c r="BD38" s="104"/>
      <c r="BE38" s="105">
        <f t="shared" si="8"/>
        <v>0</v>
      </c>
      <c r="BF38" s="106"/>
      <c r="BG38" s="111"/>
      <c r="BH38" s="104"/>
      <c r="BI38" s="105">
        <v>1.0</v>
      </c>
      <c r="BJ38" s="104"/>
      <c r="BK38" s="104"/>
      <c r="BL38" s="104"/>
      <c r="BM38" s="105">
        <f t="shared" si="9"/>
        <v>1</v>
      </c>
      <c r="BN38" s="106"/>
      <c r="BO38" s="105"/>
      <c r="BP38" s="105"/>
      <c r="BQ38" s="104"/>
      <c r="BR38" s="105"/>
      <c r="BS38" s="105"/>
      <c r="BT38" s="104"/>
      <c r="BU38" s="105">
        <f t="shared" si="10"/>
        <v>0</v>
      </c>
      <c r="BV38" s="106"/>
      <c r="BW38" s="111"/>
      <c r="BX38" s="104"/>
      <c r="BY38" s="104"/>
      <c r="BZ38" s="104"/>
      <c r="CA38" s="104"/>
      <c r="CB38" s="104"/>
      <c r="CC38" s="105">
        <f t="shared" si="11"/>
        <v>0</v>
      </c>
      <c r="CD38" s="106"/>
      <c r="CE38" s="111"/>
      <c r="CF38" s="104"/>
      <c r="CG38" s="105">
        <v>2.5</v>
      </c>
      <c r="CH38" s="104"/>
      <c r="CI38" s="104"/>
      <c r="CJ38" s="104"/>
      <c r="CK38" s="105">
        <f t="shared" si="12"/>
        <v>2.5</v>
      </c>
      <c r="CL38" s="106"/>
      <c r="CM38" s="105"/>
      <c r="CN38" s="105"/>
      <c r="CO38" s="104"/>
      <c r="CP38" s="105"/>
      <c r="CQ38" s="105"/>
      <c r="CR38" s="104"/>
      <c r="CS38" s="105">
        <f t="shared" si="13"/>
        <v>0</v>
      </c>
      <c r="CT38" s="106"/>
      <c r="CU38" s="105"/>
      <c r="CV38" s="105"/>
      <c r="CW38" s="104"/>
      <c r="CX38" s="105"/>
      <c r="CY38" s="105"/>
      <c r="CZ38" s="104"/>
      <c r="DA38" s="105">
        <f t="shared" si="14"/>
        <v>0</v>
      </c>
      <c r="DB38" s="106"/>
      <c r="DC38" s="105"/>
      <c r="DD38" s="105"/>
      <c r="DE38" s="104"/>
      <c r="DF38" s="105"/>
      <c r="DG38" s="105"/>
      <c r="DH38" s="104"/>
      <c r="DI38" s="105">
        <f t="shared" si="15"/>
        <v>0</v>
      </c>
      <c r="DJ38" s="106"/>
      <c r="DK38" s="105"/>
      <c r="DL38" s="105"/>
      <c r="DM38" s="104"/>
      <c r="DN38" s="105"/>
      <c r="DO38" s="105"/>
      <c r="DP38" s="104"/>
      <c r="DQ38" s="105">
        <f t="shared" si="16"/>
        <v>0</v>
      </c>
      <c r="DR38" s="106"/>
      <c r="DS38" s="105"/>
      <c r="DT38" s="105"/>
      <c r="DU38" s="104"/>
      <c r="DV38" s="105"/>
      <c r="DW38" s="105"/>
      <c r="DX38" s="104"/>
      <c r="DY38" s="105">
        <f t="shared" si="17"/>
        <v>0</v>
      </c>
      <c r="DZ38" s="106"/>
      <c r="EA38" s="105"/>
      <c r="EB38" s="105"/>
      <c r="EC38" s="104"/>
      <c r="ED38" s="105"/>
      <c r="EE38" s="105"/>
      <c r="EF38" s="104"/>
      <c r="EG38" s="105">
        <f t="shared" si="18"/>
        <v>0</v>
      </c>
      <c r="EH38" s="106"/>
      <c r="EI38" s="111"/>
      <c r="EJ38" s="104"/>
      <c r="EK38" s="104"/>
      <c r="EL38" s="104"/>
      <c r="EM38" s="104"/>
      <c r="EN38" s="104"/>
      <c r="EO38" s="105">
        <f t="shared" si="19"/>
        <v>0</v>
      </c>
      <c r="EP38" s="106"/>
      <c r="EQ38" s="105"/>
      <c r="ER38" s="105"/>
      <c r="ES38" s="104"/>
      <c r="ET38" s="105"/>
      <c r="EU38" s="105"/>
      <c r="EV38" s="104"/>
      <c r="EW38" s="105">
        <f t="shared" si="20"/>
        <v>0</v>
      </c>
      <c r="EX38" s="106"/>
      <c r="EY38" s="105"/>
      <c r="EZ38" s="105"/>
      <c r="FA38" s="104"/>
      <c r="FB38" s="105"/>
      <c r="FC38" s="105"/>
      <c r="FD38" s="104"/>
      <c r="FE38" s="105">
        <f t="shared" si="21"/>
        <v>0</v>
      </c>
      <c r="FF38" s="106"/>
      <c r="FG38" s="105"/>
      <c r="FH38" s="105"/>
      <c r="FI38" s="104"/>
      <c r="FJ38" s="105"/>
      <c r="FK38" s="105"/>
      <c r="FL38" s="104"/>
      <c r="FM38" s="105">
        <f t="shared" si="22"/>
        <v>0</v>
      </c>
      <c r="FN38" s="106"/>
      <c r="FO38" s="111"/>
      <c r="FP38" s="104"/>
      <c r="FQ38" s="104"/>
      <c r="FR38" s="104"/>
      <c r="FS38" s="104"/>
      <c r="FT38" s="104"/>
      <c r="FU38" s="105">
        <f t="shared" si="23"/>
        <v>0</v>
      </c>
      <c r="FV38" s="106"/>
      <c r="FW38" s="105"/>
      <c r="FX38" s="105"/>
      <c r="FY38" s="104"/>
      <c r="FZ38" s="105"/>
      <c r="GA38" s="105"/>
      <c r="GB38" s="104"/>
      <c r="GC38" s="105">
        <f t="shared" si="24"/>
        <v>0</v>
      </c>
      <c r="GD38" s="106"/>
      <c r="GE38" s="111"/>
      <c r="GF38" s="104"/>
      <c r="GG38" s="104"/>
      <c r="GH38" s="104"/>
      <c r="GI38" s="104"/>
      <c r="GJ38" s="104"/>
      <c r="GK38" s="105">
        <f t="shared" si="25"/>
        <v>0</v>
      </c>
      <c r="GL38" s="106"/>
      <c r="GM38" s="111"/>
      <c r="GN38" s="104"/>
      <c r="GO38" s="105">
        <v>1.5</v>
      </c>
      <c r="GP38" s="104"/>
      <c r="GQ38" s="104"/>
      <c r="GR38" s="104"/>
      <c r="GS38" s="105">
        <f t="shared" si="26"/>
        <v>1.5</v>
      </c>
      <c r="GT38" s="106"/>
      <c r="GU38" s="105"/>
      <c r="GV38" s="105"/>
      <c r="GW38" s="104"/>
      <c r="GX38" s="105"/>
      <c r="GY38" s="105"/>
      <c r="GZ38" s="104"/>
      <c r="HA38" s="105">
        <f t="shared" si="27"/>
        <v>0</v>
      </c>
      <c r="HB38" s="106"/>
      <c r="HC38" s="105"/>
      <c r="HD38" s="105"/>
      <c r="HE38" s="104"/>
      <c r="HF38" s="105"/>
      <c r="HG38" s="105"/>
      <c r="HH38" s="104"/>
      <c r="HI38" s="105">
        <f t="shared" si="28"/>
        <v>0</v>
      </c>
      <c r="HJ38" s="106"/>
      <c r="HK38" s="105"/>
      <c r="HL38" s="105"/>
      <c r="HM38" s="104"/>
      <c r="HN38" s="105"/>
      <c r="HO38" s="105"/>
      <c r="HP38" s="104"/>
      <c r="HQ38" s="105">
        <f t="shared" si="29"/>
        <v>0</v>
      </c>
      <c r="HR38" s="106"/>
      <c r="HS38" s="111"/>
      <c r="HT38" s="104"/>
      <c r="HU38" s="104"/>
      <c r="HV38" s="104"/>
      <c r="HW38" s="104"/>
      <c r="HX38" s="104"/>
      <c r="HY38" s="105">
        <f t="shared" si="30"/>
        <v>0</v>
      </c>
      <c r="HZ38" s="106"/>
      <c r="IA38" s="105"/>
      <c r="IB38" s="105"/>
      <c r="IC38" s="104"/>
      <c r="ID38" s="105"/>
      <c r="IE38" s="105"/>
      <c r="IF38" s="104"/>
      <c r="IG38" s="105">
        <f t="shared" si="31"/>
        <v>0</v>
      </c>
      <c r="IH38" s="106"/>
      <c r="II38" s="105"/>
      <c r="IJ38" s="105"/>
      <c r="IK38" s="104"/>
      <c r="IL38" s="105"/>
      <c r="IM38" s="105"/>
      <c r="IN38" s="104"/>
      <c r="IO38" s="105">
        <f t="shared" si="45"/>
        <v>0</v>
      </c>
      <c r="IP38" s="106"/>
      <c r="IQ38" s="104"/>
      <c r="IR38" s="104"/>
      <c r="IS38" s="104"/>
      <c r="IT38" s="104"/>
      <c r="IU38" s="104"/>
      <c r="IV38" s="104"/>
      <c r="IW38" s="105">
        <f t="shared" si="40"/>
        <v>0</v>
      </c>
      <c r="IX38" s="106"/>
      <c r="IY38" s="107">
        <f t="shared" ref="IY38:JD38" si="72">SUM(C38,K38,S38,AA38,AI38,AQ38,AY38,BG38,BO38,BW38,CE38,CM38,CU38,DC38,DK38,DS38,EA38,EI38,EQ38,EY38,FG38,FO38,FW38,GE38,GM38,GU38,HC38,HK38,HS38,IA38,II38,IQ38)</f>
        <v>0</v>
      </c>
      <c r="IZ38" s="107">
        <f t="shared" si="72"/>
        <v>0</v>
      </c>
      <c r="JA38" s="107">
        <f t="shared" si="72"/>
        <v>7</v>
      </c>
      <c r="JB38" s="107">
        <f t="shared" si="72"/>
        <v>0</v>
      </c>
      <c r="JC38" s="107">
        <f t="shared" si="72"/>
        <v>0</v>
      </c>
      <c r="JD38" s="107">
        <f t="shared" si="72"/>
        <v>0</v>
      </c>
      <c r="JE38" s="118">
        <f t="shared" si="42"/>
        <v>7</v>
      </c>
    </row>
    <row r="39" ht="15.75" customHeight="1">
      <c r="A39" s="3" t="s">
        <v>96</v>
      </c>
      <c r="B39" s="3" t="s">
        <v>42</v>
      </c>
      <c r="C39" s="105">
        <v>5.0</v>
      </c>
      <c r="D39" s="105">
        <v>4.0</v>
      </c>
      <c r="E39" s="104"/>
      <c r="F39" s="105">
        <v>5.0</v>
      </c>
      <c r="G39" s="105">
        <v>1.0</v>
      </c>
      <c r="H39" s="104"/>
      <c r="I39" s="105">
        <f t="shared" si="2"/>
        <v>15</v>
      </c>
      <c r="J39" s="106"/>
      <c r="K39" s="104"/>
      <c r="L39" s="104"/>
      <c r="M39" s="104"/>
      <c r="N39" s="104"/>
      <c r="O39" s="104"/>
      <c r="P39" s="104"/>
      <c r="Q39" s="105">
        <f t="shared" si="3"/>
        <v>0</v>
      </c>
      <c r="R39" s="106"/>
      <c r="S39" s="111"/>
      <c r="T39" s="104"/>
      <c r="U39" s="104"/>
      <c r="V39" s="104"/>
      <c r="W39" s="104"/>
      <c r="X39" s="104"/>
      <c r="Y39" s="105">
        <f t="shared" si="4"/>
        <v>0</v>
      </c>
      <c r="Z39" s="106"/>
      <c r="AA39" s="104"/>
      <c r="AB39" s="104"/>
      <c r="AC39" s="104"/>
      <c r="AD39" s="104"/>
      <c r="AE39" s="104"/>
      <c r="AF39" s="104"/>
      <c r="AG39" s="105">
        <f t="shared" si="5"/>
        <v>0</v>
      </c>
      <c r="AH39" s="106"/>
      <c r="AI39" s="111"/>
      <c r="AJ39" s="104"/>
      <c r="AK39" s="104"/>
      <c r="AL39" s="104"/>
      <c r="AM39" s="104"/>
      <c r="AN39" s="104"/>
      <c r="AO39" s="105">
        <f t="shared" si="6"/>
        <v>0</v>
      </c>
      <c r="AP39" s="106"/>
      <c r="AQ39" s="104"/>
      <c r="AR39" s="104"/>
      <c r="AS39" s="104"/>
      <c r="AT39" s="104"/>
      <c r="AU39" s="104"/>
      <c r="AV39" s="104"/>
      <c r="AW39" s="105">
        <f t="shared" si="7"/>
        <v>0</v>
      </c>
      <c r="AX39" s="106"/>
      <c r="AY39" s="104"/>
      <c r="AZ39" s="104"/>
      <c r="BA39" s="104"/>
      <c r="BB39" s="104"/>
      <c r="BC39" s="104"/>
      <c r="BD39" s="104"/>
      <c r="BE39" s="105">
        <f t="shared" si="8"/>
        <v>0</v>
      </c>
      <c r="BF39" s="106"/>
      <c r="BG39" s="111"/>
      <c r="BH39" s="104"/>
      <c r="BI39" s="104"/>
      <c r="BJ39" s="104"/>
      <c r="BK39" s="104"/>
      <c r="BL39" s="104"/>
      <c r="BM39" s="105">
        <f t="shared" si="9"/>
        <v>0</v>
      </c>
      <c r="BN39" s="106"/>
      <c r="BO39" s="104"/>
      <c r="BP39" s="104"/>
      <c r="BQ39" s="104"/>
      <c r="BR39" s="104"/>
      <c r="BS39" s="104"/>
      <c r="BT39" s="104"/>
      <c r="BU39" s="105">
        <f t="shared" si="10"/>
        <v>0</v>
      </c>
      <c r="BV39" s="106"/>
      <c r="BW39" s="111"/>
      <c r="BX39" s="104"/>
      <c r="BY39" s="104"/>
      <c r="BZ39" s="104"/>
      <c r="CA39" s="104"/>
      <c r="CB39" s="104"/>
      <c r="CC39" s="105">
        <f t="shared" si="11"/>
        <v>0</v>
      </c>
      <c r="CD39" s="106"/>
      <c r="CE39" s="111"/>
      <c r="CF39" s="104"/>
      <c r="CG39" s="104"/>
      <c r="CH39" s="104"/>
      <c r="CI39" s="104"/>
      <c r="CJ39" s="104"/>
      <c r="CK39" s="105">
        <f t="shared" si="12"/>
        <v>0</v>
      </c>
      <c r="CL39" s="106"/>
      <c r="CM39" s="104"/>
      <c r="CN39" s="104"/>
      <c r="CO39" s="104"/>
      <c r="CP39" s="104"/>
      <c r="CQ39" s="104"/>
      <c r="CR39" s="104"/>
      <c r="CS39" s="105">
        <f t="shared" si="13"/>
        <v>0</v>
      </c>
      <c r="CT39" s="106"/>
      <c r="CU39" s="104"/>
      <c r="CV39" s="104"/>
      <c r="CW39" s="104"/>
      <c r="CX39" s="104"/>
      <c r="CY39" s="104"/>
      <c r="CZ39" s="104"/>
      <c r="DA39" s="105">
        <f t="shared" si="14"/>
        <v>0</v>
      </c>
      <c r="DB39" s="106"/>
      <c r="DC39" s="104"/>
      <c r="DD39" s="104"/>
      <c r="DE39" s="104"/>
      <c r="DF39" s="104"/>
      <c r="DG39" s="104"/>
      <c r="DH39" s="104"/>
      <c r="DI39" s="105">
        <f t="shared" si="15"/>
        <v>0</v>
      </c>
      <c r="DJ39" s="106"/>
      <c r="DK39" s="104"/>
      <c r="DL39" s="104"/>
      <c r="DM39" s="104"/>
      <c r="DN39" s="104"/>
      <c r="DO39" s="104"/>
      <c r="DP39" s="104"/>
      <c r="DQ39" s="105">
        <f t="shared" si="16"/>
        <v>0</v>
      </c>
      <c r="DR39" s="106"/>
      <c r="DS39" s="104"/>
      <c r="DT39" s="104"/>
      <c r="DU39" s="104"/>
      <c r="DV39" s="104"/>
      <c r="DW39" s="104"/>
      <c r="DX39" s="104"/>
      <c r="DY39" s="105">
        <f t="shared" si="17"/>
        <v>0</v>
      </c>
      <c r="DZ39" s="106"/>
      <c r="EA39" s="104"/>
      <c r="EB39" s="104"/>
      <c r="EC39" s="104"/>
      <c r="ED39" s="104"/>
      <c r="EE39" s="104"/>
      <c r="EF39" s="104"/>
      <c r="EG39" s="105">
        <f t="shared" si="18"/>
        <v>0</v>
      </c>
      <c r="EH39" s="106"/>
      <c r="EI39" s="119">
        <v>4.0</v>
      </c>
      <c r="EJ39" s="105">
        <v>4.0</v>
      </c>
      <c r="EK39" s="104"/>
      <c r="EL39" s="105">
        <v>8.0</v>
      </c>
      <c r="EM39" s="105">
        <v>2.0</v>
      </c>
      <c r="EN39" s="104"/>
      <c r="EO39" s="105">
        <f t="shared" si="19"/>
        <v>18</v>
      </c>
      <c r="EP39" s="106"/>
      <c r="EQ39" s="104"/>
      <c r="ER39" s="104"/>
      <c r="ES39" s="104"/>
      <c r="ET39" s="104"/>
      <c r="EU39" s="104"/>
      <c r="EV39" s="104"/>
      <c r="EW39" s="105">
        <f t="shared" si="20"/>
        <v>0</v>
      </c>
      <c r="EX39" s="106"/>
      <c r="EY39" s="104"/>
      <c r="EZ39" s="104"/>
      <c r="FA39" s="104"/>
      <c r="FB39" s="104"/>
      <c r="FC39" s="104"/>
      <c r="FD39" s="104"/>
      <c r="FE39" s="105">
        <f t="shared" si="21"/>
        <v>0</v>
      </c>
      <c r="FF39" s="106"/>
      <c r="FG39" s="104"/>
      <c r="FH39" s="104"/>
      <c r="FI39" s="104"/>
      <c r="FJ39" s="104"/>
      <c r="FK39" s="104"/>
      <c r="FL39" s="104"/>
      <c r="FM39" s="105">
        <f t="shared" si="22"/>
        <v>0</v>
      </c>
      <c r="FN39" s="106"/>
      <c r="FO39" s="119">
        <v>2.5</v>
      </c>
      <c r="FP39" s="105">
        <v>3.0</v>
      </c>
      <c r="FQ39" s="104"/>
      <c r="FR39" s="105">
        <v>6.0</v>
      </c>
      <c r="FS39" s="105">
        <v>4.0</v>
      </c>
      <c r="FT39" s="104"/>
      <c r="FU39" s="105">
        <f t="shared" si="23"/>
        <v>15.5</v>
      </c>
      <c r="FV39" s="106"/>
      <c r="FW39" s="104"/>
      <c r="FX39" s="104"/>
      <c r="FY39" s="104"/>
      <c r="FZ39" s="104"/>
      <c r="GA39" s="104"/>
      <c r="GB39" s="104"/>
      <c r="GC39" s="105">
        <f t="shared" si="24"/>
        <v>0</v>
      </c>
      <c r="GD39" s="106"/>
      <c r="GE39" s="111"/>
      <c r="GF39" s="104"/>
      <c r="GG39" s="104"/>
      <c r="GH39" s="104"/>
      <c r="GI39" s="104"/>
      <c r="GJ39" s="104"/>
      <c r="GK39" s="105">
        <f t="shared" si="25"/>
        <v>0</v>
      </c>
      <c r="GL39" s="106"/>
      <c r="GM39" s="111"/>
      <c r="GN39" s="104"/>
      <c r="GO39" s="104"/>
      <c r="GP39" s="104"/>
      <c r="GQ39" s="104"/>
      <c r="GR39" s="104"/>
      <c r="GS39" s="105">
        <f t="shared" si="26"/>
        <v>0</v>
      </c>
      <c r="GT39" s="106"/>
      <c r="GU39" s="104"/>
      <c r="GV39" s="104"/>
      <c r="GW39" s="104"/>
      <c r="GX39" s="104"/>
      <c r="GY39" s="104"/>
      <c r="GZ39" s="104"/>
      <c r="HA39" s="105">
        <f t="shared" si="27"/>
        <v>0</v>
      </c>
      <c r="HB39" s="106"/>
      <c r="HC39" s="104"/>
      <c r="HD39" s="104"/>
      <c r="HE39" s="104"/>
      <c r="HF39" s="104"/>
      <c r="HG39" s="104"/>
      <c r="HH39" s="104"/>
      <c r="HI39" s="105">
        <f t="shared" si="28"/>
        <v>0</v>
      </c>
      <c r="HJ39" s="106"/>
      <c r="HK39" s="104"/>
      <c r="HL39" s="104"/>
      <c r="HM39" s="104"/>
      <c r="HN39" s="104"/>
      <c r="HO39" s="104"/>
      <c r="HP39" s="104"/>
      <c r="HQ39" s="105">
        <f t="shared" si="29"/>
        <v>0</v>
      </c>
      <c r="HR39" s="106"/>
      <c r="HS39" s="119">
        <v>3.0</v>
      </c>
      <c r="HT39" s="105">
        <v>3.0</v>
      </c>
      <c r="HU39" s="105">
        <v>1.0</v>
      </c>
      <c r="HV39" s="105">
        <v>7.0</v>
      </c>
      <c r="HW39" s="105">
        <v>5.0</v>
      </c>
      <c r="HX39" s="104"/>
      <c r="HY39" s="105">
        <f t="shared" si="30"/>
        <v>19</v>
      </c>
      <c r="HZ39" s="106"/>
      <c r="IA39" s="104"/>
      <c r="IB39" s="104"/>
      <c r="IC39" s="104"/>
      <c r="ID39" s="104"/>
      <c r="IE39" s="104"/>
      <c r="IF39" s="104"/>
      <c r="IG39" s="105">
        <f t="shared" si="31"/>
        <v>0</v>
      </c>
      <c r="IH39" s="106"/>
      <c r="II39" s="104"/>
      <c r="IJ39" s="104"/>
      <c r="IK39" s="104"/>
      <c r="IL39" s="104"/>
      <c r="IM39" s="104"/>
      <c r="IN39" s="104"/>
      <c r="IO39" s="105">
        <f t="shared" si="45"/>
        <v>0</v>
      </c>
      <c r="IP39" s="106"/>
      <c r="IQ39" s="104"/>
      <c r="IR39" s="104"/>
      <c r="IS39" s="104"/>
      <c r="IT39" s="104"/>
      <c r="IU39" s="104"/>
      <c r="IV39" s="104"/>
      <c r="IW39" s="105">
        <f t="shared" si="40"/>
        <v>0</v>
      </c>
      <c r="IX39" s="106"/>
      <c r="IY39" s="107">
        <f t="shared" ref="IY39:JD39" si="73">SUM(C39,K39,S39,AA39,AI39,AQ39,AY39,BG39,BO39,BW39,CE39,CM39,CU39,DC39,DK39,DS39,EA39,EI39,EQ39,EY39,FG39,FO39,FW39,GE39,GM39,GU39,HC39,HK39,HS39,IA39,II39,IQ39)</f>
        <v>14.5</v>
      </c>
      <c r="IZ39" s="107">
        <f t="shared" si="73"/>
        <v>14</v>
      </c>
      <c r="JA39" s="107">
        <f t="shared" si="73"/>
        <v>1</v>
      </c>
      <c r="JB39" s="107">
        <f t="shared" si="73"/>
        <v>26</v>
      </c>
      <c r="JC39" s="107">
        <f t="shared" si="73"/>
        <v>12</v>
      </c>
      <c r="JD39" s="107">
        <f t="shared" si="73"/>
        <v>0</v>
      </c>
      <c r="JE39" s="118">
        <f t="shared" si="42"/>
        <v>67.5</v>
      </c>
    </row>
    <row r="40" ht="15.75" customHeight="1">
      <c r="A40" s="3" t="s">
        <v>97</v>
      </c>
      <c r="B40" s="3" t="s">
        <v>43</v>
      </c>
      <c r="C40" s="104"/>
      <c r="D40" s="104"/>
      <c r="E40" s="104"/>
      <c r="F40" s="104"/>
      <c r="G40" s="104"/>
      <c r="H40" s="104"/>
      <c r="I40" s="105">
        <f t="shared" si="2"/>
        <v>0</v>
      </c>
      <c r="J40" s="106"/>
      <c r="K40" s="104"/>
      <c r="L40" s="104"/>
      <c r="M40" s="104"/>
      <c r="N40" s="104"/>
      <c r="O40" s="104"/>
      <c r="P40" s="104"/>
      <c r="Q40" s="105">
        <f t="shared" si="3"/>
        <v>0</v>
      </c>
      <c r="R40" s="106"/>
      <c r="S40" s="111"/>
      <c r="T40" s="104"/>
      <c r="U40" s="104"/>
      <c r="V40" s="104"/>
      <c r="W40" s="104"/>
      <c r="X40" s="104"/>
      <c r="Y40" s="105">
        <f t="shared" si="4"/>
        <v>0</v>
      </c>
      <c r="Z40" s="106"/>
      <c r="AA40" s="104"/>
      <c r="AB40" s="104"/>
      <c r="AC40" s="104"/>
      <c r="AD40" s="104"/>
      <c r="AE40" s="104"/>
      <c r="AF40" s="104"/>
      <c r="AG40" s="105">
        <f t="shared" si="5"/>
        <v>0</v>
      </c>
      <c r="AH40" s="106"/>
      <c r="AI40" s="111"/>
      <c r="AJ40" s="104"/>
      <c r="AK40" s="104"/>
      <c r="AL40" s="104"/>
      <c r="AM40" s="104"/>
      <c r="AN40" s="104"/>
      <c r="AO40" s="105">
        <f t="shared" si="6"/>
        <v>0</v>
      </c>
      <c r="AP40" s="106"/>
      <c r="AQ40" s="104"/>
      <c r="AR40" s="104"/>
      <c r="AS40" s="104"/>
      <c r="AT40" s="104"/>
      <c r="AU40" s="104"/>
      <c r="AV40" s="104"/>
      <c r="AW40" s="105">
        <f t="shared" si="7"/>
        <v>0</v>
      </c>
      <c r="AX40" s="106"/>
      <c r="AY40" s="104"/>
      <c r="AZ40" s="104"/>
      <c r="BA40" s="104"/>
      <c r="BB40" s="104"/>
      <c r="BC40" s="104"/>
      <c r="BD40" s="104"/>
      <c r="BE40" s="105">
        <f t="shared" si="8"/>
        <v>0</v>
      </c>
      <c r="BF40" s="106"/>
      <c r="BG40" s="111"/>
      <c r="BH40" s="104"/>
      <c r="BI40" s="104"/>
      <c r="BJ40" s="104"/>
      <c r="BK40" s="104"/>
      <c r="BL40" s="104"/>
      <c r="BM40" s="105">
        <f t="shared" si="9"/>
        <v>0</v>
      </c>
      <c r="BN40" s="106"/>
      <c r="BO40" s="104"/>
      <c r="BP40" s="104"/>
      <c r="BQ40" s="104"/>
      <c r="BR40" s="104"/>
      <c r="BS40" s="104"/>
      <c r="BT40" s="104"/>
      <c r="BU40" s="105">
        <f t="shared" si="10"/>
        <v>0</v>
      </c>
      <c r="BV40" s="106"/>
      <c r="BW40" s="111"/>
      <c r="BX40" s="104"/>
      <c r="BY40" s="104"/>
      <c r="BZ40" s="104"/>
      <c r="CA40" s="104"/>
      <c r="CB40" s="104"/>
      <c r="CC40" s="105">
        <f t="shared" si="11"/>
        <v>0</v>
      </c>
      <c r="CD40" s="106"/>
      <c r="CE40" s="111"/>
      <c r="CF40" s="104"/>
      <c r="CG40" s="104"/>
      <c r="CH40" s="104"/>
      <c r="CI40" s="104"/>
      <c r="CJ40" s="104"/>
      <c r="CK40" s="105">
        <f t="shared" si="12"/>
        <v>0</v>
      </c>
      <c r="CL40" s="106"/>
      <c r="CM40" s="104"/>
      <c r="CN40" s="104"/>
      <c r="CO40" s="104"/>
      <c r="CP40" s="104"/>
      <c r="CQ40" s="104"/>
      <c r="CR40" s="104"/>
      <c r="CS40" s="105">
        <f t="shared" si="13"/>
        <v>0</v>
      </c>
      <c r="CT40" s="106"/>
      <c r="CU40" s="104"/>
      <c r="CV40" s="104"/>
      <c r="CW40" s="104"/>
      <c r="CX40" s="104"/>
      <c r="CY40" s="104"/>
      <c r="CZ40" s="104"/>
      <c r="DA40" s="105">
        <f t="shared" si="14"/>
        <v>0</v>
      </c>
      <c r="DB40" s="106"/>
      <c r="DC40" s="104"/>
      <c r="DD40" s="104"/>
      <c r="DE40" s="104"/>
      <c r="DF40" s="104"/>
      <c r="DG40" s="104"/>
      <c r="DH40" s="104"/>
      <c r="DI40" s="105">
        <f t="shared" si="15"/>
        <v>0</v>
      </c>
      <c r="DJ40" s="106"/>
      <c r="DK40" s="104"/>
      <c r="DL40" s="104"/>
      <c r="DM40" s="104"/>
      <c r="DN40" s="104"/>
      <c r="DO40" s="104"/>
      <c r="DP40" s="104"/>
      <c r="DQ40" s="105">
        <f t="shared" si="16"/>
        <v>0</v>
      </c>
      <c r="DR40" s="106"/>
      <c r="DS40" s="104"/>
      <c r="DT40" s="104"/>
      <c r="DU40" s="104"/>
      <c r="DV40" s="104"/>
      <c r="DW40" s="104"/>
      <c r="DX40" s="104"/>
      <c r="DY40" s="105">
        <f t="shared" si="17"/>
        <v>0</v>
      </c>
      <c r="DZ40" s="106"/>
      <c r="EA40" s="104"/>
      <c r="EB40" s="104"/>
      <c r="EC40" s="104"/>
      <c r="ED40" s="104"/>
      <c r="EE40" s="104"/>
      <c r="EF40" s="104"/>
      <c r="EG40" s="105">
        <f t="shared" si="18"/>
        <v>0</v>
      </c>
      <c r="EH40" s="106"/>
      <c r="EI40" s="111"/>
      <c r="EJ40" s="104"/>
      <c r="EK40" s="104"/>
      <c r="EL40" s="104"/>
      <c r="EM40" s="104"/>
      <c r="EN40" s="104"/>
      <c r="EO40" s="105">
        <f t="shared" si="19"/>
        <v>0</v>
      </c>
      <c r="EP40" s="106"/>
      <c r="EQ40" s="104"/>
      <c r="ER40" s="104"/>
      <c r="ES40" s="104"/>
      <c r="ET40" s="104"/>
      <c r="EU40" s="104"/>
      <c r="EV40" s="104"/>
      <c r="EW40" s="105">
        <f t="shared" si="20"/>
        <v>0</v>
      </c>
      <c r="EX40" s="106"/>
      <c r="EY40" s="104"/>
      <c r="EZ40" s="104"/>
      <c r="FA40" s="104"/>
      <c r="FB40" s="104"/>
      <c r="FC40" s="104"/>
      <c r="FD40" s="104"/>
      <c r="FE40" s="105">
        <f t="shared" si="21"/>
        <v>0</v>
      </c>
      <c r="FF40" s="106"/>
      <c r="FG40" s="104"/>
      <c r="FH40" s="104"/>
      <c r="FI40" s="104"/>
      <c r="FJ40" s="104"/>
      <c r="FK40" s="104"/>
      <c r="FL40" s="104"/>
      <c r="FM40" s="105">
        <f t="shared" si="22"/>
        <v>0</v>
      </c>
      <c r="FN40" s="106"/>
      <c r="FO40" s="111"/>
      <c r="FP40" s="104"/>
      <c r="FQ40" s="104"/>
      <c r="FR40" s="104"/>
      <c r="FS40" s="104"/>
      <c r="FT40" s="104"/>
      <c r="FU40" s="105">
        <f t="shared" si="23"/>
        <v>0</v>
      </c>
      <c r="FV40" s="106"/>
      <c r="FW40" s="104"/>
      <c r="FX40" s="104"/>
      <c r="FY40" s="104"/>
      <c r="FZ40" s="104"/>
      <c r="GA40" s="104"/>
      <c r="GB40" s="104"/>
      <c r="GC40" s="105">
        <f t="shared" si="24"/>
        <v>0</v>
      </c>
      <c r="GD40" s="106"/>
      <c r="GE40" s="111"/>
      <c r="GF40" s="104"/>
      <c r="GG40" s="104"/>
      <c r="GH40" s="104"/>
      <c r="GI40" s="104"/>
      <c r="GJ40" s="104"/>
      <c r="GK40" s="105">
        <f t="shared" si="25"/>
        <v>0</v>
      </c>
      <c r="GL40" s="106"/>
      <c r="GM40" s="111"/>
      <c r="GN40" s="104"/>
      <c r="GO40" s="104"/>
      <c r="GP40" s="104"/>
      <c r="GQ40" s="104"/>
      <c r="GR40" s="104"/>
      <c r="GS40" s="105">
        <f t="shared" si="26"/>
        <v>0</v>
      </c>
      <c r="GT40" s="106"/>
      <c r="GU40" s="104"/>
      <c r="GV40" s="104"/>
      <c r="GW40" s="104"/>
      <c r="GX40" s="104"/>
      <c r="GY40" s="104"/>
      <c r="GZ40" s="104"/>
      <c r="HA40" s="105">
        <f t="shared" si="27"/>
        <v>0</v>
      </c>
      <c r="HB40" s="106"/>
      <c r="HC40" s="104"/>
      <c r="HD40" s="104"/>
      <c r="HE40" s="104"/>
      <c r="HF40" s="104"/>
      <c r="HG40" s="104"/>
      <c r="HH40" s="104"/>
      <c r="HI40" s="105">
        <f t="shared" si="28"/>
        <v>0</v>
      </c>
      <c r="HJ40" s="106"/>
      <c r="HK40" s="104"/>
      <c r="HL40" s="104"/>
      <c r="HM40" s="104"/>
      <c r="HN40" s="104"/>
      <c r="HO40" s="104"/>
      <c r="HP40" s="104"/>
      <c r="HQ40" s="105">
        <f t="shared" si="29"/>
        <v>0</v>
      </c>
      <c r="HR40" s="106"/>
      <c r="HS40" s="111"/>
      <c r="HT40" s="104"/>
      <c r="HU40" s="104"/>
      <c r="HV40" s="104"/>
      <c r="HW40" s="104"/>
      <c r="HX40" s="104"/>
      <c r="HY40" s="105">
        <f t="shared" si="30"/>
        <v>0</v>
      </c>
      <c r="HZ40" s="106"/>
      <c r="IA40" s="104"/>
      <c r="IB40" s="104"/>
      <c r="IC40" s="104"/>
      <c r="ID40" s="104"/>
      <c r="IE40" s="104"/>
      <c r="IF40" s="104"/>
      <c r="IG40" s="105">
        <f t="shared" si="31"/>
        <v>0</v>
      </c>
      <c r="IH40" s="106"/>
      <c r="II40" s="104"/>
      <c r="IJ40" s="104"/>
      <c r="IK40" s="104"/>
      <c r="IL40" s="104"/>
      <c r="IM40" s="104"/>
      <c r="IN40" s="104"/>
      <c r="IO40" s="105">
        <f t="shared" si="45"/>
        <v>0</v>
      </c>
      <c r="IP40" s="106"/>
      <c r="IQ40" s="104"/>
      <c r="IR40" s="104"/>
      <c r="IS40" s="105"/>
      <c r="IT40" s="105"/>
      <c r="IU40" s="105"/>
      <c r="IV40" s="105"/>
      <c r="IW40" s="105">
        <f t="shared" si="40"/>
        <v>0</v>
      </c>
      <c r="IX40" s="106"/>
      <c r="IY40" s="107">
        <f t="shared" ref="IY40:JD40" si="74">SUM(C40,K40,S40,AA40,AI40,AQ40,AY40,BG40,BO40,BW40,CE40,CM40,CU40,DC40,DK40,DS40,EA40,EI40,EQ40,EY40,FG40,FO40,FW40,GE40,GM40,GU40,HC40,HK40,HS40,IA40,II40,IQ40)</f>
        <v>0</v>
      </c>
      <c r="IZ40" s="107">
        <f t="shared" si="74"/>
        <v>0</v>
      </c>
      <c r="JA40" s="107">
        <f t="shared" si="74"/>
        <v>0</v>
      </c>
      <c r="JB40" s="107">
        <f t="shared" si="74"/>
        <v>0</v>
      </c>
      <c r="JC40" s="107">
        <f t="shared" si="74"/>
        <v>0</v>
      </c>
      <c r="JD40" s="107">
        <f t="shared" si="74"/>
        <v>0</v>
      </c>
      <c r="JE40" s="118">
        <f t="shared" si="42"/>
        <v>0</v>
      </c>
    </row>
    <row r="41" ht="15.75" customHeight="1">
      <c r="A41" s="3" t="s">
        <v>99</v>
      </c>
      <c r="B41" s="3" t="s">
        <v>45</v>
      </c>
      <c r="C41" s="104"/>
      <c r="D41" s="104"/>
      <c r="E41" s="104"/>
      <c r="F41" s="104"/>
      <c r="G41" s="104"/>
      <c r="H41" s="104"/>
      <c r="I41" s="105">
        <f t="shared" si="2"/>
        <v>0</v>
      </c>
      <c r="J41" s="106"/>
      <c r="K41" s="104"/>
      <c r="L41" s="104"/>
      <c r="M41" s="104"/>
      <c r="N41" s="104"/>
      <c r="O41" s="104"/>
      <c r="P41" s="104"/>
      <c r="Q41" s="105">
        <f t="shared" si="3"/>
        <v>0</v>
      </c>
      <c r="R41" s="106"/>
      <c r="S41" s="104"/>
      <c r="T41" s="104"/>
      <c r="U41" s="104"/>
      <c r="V41" s="104"/>
      <c r="W41" s="104"/>
      <c r="X41" s="104"/>
      <c r="Y41" s="105">
        <f t="shared" si="4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5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6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8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9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10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11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12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13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14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15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16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17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18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19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20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21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22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23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24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25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26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27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28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29"/>
        <v>0</v>
      </c>
      <c r="HR41" s="106"/>
      <c r="HS41" s="111"/>
      <c r="HT41" s="104"/>
      <c r="HU41" s="104"/>
      <c r="HV41" s="104"/>
      <c r="HW41" s="104"/>
      <c r="HX41" s="104"/>
      <c r="HY41" s="105">
        <f t="shared" si="30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31"/>
        <v>0</v>
      </c>
      <c r="IH41" s="106"/>
      <c r="II41" s="104"/>
      <c r="IJ41" s="104"/>
      <c r="IK41" s="104"/>
      <c r="IL41" s="104"/>
      <c r="IM41" s="104"/>
      <c r="IN41" s="104"/>
      <c r="IO41" s="105">
        <f t="shared" ref="IO41:IO48" si="76">SUM(II41:IN41)</f>
        <v>0</v>
      </c>
      <c r="IP41" s="106"/>
      <c r="IX41" s="106"/>
      <c r="IY41" s="107">
        <f t="shared" ref="IY41:JD41" si="75">SUM(C41,K41,S41,AA41,AI41,AQ41,AY41,BG41,BO41,BW41,CE41,CM41,CU41,DC41,DK41,DS41,EA41,EI41,EQ41,EY41,FG41,FO41,FW41,GE41,GM41,GU41,HC41,HK41,HS41,IA41,II41,IQ41)</f>
        <v>0</v>
      </c>
      <c r="IZ41" s="107">
        <f t="shared" si="75"/>
        <v>0</v>
      </c>
      <c r="JA41" s="107">
        <f t="shared" si="75"/>
        <v>0</v>
      </c>
      <c r="JB41" s="107">
        <f t="shared" si="75"/>
        <v>0</v>
      </c>
      <c r="JC41" s="107">
        <f t="shared" si="75"/>
        <v>0</v>
      </c>
      <c r="JD41" s="107">
        <f t="shared" si="75"/>
        <v>0</v>
      </c>
      <c r="JE41" s="118">
        <f t="shared" si="42"/>
        <v>0</v>
      </c>
    </row>
    <row r="42" ht="15.75" customHeight="1">
      <c r="A42" s="3" t="s">
        <v>100</v>
      </c>
      <c r="B42" s="3" t="s">
        <v>46</v>
      </c>
      <c r="C42" s="104"/>
      <c r="D42" s="104"/>
      <c r="E42" s="105">
        <f>1+2</f>
        <v>3</v>
      </c>
      <c r="F42" s="105">
        <v>0.5</v>
      </c>
      <c r="G42" s="105">
        <v>0.5</v>
      </c>
      <c r="H42" s="105">
        <v>0.5</v>
      </c>
      <c r="I42" s="105">
        <f t="shared" si="2"/>
        <v>4.5</v>
      </c>
      <c r="J42" s="106"/>
      <c r="K42" s="104"/>
      <c r="L42" s="104"/>
      <c r="M42" s="105"/>
      <c r="N42" s="105"/>
      <c r="O42" s="105"/>
      <c r="P42" s="105"/>
      <c r="Q42" s="105">
        <f t="shared" si="3"/>
        <v>0</v>
      </c>
      <c r="R42" s="106"/>
      <c r="S42" s="104"/>
      <c r="T42" s="104"/>
      <c r="U42" s="105"/>
      <c r="V42" s="105"/>
      <c r="W42" s="105"/>
      <c r="X42" s="105"/>
      <c r="Y42" s="105">
        <f t="shared" si="4"/>
        <v>0</v>
      </c>
      <c r="Z42" s="106"/>
      <c r="AA42" s="104"/>
      <c r="AB42" s="104"/>
      <c r="AC42" s="105"/>
      <c r="AD42" s="105"/>
      <c r="AE42" s="105"/>
      <c r="AF42" s="105"/>
      <c r="AG42" s="105">
        <f t="shared" si="5"/>
        <v>0</v>
      </c>
      <c r="AH42" s="106"/>
      <c r="AI42" s="104"/>
      <c r="AJ42" s="104"/>
      <c r="AK42" s="105"/>
      <c r="AL42" s="105"/>
      <c r="AM42" s="105"/>
      <c r="AN42" s="105"/>
      <c r="AO42" s="105">
        <f t="shared" si="6"/>
        <v>0</v>
      </c>
      <c r="AP42" s="106"/>
      <c r="AQ42" s="104"/>
      <c r="AR42" s="104"/>
      <c r="AS42" s="105"/>
      <c r="AT42" s="105"/>
      <c r="AU42" s="105"/>
      <c r="AV42" s="105"/>
      <c r="AW42" s="105">
        <f t="shared" si="7"/>
        <v>0</v>
      </c>
      <c r="AX42" s="106"/>
      <c r="AY42" s="104"/>
      <c r="AZ42" s="104"/>
      <c r="BA42" s="105"/>
      <c r="BB42" s="105"/>
      <c r="BC42" s="105"/>
      <c r="BD42" s="105"/>
      <c r="BE42" s="105">
        <f t="shared" si="8"/>
        <v>0</v>
      </c>
      <c r="BF42" s="106"/>
      <c r="BG42" s="104"/>
      <c r="BH42" s="104"/>
      <c r="BI42" s="105"/>
      <c r="BJ42" s="105"/>
      <c r="BK42" s="105"/>
      <c r="BL42" s="105"/>
      <c r="BM42" s="105">
        <f t="shared" si="9"/>
        <v>0</v>
      </c>
      <c r="BN42" s="106"/>
      <c r="BO42" s="104"/>
      <c r="BP42" s="104"/>
      <c r="BQ42" s="105"/>
      <c r="BR42" s="105"/>
      <c r="BS42" s="105"/>
      <c r="BT42" s="105"/>
      <c r="BU42" s="105">
        <f t="shared" si="10"/>
        <v>0</v>
      </c>
      <c r="BV42" s="106"/>
      <c r="BW42" s="104"/>
      <c r="BX42" s="104"/>
      <c r="BY42" s="105"/>
      <c r="BZ42" s="105"/>
      <c r="CA42" s="105"/>
      <c r="CB42" s="105"/>
      <c r="CC42" s="105">
        <f t="shared" si="11"/>
        <v>0</v>
      </c>
      <c r="CD42" s="106"/>
      <c r="CE42" s="104"/>
      <c r="CF42" s="104"/>
      <c r="CG42" s="105"/>
      <c r="CH42" s="105"/>
      <c r="CI42" s="105"/>
      <c r="CJ42" s="105"/>
      <c r="CK42" s="105">
        <f t="shared" si="12"/>
        <v>0</v>
      </c>
      <c r="CL42" s="106"/>
      <c r="CM42" s="104"/>
      <c r="CN42" s="104"/>
      <c r="CO42" s="105"/>
      <c r="CP42" s="105"/>
      <c r="CQ42" s="105"/>
      <c r="CR42" s="105"/>
      <c r="CS42" s="105">
        <f t="shared" si="13"/>
        <v>0</v>
      </c>
      <c r="CT42" s="106"/>
      <c r="CU42" s="104"/>
      <c r="CV42" s="104"/>
      <c r="CW42" s="105"/>
      <c r="CX42" s="105"/>
      <c r="CY42" s="105"/>
      <c r="CZ42" s="105"/>
      <c r="DA42" s="105">
        <f t="shared" si="14"/>
        <v>0</v>
      </c>
      <c r="DB42" s="106"/>
      <c r="DC42" s="104"/>
      <c r="DD42" s="104"/>
      <c r="DE42" s="105"/>
      <c r="DF42" s="105"/>
      <c r="DG42" s="105"/>
      <c r="DH42" s="105"/>
      <c r="DI42" s="105">
        <f t="shared" si="15"/>
        <v>0</v>
      </c>
      <c r="DJ42" s="106"/>
      <c r="DK42" s="104"/>
      <c r="DL42" s="104"/>
      <c r="DM42" s="105"/>
      <c r="DN42" s="105"/>
      <c r="DO42" s="105"/>
      <c r="DP42" s="105"/>
      <c r="DQ42" s="105">
        <f t="shared" si="16"/>
        <v>0</v>
      </c>
      <c r="DR42" s="106"/>
      <c r="DS42" s="104"/>
      <c r="DT42" s="104"/>
      <c r="DU42" s="105"/>
      <c r="DV42" s="105"/>
      <c r="DW42" s="105"/>
      <c r="DX42" s="105"/>
      <c r="DY42" s="105">
        <f t="shared" si="17"/>
        <v>0</v>
      </c>
      <c r="DZ42" s="106"/>
      <c r="EA42" s="104"/>
      <c r="EB42" s="104"/>
      <c r="EC42" s="105"/>
      <c r="ED42" s="105"/>
      <c r="EE42" s="105"/>
      <c r="EF42" s="105"/>
      <c r="EG42" s="105">
        <f t="shared" si="18"/>
        <v>0</v>
      </c>
      <c r="EH42" s="106"/>
      <c r="EI42" s="104"/>
      <c r="EJ42" s="104">
        <v>1.0</v>
      </c>
      <c r="EK42" s="105">
        <v>1.5</v>
      </c>
      <c r="EL42" s="105">
        <v>0.5</v>
      </c>
      <c r="EM42" s="105"/>
      <c r="EN42" s="105"/>
      <c r="EO42" s="105">
        <f t="shared" si="19"/>
        <v>3</v>
      </c>
      <c r="EP42" s="106"/>
      <c r="EQ42" s="104"/>
      <c r="ER42" s="104"/>
      <c r="ES42" s="105"/>
      <c r="ET42" s="105"/>
      <c r="EU42" s="105"/>
      <c r="EV42" s="105"/>
      <c r="EW42" s="105">
        <f t="shared" si="20"/>
        <v>0</v>
      </c>
      <c r="EX42" s="106"/>
      <c r="EY42" s="104"/>
      <c r="EZ42" s="104"/>
      <c r="FA42" s="105"/>
      <c r="FB42" s="105"/>
      <c r="FC42" s="105"/>
      <c r="FD42" s="105"/>
      <c r="FE42" s="105">
        <f t="shared" si="21"/>
        <v>0</v>
      </c>
      <c r="FF42" s="106"/>
      <c r="FG42" s="104"/>
      <c r="FH42" s="104"/>
      <c r="FI42" s="105"/>
      <c r="FJ42" s="105"/>
      <c r="FK42" s="105"/>
      <c r="FL42" s="105"/>
      <c r="FM42" s="105">
        <f t="shared" si="22"/>
        <v>0</v>
      </c>
      <c r="FN42" s="106"/>
      <c r="FO42" s="104"/>
      <c r="FP42" s="104">
        <v>0.5</v>
      </c>
      <c r="FQ42" s="105">
        <v>1.0</v>
      </c>
      <c r="FR42" s="105"/>
      <c r="FS42" s="105">
        <v>0.5</v>
      </c>
      <c r="FT42" s="105">
        <v>0.5</v>
      </c>
      <c r="FU42" s="105">
        <f t="shared" si="23"/>
        <v>2.5</v>
      </c>
      <c r="FV42" s="106"/>
      <c r="FW42" s="104"/>
      <c r="FX42" s="104"/>
      <c r="FY42" s="105"/>
      <c r="FZ42" s="105"/>
      <c r="GA42" s="105"/>
      <c r="GB42" s="105"/>
      <c r="GC42" s="105">
        <f t="shared" si="24"/>
        <v>0</v>
      </c>
      <c r="GD42" s="106"/>
      <c r="GE42" s="104"/>
      <c r="GF42" s="104"/>
      <c r="GG42" s="105"/>
      <c r="GH42" s="105"/>
      <c r="GI42" s="105"/>
      <c r="GJ42" s="105"/>
      <c r="GK42" s="105">
        <f t="shared" si="25"/>
        <v>0</v>
      </c>
      <c r="GL42" s="106"/>
      <c r="GM42" s="104"/>
      <c r="GN42" s="104"/>
      <c r="GO42" s="105"/>
      <c r="GP42" s="105"/>
      <c r="GQ42" s="105"/>
      <c r="GR42" s="105"/>
      <c r="GS42" s="105">
        <f t="shared" si="26"/>
        <v>0</v>
      </c>
      <c r="GT42" s="106"/>
      <c r="GU42" s="104"/>
      <c r="GV42" s="104"/>
      <c r="GW42" s="105"/>
      <c r="GX42" s="105"/>
      <c r="GY42" s="105"/>
      <c r="GZ42" s="105"/>
      <c r="HA42" s="105">
        <f t="shared" si="27"/>
        <v>0</v>
      </c>
      <c r="HB42" s="106"/>
      <c r="HC42" s="104"/>
      <c r="HD42" s="104"/>
      <c r="HE42" s="105"/>
      <c r="HF42" s="105"/>
      <c r="HG42" s="105"/>
      <c r="HH42" s="105"/>
      <c r="HI42" s="105">
        <f t="shared" si="28"/>
        <v>0</v>
      </c>
      <c r="HJ42" s="106"/>
      <c r="HK42" s="104"/>
      <c r="HL42" s="104"/>
      <c r="HM42" s="105"/>
      <c r="HN42" s="105"/>
      <c r="HO42" s="105"/>
      <c r="HP42" s="105"/>
      <c r="HQ42" s="105">
        <f t="shared" si="29"/>
        <v>0</v>
      </c>
      <c r="HR42" s="106"/>
      <c r="HS42" s="111"/>
      <c r="HT42" s="104">
        <v>1.0</v>
      </c>
      <c r="HU42" s="105">
        <v>0.5</v>
      </c>
      <c r="HV42" s="105">
        <v>0.5</v>
      </c>
      <c r="HW42" s="104"/>
      <c r="HX42" s="104">
        <v>1.0</v>
      </c>
      <c r="HY42" s="105">
        <f t="shared" si="30"/>
        <v>3</v>
      </c>
      <c r="HZ42" s="106"/>
      <c r="IA42" s="104"/>
      <c r="IB42" s="104"/>
      <c r="IC42" s="105"/>
      <c r="ID42" s="105"/>
      <c r="IE42" s="105"/>
      <c r="IF42" s="105"/>
      <c r="IG42" s="105">
        <f t="shared" si="31"/>
        <v>0</v>
      </c>
      <c r="IH42" s="106"/>
      <c r="II42" s="104"/>
      <c r="IJ42" s="104"/>
      <c r="IK42" s="105"/>
      <c r="IL42" s="105"/>
      <c r="IM42" s="105"/>
      <c r="IN42" s="105"/>
      <c r="IO42" s="105">
        <f t="shared" si="76"/>
        <v>0</v>
      </c>
      <c r="IP42" s="106"/>
      <c r="IX42" s="106"/>
      <c r="IY42" s="107">
        <f t="shared" ref="IY42:JD42" si="77">SUM(C42,K42,S42,AA42,AI42,AQ42,AY42,BG42,BO42,BW42,CE42,CM42,CU42,DC42,DK42,DS42,EA42,EI42,EQ42,EY42,FG42,FO42,FW42,GE42,GM42,GU42,HC42,HK42,HS42,IA42,II42,IQ42)</f>
        <v>0</v>
      </c>
      <c r="IZ42" s="107">
        <f t="shared" si="77"/>
        <v>2.5</v>
      </c>
      <c r="JA42" s="107">
        <f t="shared" si="77"/>
        <v>6</v>
      </c>
      <c r="JB42" s="107">
        <f t="shared" si="77"/>
        <v>1.5</v>
      </c>
      <c r="JC42" s="107">
        <f t="shared" si="77"/>
        <v>1</v>
      </c>
      <c r="JD42" s="107">
        <f t="shared" si="77"/>
        <v>2</v>
      </c>
      <c r="JE42" s="118">
        <f t="shared" si="42"/>
        <v>13</v>
      </c>
    </row>
    <row r="43" ht="15.75" customHeight="1">
      <c r="A43" s="104" t="s">
        <v>161</v>
      </c>
      <c r="B43" s="104" t="s">
        <v>1</v>
      </c>
      <c r="C43" s="104"/>
      <c r="D43" s="104"/>
      <c r="E43" s="105"/>
      <c r="F43" s="105"/>
      <c r="G43" s="105"/>
      <c r="H43" s="105"/>
      <c r="I43" s="105">
        <f t="shared" si="2"/>
        <v>0</v>
      </c>
      <c r="J43" s="106"/>
      <c r="K43" s="104"/>
      <c r="L43" s="104"/>
      <c r="M43" s="104"/>
      <c r="N43" s="104"/>
      <c r="O43" s="104"/>
      <c r="P43" s="104"/>
      <c r="Q43" s="105">
        <f t="shared" si="3"/>
        <v>0</v>
      </c>
      <c r="R43" s="106"/>
      <c r="S43" s="111"/>
      <c r="T43" s="104"/>
      <c r="U43" s="104"/>
      <c r="V43" s="104"/>
      <c r="W43" s="104"/>
      <c r="X43" s="104"/>
      <c r="Y43" s="105">
        <f t="shared" si="4"/>
        <v>0</v>
      </c>
      <c r="Z43" s="106"/>
      <c r="AA43" s="104"/>
      <c r="AB43" s="104"/>
      <c r="AC43" s="104"/>
      <c r="AD43" s="104"/>
      <c r="AE43" s="104"/>
      <c r="AF43" s="104"/>
      <c r="AG43" s="105">
        <f t="shared" si="5"/>
        <v>0</v>
      </c>
      <c r="AH43" s="106"/>
      <c r="AI43" s="111"/>
      <c r="AJ43" s="104"/>
      <c r="AK43" s="104"/>
      <c r="AL43" s="104"/>
      <c r="AM43" s="104"/>
      <c r="AN43" s="104"/>
      <c r="AO43" s="105">
        <f t="shared" si="6"/>
        <v>0</v>
      </c>
      <c r="AP43" s="106"/>
      <c r="AQ43" s="104"/>
      <c r="AR43" s="104"/>
      <c r="AS43" s="104"/>
      <c r="AT43" s="104"/>
      <c r="AU43" s="104"/>
      <c r="AV43" s="104"/>
      <c r="AW43" s="105">
        <f t="shared" si="7"/>
        <v>0</v>
      </c>
      <c r="AX43" s="106"/>
      <c r="AY43" s="104"/>
      <c r="AZ43" s="104"/>
      <c r="BA43" s="104"/>
      <c r="BB43" s="104"/>
      <c r="BC43" s="104"/>
      <c r="BD43" s="104"/>
      <c r="BE43" s="105">
        <f t="shared" si="8"/>
        <v>0</v>
      </c>
      <c r="BF43" s="106"/>
      <c r="BG43" s="111"/>
      <c r="BH43" s="104"/>
      <c r="BI43" s="104"/>
      <c r="BJ43" s="104"/>
      <c r="BK43" s="104"/>
      <c r="BL43" s="104"/>
      <c r="BM43" s="105">
        <f t="shared" si="9"/>
        <v>0</v>
      </c>
      <c r="BN43" s="106"/>
      <c r="BO43" s="104"/>
      <c r="BP43" s="104"/>
      <c r="BQ43" s="104"/>
      <c r="BR43" s="104"/>
      <c r="BS43" s="104"/>
      <c r="BT43" s="104"/>
      <c r="BU43" s="105">
        <f t="shared" si="10"/>
        <v>0</v>
      </c>
      <c r="BV43" s="106"/>
      <c r="BW43" s="111"/>
      <c r="BX43" s="104"/>
      <c r="BY43" s="104"/>
      <c r="BZ43" s="104"/>
      <c r="CA43" s="104"/>
      <c r="CB43" s="104"/>
      <c r="CC43" s="105">
        <f t="shared" si="11"/>
        <v>0</v>
      </c>
      <c r="CD43" s="106"/>
      <c r="CE43" s="111"/>
      <c r="CF43" s="104"/>
      <c r="CG43" s="104"/>
      <c r="CH43" s="104"/>
      <c r="CI43" s="104"/>
      <c r="CJ43" s="104"/>
      <c r="CK43" s="105">
        <f t="shared" si="12"/>
        <v>0</v>
      </c>
      <c r="CL43" s="106"/>
      <c r="CM43" s="104"/>
      <c r="CN43" s="104"/>
      <c r="CO43" s="104"/>
      <c r="CP43" s="104"/>
      <c r="CQ43" s="104"/>
      <c r="CR43" s="104"/>
      <c r="CS43" s="105">
        <f t="shared" si="13"/>
        <v>0</v>
      </c>
      <c r="CT43" s="106"/>
      <c r="CU43" s="104"/>
      <c r="CV43" s="104"/>
      <c r="CW43" s="104"/>
      <c r="CX43" s="104"/>
      <c r="CY43" s="104"/>
      <c r="CZ43" s="104"/>
      <c r="DA43" s="105">
        <f t="shared" si="14"/>
        <v>0</v>
      </c>
      <c r="DB43" s="106"/>
      <c r="DC43" s="104"/>
      <c r="DD43" s="104"/>
      <c r="DE43" s="104"/>
      <c r="DF43" s="104"/>
      <c r="DG43" s="104"/>
      <c r="DH43" s="104"/>
      <c r="DI43" s="105">
        <f t="shared" si="15"/>
        <v>0</v>
      </c>
      <c r="DJ43" s="106"/>
      <c r="DK43" s="104"/>
      <c r="DL43" s="104"/>
      <c r="DM43" s="104"/>
      <c r="DN43" s="104"/>
      <c r="DO43" s="104"/>
      <c r="DP43" s="104"/>
      <c r="DQ43" s="105">
        <f t="shared" si="16"/>
        <v>0</v>
      </c>
      <c r="DR43" s="106"/>
      <c r="DS43" s="104"/>
      <c r="DT43" s="104"/>
      <c r="DU43" s="104"/>
      <c r="DV43" s="104"/>
      <c r="DW43" s="104"/>
      <c r="DX43" s="104"/>
      <c r="DY43" s="105">
        <f t="shared" si="17"/>
        <v>0</v>
      </c>
      <c r="DZ43" s="106"/>
      <c r="EA43" s="104"/>
      <c r="EB43" s="104"/>
      <c r="EC43" s="104"/>
      <c r="ED43" s="104"/>
      <c r="EE43" s="104"/>
      <c r="EF43" s="104"/>
      <c r="EG43" s="105">
        <f t="shared" si="18"/>
        <v>0</v>
      </c>
      <c r="EH43" s="106"/>
      <c r="EI43" s="111"/>
      <c r="EJ43" s="105">
        <v>1.0</v>
      </c>
      <c r="EK43" s="105">
        <v>1.5</v>
      </c>
      <c r="EL43" s="105">
        <v>0.5</v>
      </c>
      <c r="EM43" s="104"/>
      <c r="EN43" s="104"/>
      <c r="EO43" s="105">
        <f t="shared" si="19"/>
        <v>3</v>
      </c>
      <c r="EP43" s="106"/>
      <c r="EQ43" s="104"/>
      <c r="ER43" s="104"/>
      <c r="ES43" s="104"/>
      <c r="ET43" s="104"/>
      <c r="EU43" s="104"/>
      <c r="EV43" s="104"/>
      <c r="EW43" s="105">
        <f t="shared" si="20"/>
        <v>0</v>
      </c>
      <c r="EX43" s="106"/>
      <c r="EY43" s="104"/>
      <c r="EZ43" s="104"/>
      <c r="FA43" s="104"/>
      <c r="FB43" s="104"/>
      <c r="FC43" s="104"/>
      <c r="FD43" s="104"/>
      <c r="FE43" s="105">
        <f t="shared" si="21"/>
        <v>0</v>
      </c>
      <c r="FF43" s="106"/>
      <c r="FG43" s="104"/>
      <c r="FH43" s="104"/>
      <c r="FI43" s="104"/>
      <c r="FJ43" s="104"/>
      <c r="FK43" s="104"/>
      <c r="FL43" s="104"/>
      <c r="FM43" s="105">
        <f t="shared" si="22"/>
        <v>0</v>
      </c>
      <c r="FN43" s="106"/>
      <c r="FO43" s="111"/>
      <c r="FP43" s="105">
        <v>0.5</v>
      </c>
      <c r="FQ43" s="105">
        <v>1.0</v>
      </c>
      <c r="FR43" s="104"/>
      <c r="FS43" s="105">
        <v>0.5</v>
      </c>
      <c r="FT43" s="105">
        <v>0.5</v>
      </c>
      <c r="FU43" s="105">
        <f t="shared" si="23"/>
        <v>2.5</v>
      </c>
      <c r="FV43" s="106"/>
      <c r="FW43" s="104"/>
      <c r="FX43" s="104"/>
      <c r="FY43" s="104"/>
      <c r="FZ43" s="104"/>
      <c r="GA43" s="104"/>
      <c r="GB43" s="104"/>
      <c r="GC43" s="105">
        <f t="shared" si="24"/>
        <v>0</v>
      </c>
      <c r="GD43" s="106"/>
      <c r="GE43" s="111"/>
      <c r="GF43" s="104"/>
      <c r="GG43" s="104"/>
      <c r="GH43" s="104"/>
      <c r="GI43" s="104"/>
      <c r="GJ43" s="104"/>
      <c r="GK43" s="105">
        <f t="shared" si="25"/>
        <v>0</v>
      </c>
      <c r="GL43" s="106"/>
      <c r="GM43" s="111"/>
      <c r="GN43" s="104"/>
      <c r="GO43" s="104"/>
      <c r="GP43" s="104"/>
      <c r="GQ43" s="104"/>
      <c r="GR43" s="104"/>
      <c r="GS43" s="105">
        <f t="shared" si="26"/>
        <v>0</v>
      </c>
      <c r="GT43" s="106"/>
      <c r="GU43" s="104"/>
      <c r="GV43" s="104"/>
      <c r="GW43" s="104"/>
      <c r="GX43" s="104"/>
      <c r="GY43" s="104"/>
      <c r="GZ43" s="104"/>
      <c r="HA43" s="105">
        <f t="shared" si="27"/>
        <v>0</v>
      </c>
      <c r="HB43" s="106"/>
      <c r="HC43" s="104"/>
      <c r="HD43" s="104"/>
      <c r="HE43" s="104"/>
      <c r="HF43" s="104"/>
      <c r="HG43" s="104"/>
      <c r="HH43" s="104"/>
      <c r="HI43" s="105">
        <f t="shared" si="28"/>
        <v>0</v>
      </c>
      <c r="HJ43" s="106"/>
      <c r="HK43" s="104"/>
      <c r="HL43" s="104"/>
      <c r="HM43" s="104"/>
      <c r="HN43" s="104"/>
      <c r="HO43" s="104"/>
      <c r="HP43" s="104"/>
      <c r="HQ43" s="105">
        <f t="shared" si="29"/>
        <v>0</v>
      </c>
      <c r="HR43" s="106"/>
      <c r="HS43" s="111"/>
      <c r="HT43" s="105">
        <v>1.0</v>
      </c>
      <c r="HU43" s="105">
        <v>0.5</v>
      </c>
      <c r="HV43" s="105">
        <v>0.5</v>
      </c>
      <c r="HW43" s="104"/>
      <c r="HX43" s="105">
        <v>1.0</v>
      </c>
      <c r="HY43" s="105">
        <f t="shared" si="30"/>
        <v>3</v>
      </c>
      <c r="HZ43" s="106"/>
      <c r="IA43" s="104"/>
      <c r="IB43" s="104"/>
      <c r="IC43" s="104"/>
      <c r="ID43" s="104"/>
      <c r="IE43" s="104"/>
      <c r="IF43" s="104"/>
      <c r="IG43" s="105">
        <f t="shared" si="31"/>
        <v>0</v>
      </c>
      <c r="IH43" s="106"/>
      <c r="II43" s="104"/>
      <c r="IJ43" s="104"/>
      <c r="IK43" s="104"/>
      <c r="IL43" s="104"/>
      <c r="IM43" s="104"/>
      <c r="IN43" s="104"/>
      <c r="IO43" s="105">
        <f t="shared" si="76"/>
        <v>0</v>
      </c>
      <c r="IP43" s="106"/>
      <c r="IQ43" s="104"/>
      <c r="IR43" s="104"/>
      <c r="IS43" s="104"/>
      <c r="IT43" s="104"/>
      <c r="IU43" s="104"/>
      <c r="IV43" s="104"/>
      <c r="IW43" s="105"/>
      <c r="IX43" s="106"/>
      <c r="IY43" s="107">
        <f t="shared" ref="IY43:JD43" si="78">SUM(C43,K43,S43,AA43,AI43,AQ43,AY43,BG43,BO43,BW43,CE43,CM43,CU43,DC43,DK43,DS43,EA43,EI43,EQ43,EY43,FG43,FO43,FW43,GE43,GM43,GU43,HC43,HK43,HS43,IA43,II43,IQ43)</f>
        <v>0</v>
      </c>
      <c r="IZ43" s="107">
        <f t="shared" si="78"/>
        <v>2.5</v>
      </c>
      <c r="JA43" s="107">
        <f t="shared" si="78"/>
        <v>3</v>
      </c>
      <c r="JB43" s="107">
        <f t="shared" si="78"/>
        <v>1</v>
      </c>
      <c r="JC43" s="107">
        <f t="shared" si="78"/>
        <v>0.5</v>
      </c>
      <c r="JD43" s="107">
        <f t="shared" si="78"/>
        <v>1.5</v>
      </c>
      <c r="JE43" s="118">
        <f t="shared" si="42"/>
        <v>8.5</v>
      </c>
    </row>
    <row r="44" ht="15.75" customHeight="1">
      <c r="A44" s="104"/>
      <c r="B44" s="104" t="s">
        <v>170</v>
      </c>
      <c r="C44" s="104"/>
      <c r="D44" s="105">
        <v>1.5</v>
      </c>
      <c r="E44" s="104"/>
      <c r="F44" s="104"/>
      <c r="G44" s="105">
        <v>0.5</v>
      </c>
      <c r="H44" s="104"/>
      <c r="I44" s="105">
        <f t="shared" si="2"/>
        <v>2</v>
      </c>
      <c r="J44" s="106"/>
      <c r="K44" s="104"/>
      <c r="L44" s="104"/>
      <c r="M44" s="104"/>
      <c r="N44" s="104"/>
      <c r="O44" s="104"/>
      <c r="P44" s="104"/>
      <c r="Q44" s="105">
        <f t="shared" si="3"/>
        <v>0</v>
      </c>
      <c r="R44" s="106"/>
      <c r="S44" s="104"/>
      <c r="T44" s="104"/>
      <c r="U44" s="104"/>
      <c r="V44" s="104"/>
      <c r="W44" s="104"/>
      <c r="X44" s="104"/>
      <c r="Y44" s="105">
        <f t="shared" si="4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5"/>
        <v>0</v>
      </c>
      <c r="AH44" s="106"/>
      <c r="AI44" s="105">
        <v>2.0</v>
      </c>
      <c r="AJ44" s="105">
        <v>3.0</v>
      </c>
      <c r="AK44" s="105">
        <v>4.0</v>
      </c>
      <c r="AL44" s="104"/>
      <c r="AM44" s="104"/>
      <c r="AN44" s="105">
        <v>2.0</v>
      </c>
      <c r="AO44" s="105">
        <f t="shared" si="6"/>
        <v>11</v>
      </c>
      <c r="AP44" s="106"/>
      <c r="AQ44" s="104"/>
      <c r="AR44" s="104"/>
      <c r="AS44" s="104"/>
      <c r="AT44" s="104"/>
      <c r="AU44" s="104"/>
      <c r="AV44" s="104"/>
      <c r="AW44" s="105">
        <f t="shared" si="7"/>
        <v>0</v>
      </c>
      <c r="AX44" s="106"/>
      <c r="AY44" s="104"/>
      <c r="AZ44" s="104"/>
      <c r="BA44" s="104"/>
      <c r="BB44" s="104"/>
      <c r="BC44" s="104"/>
      <c r="BD44" s="104"/>
      <c r="BE44" s="105">
        <f t="shared" si="8"/>
        <v>0</v>
      </c>
      <c r="BF44" s="106"/>
      <c r="BG44" s="105">
        <v>1.5</v>
      </c>
      <c r="BH44" s="104"/>
      <c r="BI44" s="104"/>
      <c r="BJ44" s="105">
        <v>0.5</v>
      </c>
      <c r="BK44" s="105">
        <v>1.0</v>
      </c>
      <c r="BL44" s="104"/>
      <c r="BM44" s="105">
        <f t="shared" si="9"/>
        <v>3</v>
      </c>
      <c r="BN44" s="106"/>
      <c r="BO44" s="104"/>
      <c r="BP44" s="104"/>
      <c r="BQ44" s="104"/>
      <c r="BR44" s="104"/>
      <c r="BS44" s="104"/>
      <c r="BT44" s="104"/>
      <c r="BU44" s="105">
        <f t="shared" si="10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11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12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13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14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15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16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17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18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19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20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21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22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23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24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25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26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27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28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29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30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31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76"/>
        <v>0</v>
      </c>
      <c r="IP44" s="106"/>
      <c r="IQ44" s="104"/>
      <c r="IR44" s="104"/>
      <c r="IS44" s="104"/>
      <c r="IT44" s="104"/>
      <c r="IU44" s="104"/>
      <c r="IV44" s="104"/>
      <c r="IW44" s="105">
        <f t="shared" ref="IW44:IW48" si="80">SUM(IQ44:IV44)</f>
        <v>0</v>
      </c>
      <c r="IX44" s="106"/>
      <c r="IY44" s="107">
        <f t="shared" ref="IY44:JD44" si="79">SUM(C44,K44,S44,AA44,AI44,AQ44,AY44,BG44,BO44,BW44,CE44,CM44,CU44,DC44,DK44,DS44,EA44,EI44,EQ44,EY44,FG44,FO44,FW44,GE44,GM44,GU44,HC44,HK44,HS44,IA44,II44,IQ44)</f>
        <v>3.5</v>
      </c>
      <c r="IZ44" s="107">
        <f t="shared" si="79"/>
        <v>4.5</v>
      </c>
      <c r="JA44" s="107">
        <f t="shared" si="79"/>
        <v>4</v>
      </c>
      <c r="JB44" s="107">
        <f t="shared" si="79"/>
        <v>0.5</v>
      </c>
      <c r="JC44" s="107">
        <f t="shared" si="79"/>
        <v>1.5</v>
      </c>
      <c r="JD44" s="107">
        <f t="shared" si="79"/>
        <v>2</v>
      </c>
      <c r="JE44" s="120">
        <f t="shared" si="42"/>
        <v>16</v>
      </c>
    </row>
    <row r="45" ht="15.75" customHeight="1">
      <c r="A45" s="104"/>
      <c r="B45" s="104" t="s">
        <v>171</v>
      </c>
      <c r="C45" s="104"/>
      <c r="D45" s="104"/>
      <c r="E45" s="104"/>
      <c r="F45" s="104"/>
      <c r="G45" s="104"/>
      <c r="H45" s="104"/>
      <c r="I45" s="105">
        <f t="shared" si="2"/>
        <v>0</v>
      </c>
      <c r="J45" s="106"/>
      <c r="K45" s="104"/>
      <c r="L45" s="104"/>
      <c r="M45" s="104"/>
      <c r="N45" s="104"/>
      <c r="O45" s="104"/>
      <c r="P45" s="104"/>
      <c r="Q45" s="105">
        <f t="shared" si="3"/>
        <v>0</v>
      </c>
      <c r="R45" s="106"/>
      <c r="S45" s="105">
        <v>1.0</v>
      </c>
      <c r="T45" s="105">
        <v>0.5</v>
      </c>
      <c r="U45" s="104"/>
      <c r="V45" s="104"/>
      <c r="W45" s="104"/>
      <c r="X45" s="104"/>
      <c r="Y45" s="105">
        <f t="shared" si="4"/>
        <v>1.5</v>
      </c>
      <c r="Z45" s="106"/>
      <c r="AA45" s="104"/>
      <c r="AB45" s="104"/>
      <c r="AC45" s="104"/>
      <c r="AD45" s="104"/>
      <c r="AE45" s="104"/>
      <c r="AF45" s="104"/>
      <c r="AG45" s="105">
        <f t="shared" si="5"/>
        <v>0</v>
      </c>
      <c r="AH45" s="106"/>
      <c r="AI45" s="104"/>
      <c r="AJ45" s="104"/>
      <c r="AK45" s="104"/>
      <c r="AL45" s="104"/>
      <c r="AM45" s="104"/>
      <c r="AN45" s="104"/>
      <c r="AO45" s="105">
        <f t="shared" si="6"/>
        <v>0</v>
      </c>
      <c r="AP45" s="106"/>
      <c r="AQ45" s="104"/>
      <c r="AR45" s="104"/>
      <c r="AS45" s="104"/>
      <c r="AT45" s="104"/>
      <c r="AU45" s="104"/>
      <c r="AV45" s="104"/>
      <c r="AW45" s="105">
        <f t="shared" si="7"/>
        <v>0</v>
      </c>
      <c r="AX45" s="106"/>
      <c r="AY45" s="104"/>
      <c r="AZ45" s="104"/>
      <c r="BA45" s="104"/>
      <c r="BB45" s="104"/>
      <c r="BC45" s="104"/>
      <c r="BD45" s="104"/>
      <c r="BE45" s="105">
        <f t="shared" si="8"/>
        <v>0</v>
      </c>
      <c r="BF45" s="106"/>
      <c r="BG45" s="104"/>
      <c r="BH45" s="104"/>
      <c r="BI45" s="104"/>
      <c r="BJ45" s="104"/>
      <c r="BK45" s="104"/>
      <c r="BL45" s="104"/>
      <c r="BM45" s="105">
        <f t="shared" si="9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10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11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12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13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14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15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16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17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18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19"/>
        <v>0</v>
      </c>
      <c r="EP45" s="106"/>
      <c r="EQ45" s="104"/>
      <c r="ER45" s="104"/>
      <c r="ES45" s="104"/>
      <c r="ET45" s="104"/>
      <c r="EU45" s="104"/>
      <c r="EV45" s="104"/>
      <c r="EW45" s="105">
        <f t="shared" si="20"/>
        <v>0</v>
      </c>
      <c r="EX45" s="106"/>
      <c r="EY45" s="104"/>
      <c r="EZ45" s="104"/>
      <c r="FA45" s="104"/>
      <c r="FB45" s="104"/>
      <c r="FC45" s="104"/>
      <c r="FD45" s="104"/>
      <c r="FE45" s="105">
        <f t="shared" si="21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22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23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24"/>
        <v>0</v>
      </c>
      <c r="GD45" s="106"/>
      <c r="GE45" s="104"/>
      <c r="GF45" s="104"/>
      <c r="GG45" s="104"/>
      <c r="GH45" s="104"/>
      <c r="GI45" s="104"/>
      <c r="GJ45" s="104"/>
      <c r="GK45" s="105">
        <f t="shared" si="25"/>
        <v>0</v>
      </c>
      <c r="GL45" s="106"/>
      <c r="GM45" s="104"/>
      <c r="GN45" s="104"/>
      <c r="GO45" s="104"/>
      <c r="GP45" s="104"/>
      <c r="GQ45" s="104"/>
      <c r="GR45" s="104"/>
      <c r="GS45" s="105">
        <f t="shared" si="26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27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28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29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30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31"/>
        <v>0</v>
      </c>
      <c r="IH45" s="106"/>
      <c r="II45" s="104"/>
      <c r="IJ45" s="104"/>
      <c r="IK45" s="104"/>
      <c r="IL45" s="104"/>
      <c r="IM45" s="104"/>
      <c r="IN45" s="104"/>
      <c r="IO45" s="105">
        <f t="shared" si="76"/>
        <v>0</v>
      </c>
      <c r="IP45" s="106"/>
      <c r="IQ45" s="104"/>
      <c r="IR45" s="104"/>
      <c r="IS45" s="104"/>
      <c r="IT45" s="104"/>
      <c r="IU45" s="104"/>
      <c r="IV45" s="104"/>
      <c r="IW45" s="105">
        <f t="shared" si="80"/>
        <v>0</v>
      </c>
      <c r="IX45" s="106"/>
      <c r="IY45" s="107">
        <f t="shared" ref="IY45:JD45" si="81">SUM(C45,K45,S45,AA45,AI45,AQ45,AY45,BG45,BO45,BW45,CE45,CM45,CU45,DC45,DK45,DS45,EA45,EI45,EQ45,EY45,FG45,FO45,FW45,GE45,GM45,GU45,HC45,HK45,HS45,IA45,II45,IQ45)</f>
        <v>1</v>
      </c>
      <c r="IZ45" s="107">
        <f t="shared" si="81"/>
        <v>0.5</v>
      </c>
      <c r="JA45" s="107">
        <f t="shared" si="81"/>
        <v>0</v>
      </c>
      <c r="JB45" s="107">
        <f t="shared" si="81"/>
        <v>0</v>
      </c>
      <c r="JC45" s="107">
        <f t="shared" si="81"/>
        <v>0</v>
      </c>
      <c r="JD45" s="107">
        <f t="shared" si="81"/>
        <v>0</v>
      </c>
      <c r="JE45" s="120">
        <f t="shared" si="42"/>
        <v>1.5</v>
      </c>
    </row>
    <row r="46" ht="15.75" customHeight="1">
      <c r="A46" s="104"/>
      <c r="B46" s="104" t="s">
        <v>172</v>
      </c>
      <c r="C46" s="104"/>
      <c r="D46" s="104"/>
      <c r="E46" s="104"/>
      <c r="F46" s="104"/>
      <c r="G46" s="104"/>
      <c r="H46" s="104"/>
      <c r="I46" s="105">
        <f t="shared" si="2"/>
        <v>0</v>
      </c>
      <c r="J46" s="106"/>
      <c r="K46" s="104"/>
      <c r="L46" s="104"/>
      <c r="M46" s="104"/>
      <c r="N46" s="104"/>
      <c r="O46" s="104"/>
      <c r="P46" s="104"/>
      <c r="Q46" s="105">
        <f t="shared" si="3"/>
        <v>0</v>
      </c>
      <c r="R46" s="106"/>
      <c r="S46" s="104"/>
      <c r="T46" s="104"/>
      <c r="U46" s="104"/>
      <c r="V46" s="104"/>
      <c r="W46" s="104"/>
      <c r="X46" s="104"/>
      <c r="Y46" s="105">
        <f t="shared" si="4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5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6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"/>
        <v>0</v>
      </c>
      <c r="AX46" s="106"/>
      <c r="AY46" s="104"/>
      <c r="AZ46" s="104"/>
      <c r="BA46" s="104"/>
      <c r="BB46" s="104"/>
      <c r="BC46" s="104"/>
      <c r="BD46" s="104"/>
      <c r="BE46" s="105">
        <f t="shared" si="8"/>
        <v>0</v>
      </c>
      <c r="BF46" s="106"/>
      <c r="BG46" s="104"/>
      <c r="BH46" s="104"/>
      <c r="BI46" s="104"/>
      <c r="BJ46" s="104"/>
      <c r="BK46" s="104"/>
      <c r="BL46" s="104"/>
      <c r="BM46" s="105">
        <f t="shared" si="9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10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11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12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13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14"/>
        <v>0</v>
      </c>
      <c r="DB46" s="106"/>
      <c r="DC46" s="105">
        <v>5.0</v>
      </c>
      <c r="DD46" s="104"/>
      <c r="DE46" s="104"/>
      <c r="DF46" s="105">
        <v>4.0</v>
      </c>
      <c r="DG46" s="104"/>
      <c r="DH46" s="104"/>
      <c r="DI46" s="105">
        <f t="shared" si="15"/>
        <v>9</v>
      </c>
      <c r="DJ46" s="106"/>
      <c r="DK46" s="104"/>
      <c r="DL46" s="104"/>
      <c r="DM46" s="104"/>
      <c r="DN46" s="104"/>
      <c r="DO46" s="104"/>
      <c r="DP46" s="104"/>
      <c r="DQ46" s="105">
        <f t="shared" si="16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17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18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19"/>
        <v>0</v>
      </c>
      <c r="EP46" s="106"/>
      <c r="EQ46" s="104"/>
      <c r="ER46" s="104"/>
      <c r="ES46" s="104"/>
      <c r="ET46" s="104"/>
      <c r="EU46" s="104"/>
      <c r="EV46" s="104"/>
      <c r="EW46" s="105">
        <f t="shared" si="20"/>
        <v>0</v>
      </c>
      <c r="EX46" s="106"/>
      <c r="EY46" s="104"/>
      <c r="EZ46" s="104"/>
      <c r="FA46" s="104"/>
      <c r="FB46" s="104"/>
      <c r="FC46" s="104"/>
      <c r="FD46" s="104"/>
      <c r="FE46" s="105">
        <f t="shared" si="21"/>
        <v>0</v>
      </c>
      <c r="FF46" s="106"/>
      <c r="FG46" s="104"/>
      <c r="FH46" s="104"/>
      <c r="FI46" s="104"/>
      <c r="FJ46" s="104"/>
      <c r="FK46" s="104"/>
      <c r="FL46" s="104"/>
      <c r="FM46" s="105">
        <f t="shared" si="22"/>
        <v>0</v>
      </c>
      <c r="FN46" s="106"/>
      <c r="FO46" s="104"/>
      <c r="FP46" s="104"/>
      <c r="FQ46" s="104"/>
      <c r="FR46" s="104"/>
      <c r="FS46" s="104"/>
      <c r="FT46" s="104"/>
      <c r="FU46" s="105">
        <f t="shared" si="23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24"/>
        <v>0</v>
      </c>
      <c r="GD46" s="106"/>
      <c r="GE46" s="104"/>
      <c r="GF46" s="104"/>
      <c r="GG46" s="104"/>
      <c r="GH46" s="104"/>
      <c r="GI46" s="104"/>
      <c r="GJ46" s="104"/>
      <c r="GK46" s="105">
        <f t="shared" si="25"/>
        <v>0</v>
      </c>
      <c r="GL46" s="106"/>
      <c r="GM46" s="104"/>
      <c r="GN46" s="104"/>
      <c r="GO46" s="104"/>
      <c r="GP46" s="104"/>
      <c r="GQ46" s="104"/>
      <c r="GR46" s="104"/>
      <c r="GS46" s="105">
        <f t="shared" si="26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27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28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29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30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31"/>
        <v>0</v>
      </c>
      <c r="IH46" s="106"/>
      <c r="II46" s="104"/>
      <c r="IJ46" s="104"/>
      <c r="IK46" s="104"/>
      <c r="IL46" s="104"/>
      <c r="IM46" s="104"/>
      <c r="IN46" s="104"/>
      <c r="IO46" s="105">
        <f t="shared" si="76"/>
        <v>0</v>
      </c>
      <c r="IP46" s="106"/>
      <c r="IQ46" s="104"/>
      <c r="IR46" s="104"/>
      <c r="IS46" s="104"/>
      <c r="IT46" s="104"/>
      <c r="IU46" s="104"/>
      <c r="IV46" s="104"/>
      <c r="IW46" s="105">
        <f t="shared" si="80"/>
        <v>0</v>
      </c>
      <c r="IX46" s="106"/>
      <c r="IY46" s="107">
        <f t="shared" ref="IY46:JD46" si="82">SUM(C46,K46,S46,AA46,AI46,AQ46,AY46,BG46,BO46,BW46,CE46,CM46,CU46,DC46,DK46,DS46,EA46,EI46,EQ46,EY46,FG46,FO46,FW46,GE46,GM46,GU46,HC46,HK46,HS46,IA46,II46,IQ46)</f>
        <v>5</v>
      </c>
      <c r="IZ46" s="107">
        <f t="shared" si="82"/>
        <v>0</v>
      </c>
      <c r="JA46" s="107">
        <f t="shared" si="82"/>
        <v>0</v>
      </c>
      <c r="JB46" s="107">
        <f t="shared" si="82"/>
        <v>4</v>
      </c>
      <c r="JC46" s="107">
        <f t="shared" si="82"/>
        <v>0</v>
      </c>
      <c r="JD46" s="107">
        <f t="shared" si="82"/>
        <v>0</v>
      </c>
      <c r="JE46" s="120">
        <f t="shared" si="42"/>
        <v>9</v>
      </c>
    </row>
    <row r="47" ht="15.75" customHeight="1">
      <c r="A47" s="104"/>
      <c r="B47" s="104" t="s">
        <v>173</v>
      </c>
      <c r="C47" s="104"/>
      <c r="D47" s="104"/>
      <c r="E47" s="104"/>
      <c r="F47" s="104"/>
      <c r="G47" s="104"/>
      <c r="H47" s="104"/>
      <c r="I47" s="105"/>
      <c r="J47" s="106"/>
      <c r="K47" s="104"/>
      <c r="L47" s="104"/>
      <c r="M47" s="104"/>
      <c r="N47" s="104"/>
      <c r="O47" s="104"/>
      <c r="P47" s="104"/>
      <c r="Q47" s="105"/>
      <c r="R47" s="106"/>
      <c r="S47" s="104"/>
      <c r="T47" s="104"/>
      <c r="U47" s="104"/>
      <c r="V47" s="104"/>
      <c r="W47" s="104"/>
      <c r="X47" s="104"/>
      <c r="Y47" s="105"/>
      <c r="Z47" s="106"/>
      <c r="AA47" s="104"/>
      <c r="AB47" s="104"/>
      <c r="AC47" s="104"/>
      <c r="AD47" s="104"/>
      <c r="AE47" s="104"/>
      <c r="AF47" s="104"/>
      <c r="AG47" s="105"/>
      <c r="AH47" s="106"/>
      <c r="AI47" s="104"/>
      <c r="AJ47" s="104"/>
      <c r="AK47" s="104"/>
      <c r="AL47" s="104"/>
      <c r="AM47" s="104"/>
      <c r="AN47" s="104"/>
      <c r="AO47" s="105"/>
      <c r="AP47" s="106"/>
      <c r="AQ47" s="104"/>
      <c r="AR47" s="104"/>
      <c r="AS47" s="104"/>
      <c r="AT47" s="104"/>
      <c r="AU47" s="104"/>
      <c r="AV47" s="104"/>
      <c r="AW47" s="105"/>
      <c r="AX47" s="106"/>
      <c r="AY47" s="104"/>
      <c r="AZ47" s="104"/>
      <c r="BA47" s="104"/>
      <c r="BB47" s="104"/>
      <c r="BC47" s="104"/>
      <c r="BD47" s="104"/>
      <c r="BE47" s="105"/>
      <c r="BF47" s="106"/>
      <c r="BG47" s="104"/>
      <c r="BH47" s="104"/>
      <c r="BI47" s="104"/>
      <c r="BJ47" s="104"/>
      <c r="BK47" s="104"/>
      <c r="BL47" s="104"/>
      <c r="BM47" s="105"/>
      <c r="BN47" s="106"/>
      <c r="BO47" s="104"/>
      <c r="BP47" s="104"/>
      <c r="BQ47" s="104"/>
      <c r="BR47" s="104"/>
      <c r="BS47" s="104"/>
      <c r="BT47" s="104"/>
      <c r="BU47" s="105"/>
      <c r="BV47" s="106"/>
      <c r="BW47" s="104"/>
      <c r="BX47" s="104"/>
      <c r="BY47" s="104"/>
      <c r="BZ47" s="104"/>
      <c r="CA47" s="104"/>
      <c r="CB47" s="104"/>
      <c r="CC47" s="105"/>
      <c r="CD47" s="106"/>
      <c r="CE47" s="104"/>
      <c r="CF47" s="104"/>
      <c r="CG47" s="104"/>
      <c r="CH47" s="104"/>
      <c r="CI47" s="104"/>
      <c r="CJ47" s="104"/>
      <c r="CK47" s="105"/>
      <c r="CL47" s="106"/>
      <c r="CM47" s="104"/>
      <c r="CN47" s="104"/>
      <c r="CO47" s="104"/>
      <c r="CP47" s="104"/>
      <c r="CQ47" s="104"/>
      <c r="CR47" s="104"/>
      <c r="CS47" s="105"/>
      <c r="CT47" s="106"/>
      <c r="CU47" s="104"/>
      <c r="CV47" s="104"/>
      <c r="CW47" s="104"/>
      <c r="CX47" s="104"/>
      <c r="CY47" s="104"/>
      <c r="CZ47" s="104"/>
      <c r="DA47" s="105"/>
      <c r="DB47" s="106"/>
      <c r="DC47" s="104"/>
      <c r="DD47" s="104"/>
      <c r="DE47" s="104"/>
      <c r="DF47" s="104"/>
      <c r="DG47" s="104"/>
      <c r="DH47" s="104"/>
      <c r="DI47" s="105"/>
      <c r="DJ47" s="106"/>
      <c r="DK47" s="104"/>
      <c r="DL47" s="104"/>
      <c r="DM47" s="104"/>
      <c r="DN47" s="104"/>
      <c r="DO47" s="104"/>
      <c r="DP47" s="104"/>
      <c r="DQ47" s="105"/>
      <c r="DR47" s="106"/>
      <c r="DS47" s="104"/>
      <c r="DT47" s="104"/>
      <c r="DU47" s="104"/>
      <c r="DV47" s="104"/>
      <c r="DW47" s="104"/>
      <c r="DX47" s="104"/>
      <c r="DY47" s="105"/>
      <c r="DZ47" s="106"/>
      <c r="EA47" s="104"/>
      <c r="EB47" s="104"/>
      <c r="EC47" s="104"/>
      <c r="ED47" s="104"/>
      <c r="EE47" s="104"/>
      <c r="EF47" s="104"/>
      <c r="EG47" s="105"/>
      <c r="EH47" s="106"/>
      <c r="EI47" s="104"/>
      <c r="EJ47" s="104"/>
      <c r="EK47" s="104"/>
      <c r="EL47" s="104"/>
      <c r="EM47" s="104"/>
      <c r="EN47" s="104"/>
      <c r="EO47" s="105"/>
      <c r="EP47" s="106"/>
      <c r="EQ47" s="104"/>
      <c r="ER47" s="104"/>
      <c r="ES47" s="104"/>
      <c r="ET47" s="104"/>
      <c r="EU47" s="104"/>
      <c r="EV47" s="104"/>
      <c r="EW47" s="105"/>
      <c r="EX47" s="106"/>
      <c r="EY47" s="104"/>
      <c r="EZ47" s="104"/>
      <c r="FA47" s="104"/>
      <c r="FB47" s="104"/>
      <c r="FC47" s="104"/>
      <c r="FD47" s="104"/>
      <c r="FE47" s="105"/>
      <c r="FF47" s="106"/>
      <c r="FG47" s="104"/>
      <c r="FH47" s="104"/>
      <c r="FI47" s="104"/>
      <c r="FJ47" s="104"/>
      <c r="FK47" s="104"/>
      <c r="FL47" s="104"/>
      <c r="FM47" s="105"/>
      <c r="FN47" s="106"/>
      <c r="FO47" s="104"/>
      <c r="FP47" s="104"/>
      <c r="FQ47" s="104"/>
      <c r="FR47" s="105">
        <v>6.0</v>
      </c>
      <c r="FS47" s="105">
        <v>24.0</v>
      </c>
      <c r="FT47" s="104"/>
      <c r="FU47" s="105">
        <f t="shared" si="23"/>
        <v>30</v>
      </c>
      <c r="FV47" s="106"/>
      <c r="FW47" s="104"/>
      <c r="FX47" s="104"/>
      <c r="FY47" s="104"/>
      <c r="FZ47" s="104"/>
      <c r="GA47" s="104"/>
      <c r="GB47" s="104"/>
      <c r="GC47" s="105"/>
      <c r="GD47" s="106"/>
      <c r="GE47" s="104"/>
      <c r="GF47" s="104"/>
      <c r="GG47" s="104"/>
      <c r="GH47" s="104"/>
      <c r="GI47" s="104"/>
      <c r="GJ47" s="104"/>
      <c r="GK47" s="105"/>
      <c r="GL47" s="106"/>
      <c r="GM47" s="104"/>
      <c r="GN47" s="104"/>
      <c r="GO47" s="104"/>
      <c r="GP47" s="104"/>
      <c r="GQ47" s="104"/>
      <c r="GR47" s="104"/>
      <c r="GS47" s="105"/>
      <c r="GT47" s="106"/>
      <c r="GU47" s="104"/>
      <c r="GV47" s="104"/>
      <c r="GW47" s="104"/>
      <c r="GX47" s="104"/>
      <c r="GY47" s="104"/>
      <c r="GZ47" s="104"/>
      <c r="HA47" s="105"/>
      <c r="HB47" s="106"/>
      <c r="HC47" s="104"/>
      <c r="HD47" s="104"/>
      <c r="HE47" s="104"/>
      <c r="HF47" s="104"/>
      <c r="HG47" s="104"/>
      <c r="HH47" s="104"/>
      <c r="HI47" s="105"/>
      <c r="HJ47" s="106"/>
      <c r="HK47" s="104"/>
      <c r="HL47" s="104"/>
      <c r="HM47" s="104"/>
      <c r="HN47" s="104"/>
      <c r="HO47" s="104"/>
      <c r="HP47" s="104"/>
      <c r="HQ47" s="105"/>
      <c r="HR47" s="106"/>
      <c r="HS47" s="104"/>
      <c r="HT47" s="104"/>
      <c r="HU47" s="104"/>
      <c r="HV47" s="104"/>
      <c r="HW47" s="104"/>
      <c r="HX47" s="104"/>
      <c r="HY47" s="105"/>
      <c r="HZ47" s="106"/>
      <c r="IA47" s="104"/>
      <c r="IB47" s="104"/>
      <c r="IC47" s="104"/>
      <c r="ID47" s="104"/>
      <c r="IE47" s="104"/>
      <c r="IF47" s="104"/>
      <c r="IG47" s="105"/>
      <c r="IH47" s="106"/>
      <c r="II47" s="104"/>
      <c r="IJ47" s="104"/>
      <c r="IK47" s="104"/>
      <c r="IL47" s="104"/>
      <c r="IM47" s="104"/>
      <c r="IN47" s="104"/>
      <c r="IO47" s="105">
        <f t="shared" si="76"/>
        <v>0</v>
      </c>
      <c r="IP47" s="106"/>
      <c r="IQ47" s="104"/>
      <c r="IR47" s="104"/>
      <c r="IS47" s="104"/>
      <c r="IT47" s="104"/>
      <c r="IU47" s="104"/>
      <c r="IV47" s="104"/>
      <c r="IW47" s="105">
        <f t="shared" si="80"/>
        <v>0</v>
      </c>
      <c r="IX47" s="106"/>
      <c r="IY47" s="107">
        <f t="shared" ref="IY47:JD47" si="83">SUM(C47,K47,S47,AA47,AI47,AQ47,AY47,BG47,BO47,BW47,CE47,CM47,CU47,DC47,DK47,DS47,EA47,EI47,EQ47,EY47,FG47,FO47,FW47,GE47,GM47,GU47,HC47,HK47,HS47,IA47,II47,IQ47)</f>
        <v>0</v>
      </c>
      <c r="IZ47" s="107">
        <f t="shared" si="83"/>
        <v>0</v>
      </c>
      <c r="JA47" s="107">
        <f t="shared" si="83"/>
        <v>0</v>
      </c>
      <c r="JB47" s="107">
        <f t="shared" si="83"/>
        <v>6</v>
      </c>
      <c r="JC47" s="107">
        <f t="shared" si="83"/>
        <v>24</v>
      </c>
      <c r="JD47" s="107">
        <f t="shared" si="83"/>
        <v>0</v>
      </c>
      <c r="JE47" s="120">
        <f t="shared" si="42"/>
        <v>30</v>
      </c>
    </row>
    <row r="48" ht="15.75" customHeight="1">
      <c r="A48" s="113"/>
      <c r="B48" s="113" t="s">
        <v>54</v>
      </c>
      <c r="C48" s="104"/>
      <c r="D48" s="104"/>
      <c r="E48" s="104"/>
      <c r="F48" s="104"/>
      <c r="G48" s="104"/>
      <c r="H48" s="104"/>
      <c r="I48" s="105">
        <f>SUM(C48:H48)</f>
        <v>0</v>
      </c>
      <c r="J48" s="106"/>
      <c r="K48" s="104"/>
      <c r="L48" s="104"/>
      <c r="M48" s="104"/>
      <c r="N48" s="104"/>
      <c r="O48" s="104"/>
      <c r="P48" s="104"/>
      <c r="Q48" s="105">
        <f>SUM(K48:P48)</f>
        <v>0</v>
      </c>
      <c r="R48" s="106"/>
      <c r="S48" s="104"/>
      <c r="T48" s="104"/>
      <c r="U48" s="104"/>
      <c r="V48" s="104"/>
      <c r="W48" s="104"/>
      <c r="X48" s="104"/>
      <c r="Y48" s="105">
        <f>SUM(S48:X48)</f>
        <v>0</v>
      </c>
      <c r="Z48" s="106"/>
      <c r="AA48" s="104"/>
      <c r="AB48" s="104"/>
      <c r="AC48" s="104"/>
      <c r="AD48" s="104"/>
      <c r="AE48" s="104"/>
      <c r="AF48" s="104"/>
      <c r="AG48" s="105">
        <f>SUM(AA48:AF48)</f>
        <v>0</v>
      </c>
      <c r="AH48" s="106"/>
      <c r="AI48" s="104"/>
      <c r="AJ48" s="104"/>
      <c r="AK48" s="104"/>
      <c r="AL48" s="104"/>
      <c r="AM48" s="104"/>
      <c r="AN48" s="104"/>
      <c r="AO48" s="105">
        <f>SUM(AI48:AN48)</f>
        <v>0</v>
      </c>
      <c r="AP48" s="106"/>
      <c r="AQ48" s="104"/>
      <c r="AR48" s="104"/>
      <c r="AS48" s="104"/>
      <c r="AT48" s="104"/>
      <c r="AU48" s="104"/>
      <c r="AV48" s="104"/>
      <c r="AW48" s="105">
        <f>SUM(AQ48:AV48)</f>
        <v>0</v>
      </c>
      <c r="AX48" s="106"/>
      <c r="AY48" s="104"/>
      <c r="AZ48" s="104"/>
      <c r="BA48" s="104"/>
      <c r="BB48" s="104"/>
      <c r="BC48" s="104"/>
      <c r="BD48" s="104"/>
      <c r="BE48" s="105">
        <f>SUM(AY48:BD48)</f>
        <v>0</v>
      </c>
      <c r="BF48" s="106"/>
      <c r="BG48" s="104"/>
      <c r="BH48" s="104"/>
      <c r="BI48" s="104"/>
      <c r="BJ48" s="104"/>
      <c r="BK48" s="104"/>
      <c r="BL48" s="104"/>
      <c r="BM48" s="105">
        <f>SUM(BG48:BL48)</f>
        <v>0</v>
      </c>
      <c r="BN48" s="106"/>
      <c r="BO48" s="104"/>
      <c r="BP48" s="104"/>
      <c r="BQ48" s="104"/>
      <c r="BR48" s="104"/>
      <c r="BS48" s="104"/>
      <c r="BT48" s="104"/>
      <c r="BU48" s="105">
        <f>SUM(BO48:BT48)</f>
        <v>0</v>
      </c>
      <c r="BV48" s="106"/>
      <c r="BW48" s="104"/>
      <c r="BX48" s="104"/>
      <c r="BY48" s="104"/>
      <c r="BZ48" s="104"/>
      <c r="CA48" s="104"/>
      <c r="CB48" s="104"/>
      <c r="CC48" s="105">
        <f>SUM(BW48:CB48)</f>
        <v>0</v>
      </c>
      <c r="CD48" s="106"/>
      <c r="CE48" s="104"/>
      <c r="CF48" s="104"/>
      <c r="CG48" s="104"/>
      <c r="CH48" s="104"/>
      <c r="CI48" s="104"/>
      <c r="CJ48" s="104"/>
      <c r="CK48" s="105">
        <f>SUM(CE48:CJ48)</f>
        <v>0</v>
      </c>
      <c r="CL48" s="106"/>
      <c r="CM48" s="104"/>
      <c r="CN48" s="104"/>
      <c r="CO48" s="104"/>
      <c r="CP48" s="104"/>
      <c r="CQ48" s="104"/>
      <c r="CR48" s="104"/>
      <c r="CS48" s="105">
        <f>SUM(CM48:CR48)</f>
        <v>0</v>
      </c>
      <c r="CT48" s="106"/>
      <c r="CU48" s="104"/>
      <c r="CV48" s="104"/>
      <c r="CW48" s="104"/>
      <c r="CX48" s="104"/>
      <c r="CY48" s="104"/>
      <c r="CZ48" s="104"/>
      <c r="DA48" s="105">
        <f>SUM(CU48:CZ48)</f>
        <v>0</v>
      </c>
      <c r="DB48" s="106"/>
      <c r="DC48" s="104"/>
      <c r="DD48" s="104"/>
      <c r="DE48" s="104"/>
      <c r="DF48" s="104"/>
      <c r="DG48" s="104"/>
      <c r="DH48" s="104"/>
      <c r="DI48" s="105">
        <f>SUM(DC48:DH48)</f>
        <v>0</v>
      </c>
      <c r="DJ48" s="106"/>
      <c r="DK48" s="104"/>
      <c r="DL48" s="104"/>
      <c r="DM48" s="104"/>
      <c r="DN48" s="104"/>
      <c r="DO48" s="104"/>
      <c r="DP48" s="104"/>
      <c r="DQ48" s="105">
        <f>SUM(DK48:DP48)</f>
        <v>0</v>
      </c>
      <c r="DR48" s="106"/>
      <c r="DS48" s="104"/>
      <c r="DT48" s="104"/>
      <c r="DU48" s="104"/>
      <c r="DV48" s="104"/>
      <c r="DW48" s="104"/>
      <c r="DX48" s="104"/>
      <c r="DY48" s="105">
        <f>SUM(DS48:DX48)</f>
        <v>0</v>
      </c>
      <c r="DZ48" s="106"/>
      <c r="EA48" s="104"/>
      <c r="EB48" s="104"/>
      <c r="EC48" s="104"/>
      <c r="ED48" s="104"/>
      <c r="EE48" s="104"/>
      <c r="EF48" s="104"/>
      <c r="EG48" s="105">
        <f>SUM(EA48:EF48)</f>
        <v>0</v>
      </c>
      <c r="EH48" s="106"/>
      <c r="EI48" s="104"/>
      <c r="EJ48" s="104"/>
      <c r="EK48" s="104"/>
      <c r="EL48" s="104"/>
      <c r="EM48" s="104"/>
      <c r="EN48" s="104"/>
      <c r="EO48" s="105">
        <f>SUM(EI48:EN48)</f>
        <v>0</v>
      </c>
      <c r="EP48" s="106"/>
      <c r="EQ48" s="104"/>
      <c r="ER48" s="104"/>
      <c r="ES48" s="104"/>
      <c r="ET48" s="104"/>
      <c r="EU48" s="104"/>
      <c r="EV48" s="104"/>
      <c r="EW48" s="105">
        <f>SUM(EQ48:EV48)</f>
        <v>0</v>
      </c>
      <c r="EX48" s="106"/>
      <c r="EY48" s="104"/>
      <c r="EZ48" s="104"/>
      <c r="FA48" s="104"/>
      <c r="FB48" s="104"/>
      <c r="FC48" s="104"/>
      <c r="FD48" s="104"/>
      <c r="FE48" s="105">
        <f>SUM(EY48:FD48)</f>
        <v>0</v>
      </c>
      <c r="FF48" s="106"/>
      <c r="FG48" s="104"/>
      <c r="FH48" s="104"/>
      <c r="FI48" s="104"/>
      <c r="FJ48" s="104"/>
      <c r="FK48" s="104"/>
      <c r="FL48" s="104"/>
      <c r="FM48" s="105">
        <f>SUM(FG48:FL48)</f>
        <v>0</v>
      </c>
      <c r="FN48" s="106"/>
      <c r="FO48" s="104"/>
      <c r="FP48" s="104"/>
      <c r="FQ48" s="104"/>
      <c r="FR48" s="104"/>
      <c r="FS48" s="104"/>
      <c r="FT48" s="104"/>
      <c r="FU48" s="105">
        <f t="shared" si="23"/>
        <v>0</v>
      </c>
      <c r="FV48" s="106"/>
      <c r="FW48" s="104"/>
      <c r="FX48" s="104"/>
      <c r="FY48" s="104"/>
      <c r="FZ48" s="104"/>
      <c r="GA48" s="104"/>
      <c r="GB48" s="104"/>
      <c r="GC48" s="105">
        <f>SUM(FW48:GB48)</f>
        <v>0</v>
      </c>
      <c r="GD48" s="106"/>
      <c r="GE48" s="104"/>
      <c r="GF48" s="104"/>
      <c r="GG48" s="104"/>
      <c r="GH48" s="104"/>
      <c r="GI48" s="104"/>
      <c r="GJ48" s="104"/>
      <c r="GK48" s="105">
        <f>SUM(GE48:GJ48)</f>
        <v>0</v>
      </c>
      <c r="GL48" s="106"/>
      <c r="GM48" s="104"/>
      <c r="GN48" s="104"/>
      <c r="GO48" s="104"/>
      <c r="GP48" s="104"/>
      <c r="GQ48" s="104"/>
      <c r="GR48" s="104"/>
      <c r="GS48" s="105">
        <f>SUM(GM48:GR48)</f>
        <v>0</v>
      </c>
      <c r="GT48" s="106"/>
      <c r="GU48" s="104"/>
      <c r="GV48" s="104"/>
      <c r="GW48" s="104"/>
      <c r="GX48" s="104"/>
      <c r="GY48" s="104"/>
      <c r="GZ48" s="104"/>
      <c r="HA48" s="105">
        <f>SUM(GU48:GZ48)</f>
        <v>0</v>
      </c>
      <c r="HB48" s="106"/>
      <c r="HC48" s="104"/>
      <c r="HD48" s="104"/>
      <c r="HE48" s="104"/>
      <c r="HF48" s="104"/>
      <c r="HG48" s="104"/>
      <c r="HH48" s="104"/>
      <c r="HI48" s="105">
        <f>SUM(HC48:HH48)</f>
        <v>0</v>
      </c>
      <c r="HJ48" s="106"/>
      <c r="HK48" s="104"/>
      <c r="HL48" s="104"/>
      <c r="HM48" s="104"/>
      <c r="HN48" s="104"/>
      <c r="HO48" s="104"/>
      <c r="HP48" s="104"/>
      <c r="HQ48" s="105">
        <f>SUM(HK48:HP48)</f>
        <v>0</v>
      </c>
      <c r="HR48" s="106"/>
      <c r="HS48" s="104"/>
      <c r="HT48" s="104"/>
      <c r="HU48" s="104"/>
      <c r="HV48" s="104"/>
      <c r="HW48" s="104"/>
      <c r="HX48" s="104"/>
      <c r="HY48" s="105">
        <f>SUM(HS48:HX48)</f>
        <v>0</v>
      </c>
      <c r="HZ48" s="106"/>
      <c r="IA48" s="104"/>
      <c r="IB48" s="104"/>
      <c r="IC48" s="104"/>
      <c r="ID48" s="104"/>
      <c r="IE48" s="104"/>
      <c r="IF48" s="104"/>
      <c r="IG48" s="105">
        <f>SUM(IA48:IF48)</f>
        <v>0</v>
      </c>
      <c r="IH48" s="106"/>
      <c r="II48" s="104"/>
      <c r="IJ48" s="104"/>
      <c r="IK48" s="104"/>
      <c r="IL48" s="104"/>
      <c r="IM48" s="104"/>
      <c r="IN48" s="104"/>
      <c r="IO48" s="105">
        <f t="shared" si="76"/>
        <v>0</v>
      </c>
      <c r="IP48" s="106"/>
      <c r="IQ48" s="104"/>
      <c r="IR48" s="104"/>
      <c r="IS48" s="104"/>
      <c r="IT48" s="104"/>
      <c r="IU48" s="104"/>
      <c r="IV48" s="104"/>
      <c r="IW48" s="105">
        <f t="shared" si="80"/>
        <v>0</v>
      </c>
      <c r="IX48" s="106"/>
      <c r="IY48" s="107">
        <f t="shared" ref="IY48:JD48" si="84">SUM(C48,K48,S48,AA48,AI48,AQ48,AY48,BG48,BO48,BW48,CE48,CM48,CU48,DC48,DK48,DS48,EA48,EI48,EQ48,EY48,FG48,FO48,FW48,GE48,GM48,GU48,HC48,HK48,HS48,IA48,II48,IQ48)</f>
        <v>0</v>
      </c>
      <c r="IZ48" s="107">
        <f t="shared" si="84"/>
        <v>0</v>
      </c>
      <c r="JA48" s="107">
        <f t="shared" si="84"/>
        <v>0</v>
      </c>
      <c r="JB48" s="107">
        <f t="shared" si="84"/>
        <v>0</v>
      </c>
      <c r="JC48" s="107">
        <f t="shared" si="84"/>
        <v>0</v>
      </c>
      <c r="JD48" s="107">
        <f t="shared" si="84"/>
        <v>0</v>
      </c>
      <c r="JE48" s="118">
        <f t="shared" si="42"/>
        <v>0</v>
      </c>
    </row>
    <row r="49" ht="15.75" customHeight="1">
      <c r="A49" s="115"/>
      <c r="B49" s="113" t="s">
        <v>167</v>
      </c>
      <c r="C49" s="116">
        <f t="shared" ref="C49:JE49" si="85">SUM(C3:C48)</f>
        <v>19</v>
      </c>
      <c r="D49" s="116">
        <f t="shared" si="85"/>
        <v>9</v>
      </c>
      <c r="E49" s="116">
        <f t="shared" si="85"/>
        <v>15.5</v>
      </c>
      <c r="F49" s="116">
        <f t="shared" si="85"/>
        <v>20</v>
      </c>
      <c r="G49" s="116">
        <f t="shared" si="85"/>
        <v>5</v>
      </c>
      <c r="H49" s="116">
        <f t="shared" si="85"/>
        <v>0.5</v>
      </c>
      <c r="I49" s="116">
        <f t="shared" si="85"/>
        <v>69</v>
      </c>
      <c r="J49" s="116">
        <f t="shared" si="85"/>
        <v>0</v>
      </c>
      <c r="K49" s="116">
        <f t="shared" si="85"/>
        <v>0</v>
      </c>
      <c r="L49" s="116">
        <f t="shared" si="85"/>
        <v>0</v>
      </c>
      <c r="M49" s="116">
        <f t="shared" si="85"/>
        <v>0</v>
      </c>
      <c r="N49" s="116">
        <f t="shared" si="85"/>
        <v>0</v>
      </c>
      <c r="O49" s="116">
        <f t="shared" si="85"/>
        <v>0</v>
      </c>
      <c r="P49" s="116">
        <f t="shared" si="85"/>
        <v>0</v>
      </c>
      <c r="Q49" s="116">
        <f t="shared" si="85"/>
        <v>0</v>
      </c>
      <c r="R49" s="116">
        <f t="shared" si="85"/>
        <v>0</v>
      </c>
      <c r="S49" s="116">
        <f t="shared" si="85"/>
        <v>16.5</v>
      </c>
      <c r="T49" s="116">
        <f t="shared" si="85"/>
        <v>4</v>
      </c>
      <c r="U49" s="116">
        <f t="shared" si="85"/>
        <v>4.5</v>
      </c>
      <c r="V49" s="116">
        <f t="shared" si="85"/>
        <v>13</v>
      </c>
      <c r="W49" s="116">
        <f t="shared" si="85"/>
        <v>2.5</v>
      </c>
      <c r="X49" s="116">
        <f t="shared" si="85"/>
        <v>1</v>
      </c>
      <c r="Y49" s="116">
        <f t="shared" si="85"/>
        <v>41.5</v>
      </c>
      <c r="Z49" s="116">
        <f t="shared" si="85"/>
        <v>0</v>
      </c>
      <c r="AA49" s="116">
        <f t="shared" si="85"/>
        <v>0</v>
      </c>
      <c r="AB49" s="116">
        <f t="shared" si="85"/>
        <v>0</v>
      </c>
      <c r="AC49" s="116">
        <f t="shared" si="85"/>
        <v>0</v>
      </c>
      <c r="AD49" s="116">
        <f t="shared" si="85"/>
        <v>0</v>
      </c>
      <c r="AE49" s="116">
        <f t="shared" si="85"/>
        <v>0</v>
      </c>
      <c r="AF49" s="116">
        <f t="shared" si="85"/>
        <v>0</v>
      </c>
      <c r="AG49" s="116">
        <f t="shared" si="85"/>
        <v>0</v>
      </c>
      <c r="AH49" s="116">
        <f t="shared" si="85"/>
        <v>0</v>
      </c>
      <c r="AI49" s="116">
        <f t="shared" si="85"/>
        <v>10</v>
      </c>
      <c r="AJ49" s="116">
        <f t="shared" si="85"/>
        <v>3</v>
      </c>
      <c r="AK49" s="116">
        <f t="shared" si="85"/>
        <v>4</v>
      </c>
      <c r="AL49" s="116">
        <f t="shared" si="85"/>
        <v>7</v>
      </c>
      <c r="AM49" s="116">
        <f t="shared" si="85"/>
        <v>2</v>
      </c>
      <c r="AN49" s="116">
        <f t="shared" si="85"/>
        <v>3</v>
      </c>
      <c r="AO49" s="116">
        <f t="shared" si="85"/>
        <v>29</v>
      </c>
      <c r="AP49" s="116">
        <f t="shared" si="85"/>
        <v>0</v>
      </c>
      <c r="AQ49" s="116">
        <f t="shared" si="85"/>
        <v>0</v>
      </c>
      <c r="AR49" s="116">
        <f t="shared" si="85"/>
        <v>0</v>
      </c>
      <c r="AS49" s="116">
        <f t="shared" si="85"/>
        <v>0</v>
      </c>
      <c r="AT49" s="116">
        <f t="shared" si="85"/>
        <v>0</v>
      </c>
      <c r="AU49" s="116">
        <f t="shared" si="85"/>
        <v>0</v>
      </c>
      <c r="AV49" s="116">
        <f t="shared" si="85"/>
        <v>0</v>
      </c>
      <c r="AW49" s="116">
        <f t="shared" si="85"/>
        <v>0</v>
      </c>
      <c r="AX49" s="116">
        <f t="shared" si="85"/>
        <v>0</v>
      </c>
      <c r="AY49" s="116">
        <f t="shared" si="85"/>
        <v>0</v>
      </c>
      <c r="AZ49" s="116">
        <f t="shared" si="85"/>
        <v>0</v>
      </c>
      <c r="BA49" s="116">
        <f t="shared" si="85"/>
        <v>0</v>
      </c>
      <c r="BB49" s="116">
        <f t="shared" si="85"/>
        <v>0</v>
      </c>
      <c r="BC49" s="116">
        <f t="shared" si="85"/>
        <v>0</v>
      </c>
      <c r="BD49" s="116">
        <f t="shared" si="85"/>
        <v>0</v>
      </c>
      <c r="BE49" s="116">
        <f t="shared" si="85"/>
        <v>0</v>
      </c>
      <c r="BF49" s="116">
        <f t="shared" si="85"/>
        <v>0</v>
      </c>
      <c r="BG49" s="116">
        <f t="shared" si="85"/>
        <v>3.5</v>
      </c>
      <c r="BH49" s="116">
        <f t="shared" si="85"/>
        <v>0</v>
      </c>
      <c r="BI49" s="116">
        <f t="shared" si="85"/>
        <v>2</v>
      </c>
      <c r="BJ49" s="116">
        <f t="shared" si="85"/>
        <v>4.5</v>
      </c>
      <c r="BK49" s="116">
        <f t="shared" si="85"/>
        <v>1</v>
      </c>
      <c r="BL49" s="116">
        <f t="shared" si="85"/>
        <v>0</v>
      </c>
      <c r="BM49" s="116">
        <f t="shared" si="85"/>
        <v>11</v>
      </c>
      <c r="BN49" s="116">
        <f t="shared" si="85"/>
        <v>0</v>
      </c>
      <c r="BO49" s="116">
        <f t="shared" si="85"/>
        <v>0</v>
      </c>
      <c r="BP49" s="116">
        <f t="shared" si="85"/>
        <v>0</v>
      </c>
      <c r="BQ49" s="116">
        <f t="shared" si="85"/>
        <v>0</v>
      </c>
      <c r="BR49" s="116">
        <f t="shared" si="85"/>
        <v>0</v>
      </c>
      <c r="BS49" s="116">
        <f t="shared" si="85"/>
        <v>0</v>
      </c>
      <c r="BT49" s="116">
        <f t="shared" si="85"/>
        <v>0</v>
      </c>
      <c r="BU49" s="116">
        <f t="shared" si="85"/>
        <v>0</v>
      </c>
      <c r="BV49" s="116">
        <f t="shared" si="85"/>
        <v>0</v>
      </c>
      <c r="BW49" s="116">
        <f t="shared" si="85"/>
        <v>10</v>
      </c>
      <c r="BX49" s="116">
        <f t="shared" si="85"/>
        <v>4</v>
      </c>
      <c r="BY49" s="116">
        <f t="shared" si="85"/>
        <v>5</v>
      </c>
      <c r="BZ49" s="116">
        <f t="shared" si="85"/>
        <v>8.5</v>
      </c>
      <c r="CA49" s="116">
        <f t="shared" si="85"/>
        <v>0</v>
      </c>
      <c r="CB49" s="116">
        <f t="shared" si="85"/>
        <v>0</v>
      </c>
      <c r="CC49" s="116">
        <f t="shared" si="85"/>
        <v>27.5</v>
      </c>
      <c r="CD49" s="116">
        <f t="shared" si="85"/>
        <v>0</v>
      </c>
      <c r="CE49" s="116">
        <f t="shared" si="85"/>
        <v>10</v>
      </c>
      <c r="CF49" s="116">
        <f t="shared" si="85"/>
        <v>0</v>
      </c>
      <c r="CG49" s="116">
        <f t="shared" si="85"/>
        <v>4</v>
      </c>
      <c r="CH49" s="116">
        <f t="shared" si="85"/>
        <v>21</v>
      </c>
      <c r="CI49" s="116">
        <f t="shared" si="85"/>
        <v>1</v>
      </c>
      <c r="CJ49" s="116">
        <f t="shared" si="85"/>
        <v>0</v>
      </c>
      <c r="CK49" s="116">
        <f t="shared" si="85"/>
        <v>36</v>
      </c>
      <c r="CL49" s="116">
        <f t="shared" si="85"/>
        <v>0</v>
      </c>
      <c r="CM49" s="116">
        <f t="shared" si="85"/>
        <v>0</v>
      </c>
      <c r="CN49" s="116">
        <f t="shared" si="85"/>
        <v>0</v>
      </c>
      <c r="CO49" s="116">
        <f t="shared" si="85"/>
        <v>0</v>
      </c>
      <c r="CP49" s="116">
        <f t="shared" si="85"/>
        <v>0</v>
      </c>
      <c r="CQ49" s="116">
        <f t="shared" si="85"/>
        <v>0</v>
      </c>
      <c r="CR49" s="116">
        <f t="shared" si="85"/>
        <v>0</v>
      </c>
      <c r="CS49" s="116">
        <f t="shared" si="85"/>
        <v>0</v>
      </c>
      <c r="CT49" s="116">
        <f t="shared" si="85"/>
        <v>0</v>
      </c>
      <c r="CU49" s="116">
        <f t="shared" si="85"/>
        <v>0</v>
      </c>
      <c r="CV49" s="116">
        <f t="shared" si="85"/>
        <v>0</v>
      </c>
      <c r="CW49" s="116">
        <f t="shared" si="85"/>
        <v>0</v>
      </c>
      <c r="CX49" s="116">
        <f t="shared" si="85"/>
        <v>0</v>
      </c>
      <c r="CY49" s="116">
        <f t="shared" si="85"/>
        <v>0</v>
      </c>
      <c r="CZ49" s="116">
        <f t="shared" si="85"/>
        <v>0</v>
      </c>
      <c r="DA49" s="116">
        <f t="shared" si="85"/>
        <v>0</v>
      </c>
      <c r="DB49" s="116">
        <f t="shared" si="85"/>
        <v>0</v>
      </c>
      <c r="DC49" s="116">
        <f t="shared" si="85"/>
        <v>5</v>
      </c>
      <c r="DD49" s="116">
        <f t="shared" si="85"/>
        <v>0</v>
      </c>
      <c r="DE49" s="116">
        <f t="shared" si="85"/>
        <v>0</v>
      </c>
      <c r="DF49" s="116">
        <f t="shared" si="85"/>
        <v>4</v>
      </c>
      <c r="DG49" s="116">
        <f t="shared" si="85"/>
        <v>0</v>
      </c>
      <c r="DH49" s="116">
        <f t="shared" si="85"/>
        <v>0</v>
      </c>
      <c r="DI49" s="116">
        <f t="shared" si="85"/>
        <v>9</v>
      </c>
      <c r="DJ49" s="116">
        <f t="shared" si="85"/>
        <v>0</v>
      </c>
      <c r="DK49" s="116">
        <f t="shared" si="85"/>
        <v>0</v>
      </c>
      <c r="DL49" s="116">
        <f t="shared" si="85"/>
        <v>0</v>
      </c>
      <c r="DM49" s="116">
        <f t="shared" si="85"/>
        <v>0</v>
      </c>
      <c r="DN49" s="116">
        <f t="shared" si="85"/>
        <v>0</v>
      </c>
      <c r="DO49" s="116">
        <f t="shared" si="85"/>
        <v>0</v>
      </c>
      <c r="DP49" s="116">
        <f t="shared" si="85"/>
        <v>0</v>
      </c>
      <c r="DQ49" s="116">
        <f t="shared" si="85"/>
        <v>0</v>
      </c>
      <c r="DR49" s="116">
        <f t="shared" si="85"/>
        <v>0</v>
      </c>
      <c r="DS49" s="116">
        <f t="shared" si="85"/>
        <v>0</v>
      </c>
      <c r="DT49" s="116">
        <f t="shared" si="85"/>
        <v>0</v>
      </c>
      <c r="DU49" s="116">
        <f t="shared" si="85"/>
        <v>0</v>
      </c>
      <c r="DV49" s="116">
        <f t="shared" si="85"/>
        <v>0</v>
      </c>
      <c r="DW49" s="116">
        <f t="shared" si="85"/>
        <v>0</v>
      </c>
      <c r="DX49" s="116">
        <f t="shared" si="85"/>
        <v>0</v>
      </c>
      <c r="DY49" s="116">
        <f t="shared" si="85"/>
        <v>0</v>
      </c>
      <c r="DZ49" s="116">
        <f t="shared" si="85"/>
        <v>0</v>
      </c>
      <c r="EA49" s="116">
        <f t="shared" si="85"/>
        <v>0</v>
      </c>
      <c r="EB49" s="116">
        <f t="shared" si="85"/>
        <v>0</v>
      </c>
      <c r="EC49" s="116">
        <f t="shared" si="85"/>
        <v>0</v>
      </c>
      <c r="ED49" s="116">
        <f t="shared" si="85"/>
        <v>0</v>
      </c>
      <c r="EE49" s="116">
        <f t="shared" si="85"/>
        <v>0</v>
      </c>
      <c r="EF49" s="116">
        <f t="shared" si="85"/>
        <v>0</v>
      </c>
      <c r="EG49" s="116">
        <f t="shared" si="85"/>
        <v>0</v>
      </c>
      <c r="EH49" s="116">
        <f t="shared" si="85"/>
        <v>0</v>
      </c>
      <c r="EI49" s="116">
        <f t="shared" si="85"/>
        <v>9</v>
      </c>
      <c r="EJ49" s="116">
        <f t="shared" si="85"/>
        <v>8</v>
      </c>
      <c r="EK49" s="116">
        <f t="shared" si="85"/>
        <v>6</v>
      </c>
      <c r="EL49" s="116">
        <f t="shared" si="85"/>
        <v>14.5</v>
      </c>
      <c r="EM49" s="116">
        <f t="shared" si="85"/>
        <v>4</v>
      </c>
      <c r="EN49" s="116">
        <f t="shared" si="85"/>
        <v>1</v>
      </c>
      <c r="EO49" s="116">
        <f t="shared" si="85"/>
        <v>42.5</v>
      </c>
      <c r="EP49" s="116">
        <f t="shared" si="85"/>
        <v>0</v>
      </c>
      <c r="EQ49" s="116">
        <f t="shared" si="85"/>
        <v>0</v>
      </c>
      <c r="ER49" s="116">
        <f t="shared" si="85"/>
        <v>0</v>
      </c>
      <c r="ES49" s="116">
        <f t="shared" si="85"/>
        <v>0</v>
      </c>
      <c r="ET49" s="116">
        <f t="shared" si="85"/>
        <v>0</v>
      </c>
      <c r="EU49" s="116">
        <f t="shared" si="85"/>
        <v>0</v>
      </c>
      <c r="EV49" s="116">
        <f t="shared" si="85"/>
        <v>0</v>
      </c>
      <c r="EW49" s="116">
        <f t="shared" si="85"/>
        <v>0</v>
      </c>
      <c r="EX49" s="116">
        <f t="shared" si="85"/>
        <v>0</v>
      </c>
      <c r="EY49" s="116">
        <f t="shared" si="85"/>
        <v>0</v>
      </c>
      <c r="EZ49" s="116">
        <f t="shared" si="85"/>
        <v>0</v>
      </c>
      <c r="FA49" s="116">
        <f t="shared" si="85"/>
        <v>0</v>
      </c>
      <c r="FB49" s="116">
        <f t="shared" si="85"/>
        <v>0</v>
      </c>
      <c r="FC49" s="116">
        <f t="shared" si="85"/>
        <v>0</v>
      </c>
      <c r="FD49" s="116">
        <f t="shared" si="85"/>
        <v>0</v>
      </c>
      <c r="FE49" s="116">
        <f t="shared" si="85"/>
        <v>0</v>
      </c>
      <c r="FF49" s="116">
        <f t="shared" si="85"/>
        <v>0</v>
      </c>
      <c r="FG49" s="116">
        <f t="shared" si="85"/>
        <v>0</v>
      </c>
      <c r="FH49" s="116">
        <f t="shared" si="85"/>
        <v>0</v>
      </c>
      <c r="FI49" s="116">
        <f t="shared" si="85"/>
        <v>0</v>
      </c>
      <c r="FJ49" s="116">
        <f t="shared" si="85"/>
        <v>0</v>
      </c>
      <c r="FK49" s="116">
        <f t="shared" si="85"/>
        <v>0</v>
      </c>
      <c r="FL49" s="116">
        <f t="shared" si="85"/>
        <v>0</v>
      </c>
      <c r="FM49" s="116">
        <f t="shared" si="85"/>
        <v>0</v>
      </c>
      <c r="FN49" s="116">
        <f t="shared" si="85"/>
        <v>0</v>
      </c>
      <c r="FO49" s="116">
        <f t="shared" si="85"/>
        <v>8</v>
      </c>
      <c r="FP49" s="116">
        <f t="shared" si="85"/>
        <v>5.5</v>
      </c>
      <c r="FQ49" s="116">
        <f t="shared" si="85"/>
        <v>4.5</v>
      </c>
      <c r="FR49" s="116">
        <f t="shared" si="85"/>
        <v>30.5</v>
      </c>
      <c r="FS49" s="116">
        <f t="shared" si="85"/>
        <v>37</v>
      </c>
      <c r="FT49" s="116">
        <f t="shared" si="85"/>
        <v>4.5</v>
      </c>
      <c r="FU49" s="116">
        <f t="shared" si="85"/>
        <v>90</v>
      </c>
      <c r="FV49" s="116">
        <f t="shared" si="85"/>
        <v>0</v>
      </c>
      <c r="FW49" s="116">
        <f t="shared" si="85"/>
        <v>0</v>
      </c>
      <c r="FX49" s="116">
        <f t="shared" si="85"/>
        <v>0</v>
      </c>
      <c r="FY49" s="116">
        <f t="shared" si="85"/>
        <v>0</v>
      </c>
      <c r="FZ49" s="116">
        <f t="shared" si="85"/>
        <v>0</v>
      </c>
      <c r="GA49" s="116">
        <f t="shared" si="85"/>
        <v>0</v>
      </c>
      <c r="GB49" s="116">
        <f t="shared" si="85"/>
        <v>0</v>
      </c>
      <c r="GC49" s="116">
        <f t="shared" si="85"/>
        <v>0</v>
      </c>
      <c r="GD49" s="116">
        <f t="shared" si="85"/>
        <v>0</v>
      </c>
      <c r="GE49" s="116">
        <f t="shared" si="85"/>
        <v>6.5</v>
      </c>
      <c r="GF49" s="116">
        <f t="shared" si="85"/>
        <v>0</v>
      </c>
      <c r="GG49" s="116">
        <f t="shared" si="85"/>
        <v>1.5</v>
      </c>
      <c r="GH49" s="116">
        <f t="shared" si="85"/>
        <v>4.5</v>
      </c>
      <c r="GI49" s="116">
        <f t="shared" si="85"/>
        <v>0</v>
      </c>
      <c r="GJ49" s="116">
        <f t="shared" si="85"/>
        <v>1.5</v>
      </c>
      <c r="GK49" s="116">
        <f t="shared" si="85"/>
        <v>14</v>
      </c>
      <c r="GL49" s="116">
        <f t="shared" si="85"/>
        <v>0</v>
      </c>
      <c r="GM49" s="116">
        <f t="shared" si="85"/>
        <v>25.5</v>
      </c>
      <c r="GN49" s="116">
        <f t="shared" si="85"/>
        <v>0</v>
      </c>
      <c r="GO49" s="116">
        <f t="shared" si="85"/>
        <v>1.5</v>
      </c>
      <c r="GP49" s="116">
        <f t="shared" si="85"/>
        <v>13.5</v>
      </c>
      <c r="GQ49" s="116">
        <f t="shared" si="85"/>
        <v>0</v>
      </c>
      <c r="GR49" s="116">
        <f t="shared" si="85"/>
        <v>0</v>
      </c>
      <c r="GS49" s="116">
        <f t="shared" si="85"/>
        <v>40.5</v>
      </c>
      <c r="GT49" s="116">
        <f t="shared" si="85"/>
        <v>0</v>
      </c>
      <c r="GU49" s="116">
        <f t="shared" si="85"/>
        <v>0</v>
      </c>
      <c r="GV49" s="116">
        <f t="shared" si="85"/>
        <v>0</v>
      </c>
      <c r="GW49" s="116">
        <f t="shared" si="85"/>
        <v>0</v>
      </c>
      <c r="GX49" s="116">
        <f t="shared" si="85"/>
        <v>0</v>
      </c>
      <c r="GY49" s="116">
        <f t="shared" si="85"/>
        <v>0</v>
      </c>
      <c r="GZ49" s="116">
        <f t="shared" si="85"/>
        <v>0</v>
      </c>
      <c r="HA49" s="116">
        <f t="shared" si="85"/>
        <v>0</v>
      </c>
      <c r="HB49" s="116">
        <f t="shared" si="85"/>
        <v>0</v>
      </c>
      <c r="HC49" s="116">
        <f t="shared" si="85"/>
        <v>0</v>
      </c>
      <c r="HD49" s="116">
        <f t="shared" si="85"/>
        <v>0</v>
      </c>
      <c r="HE49" s="116">
        <f t="shared" si="85"/>
        <v>0</v>
      </c>
      <c r="HF49" s="116">
        <f t="shared" si="85"/>
        <v>0</v>
      </c>
      <c r="HG49" s="116">
        <f t="shared" si="85"/>
        <v>0</v>
      </c>
      <c r="HH49" s="116">
        <f t="shared" si="85"/>
        <v>0</v>
      </c>
      <c r="HI49" s="116">
        <f t="shared" si="85"/>
        <v>0</v>
      </c>
      <c r="HJ49" s="116">
        <f t="shared" si="85"/>
        <v>0</v>
      </c>
      <c r="HK49" s="116">
        <f t="shared" si="85"/>
        <v>0</v>
      </c>
      <c r="HL49" s="116">
        <f t="shared" si="85"/>
        <v>0</v>
      </c>
      <c r="HM49" s="116">
        <f t="shared" si="85"/>
        <v>0</v>
      </c>
      <c r="HN49" s="116">
        <f t="shared" si="85"/>
        <v>0</v>
      </c>
      <c r="HO49" s="116">
        <f t="shared" si="85"/>
        <v>0</v>
      </c>
      <c r="HP49" s="116">
        <f t="shared" si="85"/>
        <v>0</v>
      </c>
      <c r="HQ49" s="116">
        <f t="shared" si="85"/>
        <v>0</v>
      </c>
      <c r="HR49" s="116">
        <f t="shared" si="85"/>
        <v>0</v>
      </c>
      <c r="HS49" s="116">
        <f t="shared" si="85"/>
        <v>11.5</v>
      </c>
      <c r="HT49" s="116">
        <f t="shared" si="85"/>
        <v>7.5</v>
      </c>
      <c r="HU49" s="116">
        <f t="shared" si="85"/>
        <v>6</v>
      </c>
      <c r="HV49" s="116">
        <f t="shared" si="85"/>
        <v>20.5</v>
      </c>
      <c r="HW49" s="116">
        <f t="shared" si="85"/>
        <v>7.5</v>
      </c>
      <c r="HX49" s="116">
        <f t="shared" si="85"/>
        <v>4</v>
      </c>
      <c r="HY49" s="116">
        <f t="shared" si="85"/>
        <v>57</v>
      </c>
      <c r="HZ49" s="116">
        <f t="shared" si="85"/>
        <v>0</v>
      </c>
      <c r="IA49" s="116">
        <f t="shared" si="85"/>
        <v>0</v>
      </c>
      <c r="IB49" s="116">
        <f t="shared" si="85"/>
        <v>0</v>
      </c>
      <c r="IC49" s="116">
        <f t="shared" si="85"/>
        <v>0</v>
      </c>
      <c r="ID49" s="116">
        <f t="shared" si="85"/>
        <v>0</v>
      </c>
      <c r="IE49" s="116">
        <f t="shared" si="85"/>
        <v>0</v>
      </c>
      <c r="IF49" s="116">
        <f t="shared" si="85"/>
        <v>0</v>
      </c>
      <c r="IG49" s="116">
        <f t="shared" si="85"/>
        <v>0</v>
      </c>
      <c r="IH49" s="116">
        <f t="shared" si="85"/>
        <v>0</v>
      </c>
      <c r="II49" s="116">
        <f t="shared" si="85"/>
        <v>0</v>
      </c>
      <c r="IJ49" s="116">
        <f t="shared" si="85"/>
        <v>0</v>
      </c>
      <c r="IK49" s="116">
        <f t="shared" si="85"/>
        <v>0</v>
      </c>
      <c r="IL49" s="116">
        <f t="shared" si="85"/>
        <v>0</v>
      </c>
      <c r="IM49" s="116">
        <f t="shared" si="85"/>
        <v>0</v>
      </c>
      <c r="IN49" s="116">
        <f t="shared" si="85"/>
        <v>0</v>
      </c>
      <c r="IO49" s="116">
        <f t="shared" si="85"/>
        <v>0</v>
      </c>
      <c r="IP49" s="116">
        <f t="shared" si="85"/>
        <v>0</v>
      </c>
      <c r="IQ49" s="116">
        <f t="shared" si="85"/>
        <v>0</v>
      </c>
      <c r="IR49" s="116">
        <f t="shared" si="85"/>
        <v>0</v>
      </c>
      <c r="IS49" s="116">
        <f t="shared" si="85"/>
        <v>0</v>
      </c>
      <c r="IT49" s="116">
        <f t="shared" si="85"/>
        <v>0</v>
      </c>
      <c r="IU49" s="116">
        <f t="shared" si="85"/>
        <v>0</v>
      </c>
      <c r="IV49" s="116">
        <f t="shared" si="85"/>
        <v>0</v>
      </c>
      <c r="IW49" s="116">
        <f t="shared" si="85"/>
        <v>0</v>
      </c>
      <c r="IX49" s="116">
        <f t="shared" si="85"/>
        <v>0</v>
      </c>
      <c r="IY49" s="116">
        <f t="shared" si="85"/>
        <v>134.5</v>
      </c>
      <c r="IZ49" s="116">
        <f t="shared" si="85"/>
        <v>41</v>
      </c>
      <c r="JA49" s="116">
        <f t="shared" si="85"/>
        <v>54.5</v>
      </c>
      <c r="JB49" s="116">
        <f t="shared" si="85"/>
        <v>161.5</v>
      </c>
      <c r="JC49" s="116">
        <f t="shared" si="85"/>
        <v>60</v>
      </c>
      <c r="JD49" s="116">
        <f t="shared" si="85"/>
        <v>15.5</v>
      </c>
      <c r="JE49" s="116">
        <f t="shared" si="85"/>
        <v>466.5</v>
      </c>
    </row>
    <row r="50" ht="15.75" customHeight="1"/>
    <row r="51" ht="15.75" customHeight="1"/>
    <row r="52" ht="15.75" customHeight="1"/>
    <row r="53" ht="15.75" customHeight="1"/>
    <row r="54" ht="15.75" customHeight="1">
      <c r="C54" s="5"/>
      <c r="AU54" s="5"/>
      <c r="CF54" s="5"/>
      <c r="DY54" s="5"/>
      <c r="FR54" s="5"/>
      <c r="HK54" s="5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>
      <c r="L64" s="5"/>
      <c r="BE64" s="5"/>
      <c r="CP64" s="5"/>
      <c r="EI64" s="5"/>
      <c r="GB64" s="5"/>
      <c r="HU64" s="5"/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>
      <c r="V74" s="5"/>
      <c r="BO74" s="5"/>
      <c r="CZ74" s="5"/>
      <c r="ES74" s="5"/>
      <c r="GL74" s="5"/>
      <c r="IE74" s="5"/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>
      <c r="AF84" s="5"/>
      <c r="BW84" s="5"/>
      <c r="DJ84" s="5"/>
      <c r="FC84" s="5"/>
      <c r="GV84" s="5"/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>
      <c r="C94" s="5"/>
      <c r="AP94" s="5"/>
      <c r="CA94" s="5"/>
      <c r="DT94" s="5"/>
      <c r="FM94" s="5"/>
      <c r="HF94" s="5"/>
    </row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>
      <c r="G104" s="5"/>
      <c r="AZ104" s="5"/>
      <c r="CK104" s="5"/>
      <c r="ED104" s="5"/>
      <c r="FW104" s="5"/>
      <c r="HP104" s="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>
      <c r="Q114" s="5"/>
      <c r="BJ114" s="5"/>
      <c r="CU114" s="5"/>
      <c r="EN114" s="5"/>
      <c r="GG114" s="5"/>
      <c r="HZ114" s="5"/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>
      <c r="AA124" s="5"/>
      <c r="BT124" s="5"/>
      <c r="DE124" s="5"/>
      <c r="EX124" s="5"/>
      <c r="GQ124" s="5"/>
      <c r="IJ124" s="5"/>
    </row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>
      <c r="AK134" s="5"/>
      <c r="BW134" s="5"/>
      <c r="DO134" s="5"/>
      <c r="FH134" s="5"/>
      <c r="HA134" s="5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>
      <c r="C144" s="5"/>
      <c r="AU144" s="5"/>
      <c r="CF144" s="5"/>
      <c r="DY144" s="5"/>
      <c r="FR144" s="5"/>
      <c r="HK144" s="5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>
      <c r="L154" s="5"/>
      <c r="BE154" s="5"/>
      <c r="CP154" s="5"/>
      <c r="EI154" s="5"/>
      <c r="GB154" s="5"/>
      <c r="HU154" s="5"/>
    </row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>
      <c r="V164" s="5"/>
      <c r="BO164" s="5"/>
      <c r="CZ164" s="5"/>
      <c r="ES164" s="5"/>
      <c r="GL164" s="5"/>
      <c r="IE164" s="5"/>
    </row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>
      <c r="AF174" s="5"/>
      <c r="BW174" s="5"/>
      <c r="DJ174" s="5"/>
      <c r="FC174" s="5"/>
      <c r="GV174" s="5"/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>
      <c r="C184" s="5"/>
      <c r="AP184" s="5"/>
      <c r="CA184" s="5"/>
      <c r="DT184" s="5"/>
      <c r="FM184" s="5"/>
      <c r="HF184" s="5"/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>
      <c r="G194" s="5"/>
      <c r="AZ194" s="5"/>
      <c r="CK194" s="5"/>
      <c r="ED194" s="5"/>
      <c r="FW194" s="5"/>
      <c r="HP194" s="5"/>
    </row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>
      <c r="Q204" s="5"/>
      <c r="BJ204" s="5"/>
      <c r="CU204" s="5"/>
      <c r="EN204" s="5"/>
      <c r="GG204" s="5"/>
      <c r="HZ204" s="5"/>
    </row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>
      <c r="AA214" s="5"/>
      <c r="BT214" s="5"/>
      <c r="DE214" s="5"/>
      <c r="EX214" s="5"/>
      <c r="GQ214" s="5"/>
      <c r="IJ214" s="5"/>
    </row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>
      <c r="AK224" s="5"/>
      <c r="BW224" s="5"/>
      <c r="DO224" s="5"/>
      <c r="FH224" s="5"/>
      <c r="HA224" s="5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>
      <c r="C234" s="5"/>
      <c r="AU234" s="5"/>
      <c r="CF234" s="5"/>
      <c r="DY234" s="5"/>
      <c r="FR234" s="5"/>
      <c r="HK234" s="5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>
      <c r="L244" s="5"/>
      <c r="BE244" s="5"/>
      <c r="CP244" s="5"/>
      <c r="EI244" s="5"/>
      <c r="GB244" s="5"/>
      <c r="HU244" s="5"/>
    </row>
  </sheetData>
  <mergeCells count="149">
    <mergeCell ref="EI64:ER64"/>
    <mergeCell ref="GB64:GK64"/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CF54:CO54"/>
    <mergeCell ref="DY54:EH54"/>
    <mergeCell ref="FR54:GA54"/>
    <mergeCell ref="HK54:HT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5" width="10.57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17" t="s">
        <v>122</v>
      </c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46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46" si="3">SUM(K3:P3)</f>
        <v>0</v>
      </c>
      <c r="R3" s="106"/>
      <c r="S3" s="111"/>
      <c r="T3" s="104"/>
      <c r="U3" s="104"/>
      <c r="V3" s="104"/>
      <c r="W3" s="104"/>
      <c r="X3" s="104"/>
      <c r="Y3" s="105">
        <f t="shared" ref="Y3:Y46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46" si="5">SUM(AA3:AF3)</f>
        <v>0</v>
      </c>
      <c r="AH3" s="106"/>
      <c r="AI3" s="111"/>
      <c r="AJ3" s="104"/>
      <c r="AK3" s="104"/>
      <c r="AL3" s="104"/>
      <c r="AM3" s="104"/>
      <c r="AN3" s="104"/>
      <c r="AO3" s="105">
        <f t="shared" ref="AO3:AO46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46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46" si="8">SUM(AY3:BD3)</f>
        <v>0</v>
      </c>
      <c r="BF3" s="106"/>
      <c r="BG3" s="111"/>
      <c r="BH3" s="104"/>
      <c r="BI3" s="104"/>
      <c r="BJ3" s="104"/>
      <c r="BK3" s="104"/>
      <c r="BL3" s="104"/>
      <c r="BM3" s="105">
        <f t="shared" ref="BM3:BM46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46" si="10">SUM(BO3:BT3)</f>
        <v>0</v>
      </c>
      <c r="BV3" s="106"/>
      <c r="BW3" s="111"/>
      <c r="BX3" s="104"/>
      <c r="BY3" s="104"/>
      <c r="BZ3" s="104"/>
      <c r="CA3" s="104"/>
      <c r="CB3" s="104"/>
      <c r="CC3" s="105">
        <f t="shared" ref="CC3:CC46" si="11">SUM(BW3:CB3)</f>
        <v>0</v>
      </c>
      <c r="CD3" s="106"/>
      <c r="CE3" s="111"/>
      <c r="CF3" s="104"/>
      <c r="CG3" s="104"/>
      <c r="CH3" s="104"/>
      <c r="CI3" s="104"/>
      <c r="CJ3" s="104"/>
      <c r="CK3" s="105">
        <f t="shared" ref="CK3:CK46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46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46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46" si="15">SUM(DC3:DH3)</f>
        <v>0</v>
      </c>
      <c r="DJ3" s="106"/>
      <c r="DK3" s="104"/>
      <c r="DL3" s="104"/>
      <c r="DM3" s="104"/>
      <c r="DN3" s="104"/>
      <c r="DO3" s="104"/>
      <c r="DP3" s="104"/>
      <c r="DQ3" s="105">
        <f t="shared" ref="DQ3:DQ46" si="16">SUM(DK3:DP3)</f>
        <v>0</v>
      </c>
      <c r="DR3" s="106"/>
      <c r="DS3" s="104"/>
      <c r="DT3" s="104"/>
      <c r="DU3" s="104"/>
      <c r="DV3" s="104"/>
      <c r="DW3" s="104"/>
      <c r="DX3" s="104"/>
      <c r="DY3" s="105">
        <f t="shared" ref="DY3:DY46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46" si="18">SUM(EA3:EF3)</f>
        <v>0</v>
      </c>
      <c r="EH3" s="106"/>
      <c r="EI3" s="111"/>
      <c r="EJ3" s="104"/>
      <c r="EK3" s="104"/>
      <c r="EL3" s="104"/>
      <c r="EM3" s="104"/>
      <c r="EN3" s="104"/>
      <c r="EO3" s="105">
        <f t="shared" ref="EO3:EO46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46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46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46" si="22">SUM(FG3:FL3)</f>
        <v>0</v>
      </c>
      <c r="FN3" s="106"/>
      <c r="FO3" s="111"/>
      <c r="FP3" s="104"/>
      <c r="FQ3" s="104"/>
      <c r="FR3" s="104"/>
      <c r="FS3" s="104"/>
      <c r="FT3" s="104"/>
      <c r="FU3" s="105">
        <f t="shared" ref="FU3:FU48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46" si="24">SUM(FW3:GB3)</f>
        <v>0</v>
      </c>
      <c r="GD3" s="106"/>
      <c r="GE3" s="111"/>
      <c r="GF3" s="104"/>
      <c r="GG3" s="104"/>
      <c r="GH3" s="104"/>
      <c r="GI3" s="104"/>
      <c r="GJ3" s="104"/>
      <c r="GK3" s="105">
        <f t="shared" ref="GK3:GK46" si="25">SUM(GE3:GJ3)</f>
        <v>0</v>
      </c>
      <c r="GL3" s="106"/>
      <c r="GM3" s="111"/>
      <c r="GN3" s="104"/>
      <c r="GO3" s="104"/>
      <c r="GP3" s="104"/>
      <c r="GQ3" s="104"/>
      <c r="GR3" s="104"/>
      <c r="GS3" s="105">
        <f t="shared" ref="GS3:GS46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46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46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46" si="29">SUM(HK3:HP3)</f>
        <v>0</v>
      </c>
      <c r="HR3" s="106"/>
      <c r="HS3" s="111"/>
      <c r="HT3" s="104"/>
      <c r="HU3" s="104"/>
      <c r="HV3" s="104"/>
      <c r="HW3" s="104"/>
      <c r="HX3" s="104"/>
      <c r="HY3" s="105">
        <f t="shared" ref="HY3:HY46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46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9" si="32">SUM(II3:IN3)</f>
        <v>0</v>
      </c>
      <c r="IP3" s="106"/>
      <c r="IQ3" s="104"/>
      <c r="IR3" s="104"/>
      <c r="IS3" s="104"/>
      <c r="IT3" s="104"/>
      <c r="IU3" s="104"/>
      <c r="IV3" s="104"/>
      <c r="IW3" s="105">
        <f t="shared" ref="IW3:IW6" si="33">SUM(IQ3:IV3)</f>
        <v>0</v>
      </c>
      <c r="IX3" s="106"/>
      <c r="IY3" s="107">
        <f t="shared" ref="IY3:JD3" si="1">SUM(C3,K3,S3,AA3,AI3,AQ3,AY3,BG3,BO3,BW3,CE3,CM3,CU3,DC3,DK3,DS3,EA3,EI3,EQ3,EY3,FG3,FO3,FW3,GE3,GM3,GU3,HC3,HK3,HS3,IA3,II3,IQ3)</f>
        <v>0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0</v>
      </c>
      <c r="JD3" s="107">
        <f t="shared" si="1"/>
        <v>0</v>
      </c>
      <c r="JE3" s="118">
        <f t="shared" ref="JE3:JE6" si="35">SUM(IY3:JD3)</f>
        <v>0</v>
      </c>
    </row>
    <row r="4" ht="15.75" customHeight="1">
      <c r="A4" s="3" t="s">
        <v>57</v>
      </c>
      <c r="B4" s="3" t="s">
        <v>2</v>
      </c>
      <c r="C4" s="104"/>
      <c r="D4" s="105">
        <f>1+0.5</f>
        <v>1.5</v>
      </c>
      <c r="E4" s="105">
        <v>0.5</v>
      </c>
      <c r="F4" s="105">
        <f>1+1.5</f>
        <v>2.5</v>
      </c>
      <c r="G4" s="105">
        <v>2.0</v>
      </c>
      <c r="H4" s="104"/>
      <c r="I4" s="105">
        <f t="shared" si="2"/>
        <v>6.5</v>
      </c>
      <c r="J4" s="106"/>
      <c r="K4" s="104"/>
      <c r="L4" s="105"/>
      <c r="M4" s="105"/>
      <c r="N4" s="105"/>
      <c r="O4" s="105"/>
      <c r="P4" s="104"/>
      <c r="Q4" s="105">
        <f t="shared" si="3"/>
        <v>0</v>
      </c>
      <c r="R4" s="106"/>
      <c r="S4" s="119">
        <v>1.0</v>
      </c>
      <c r="T4" s="105">
        <v>0.5</v>
      </c>
      <c r="U4" s="105">
        <v>1.0</v>
      </c>
      <c r="V4" s="105">
        <v>1.5</v>
      </c>
      <c r="W4" s="104"/>
      <c r="X4" s="104"/>
      <c r="Y4" s="105">
        <f t="shared" si="4"/>
        <v>4</v>
      </c>
      <c r="Z4" s="106"/>
      <c r="AA4" s="104"/>
      <c r="AB4" s="105"/>
      <c r="AC4" s="105"/>
      <c r="AD4" s="105"/>
      <c r="AE4" s="105"/>
      <c r="AF4" s="104"/>
      <c r="AG4" s="105">
        <f t="shared" si="5"/>
        <v>0</v>
      </c>
      <c r="AH4" s="106"/>
      <c r="AI4" s="111"/>
      <c r="AJ4" s="104"/>
      <c r="AK4" s="104"/>
      <c r="AL4" s="104"/>
      <c r="AM4" s="104"/>
      <c r="AN4" s="104"/>
      <c r="AO4" s="105">
        <f t="shared" si="6"/>
        <v>0</v>
      </c>
      <c r="AP4" s="106"/>
      <c r="AQ4" s="104"/>
      <c r="AR4" s="105"/>
      <c r="AS4" s="105"/>
      <c r="AT4" s="105"/>
      <c r="AU4" s="105"/>
      <c r="AV4" s="104"/>
      <c r="AW4" s="105">
        <f t="shared" si="7"/>
        <v>0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11"/>
      <c r="BH4" s="104"/>
      <c r="BI4" s="104"/>
      <c r="BJ4" s="105">
        <v>1.0</v>
      </c>
      <c r="BK4" s="104"/>
      <c r="BL4" s="104"/>
      <c r="BM4" s="105">
        <f t="shared" si="9"/>
        <v>1</v>
      </c>
      <c r="BN4" s="106"/>
      <c r="BO4" s="104"/>
      <c r="BP4" s="105"/>
      <c r="BQ4" s="105"/>
      <c r="BR4" s="105"/>
      <c r="BS4" s="105"/>
      <c r="BT4" s="104"/>
      <c r="BU4" s="105">
        <f t="shared" si="10"/>
        <v>0</v>
      </c>
      <c r="BV4" s="106"/>
      <c r="BW4" s="111"/>
      <c r="BX4" s="105">
        <v>1.0</v>
      </c>
      <c r="BY4" s="105">
        <v>0.5</v>
      </c>
      <c r="BZ4" s="105">
        <v>1.0</v>
      </c>
      <c r="CA4" s="104"/>
      <c r="CB4" s="104"/>
      <c r="CC4" s="105">
        <f t="shared" si="11"/>
        <v>2.5</v>
      </c>
      <c r="CD4" s="106"/>
      <c r="CE4" s="111"/>
      <c r="CF4" s="104"/>
      <c r="CG4" s="104"/>
      <c r="CH4" s="104"/>
      <c r="CI4" s="104"/>
      <c r="CJ4" s="104"/>
      <c r="CK4" s="105">
        <f t="shared" si="12"/>
        <v>0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/>
      <c r="CV4" s="105"/>
      <c r="CW4" s="105"/>
      <c r="CX4" s="105"/>
      <c r="CY4" s="105"/>
      <c r="CZ4" s="104"/>
      <c r="DA4" s="105">
        <f t="shared" si="14"/>
        <v>0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04"/>
      <c r="DL4" s="105"/>
      <c r="DM4" s="105"/>
      <c r="DN4" s="105"/>
      <c r="DO4" s="105"/>
      <c r="DP4" s="104"/>
      <c r="DQ4" s="105">
        <f t="shared" si="16"/>
        <v>0</v>
      </c>
      <c r="DR4" s="106"/>
      <c r="DS4" s="104"/>
      <c r="DT4" s="105"/>
      <c r="DU4" s="105"/>
      <c r="DV4" s="105"/>
      <c r="DW4" s="105"/>
      <c r="DX4" s="104"/>
      <c r="DY4" s="105">
        <f t="shared" si="17"/>
        <v>0</v>
      </c>
      <c r="DZ4" s="106"/>
      <c r="EA4" s="104"/>
      <c r="EB4" s="105"/>
      <c r="EC4" s="105"/>
      <c r="ED4" s="105"/>
      <c r="EE4" s="105"/>
      <c r="EF4" s="104"/>
      <c r="EG4" s="105">
        <f t="shared" si="18"/>
        <v>0</v>
      </c>
      <c r="EH4" s="106"/>
      <c r="EI4" s="111"/>
      <c r="EJ4" s="105">
        <v>2.0</v>
      </c>
      <c r="EK4" s="105">
        <v>1.0</v>
      </c>
      <c r="EL4" s="105">
        <v>0.5</v>
      </c>
      <c r="EM4" s="105">
        <v>0.5</v>
      </c>
      <c r="EN4" s="104"/>
      <c r="EO4" s="105">
        <f t="shared" si="19"/>
        <v>4</v>
      </c>
      <c r="EP4" s="106"/>
      <c r="EQ4" s="104"/>
      <c r="ER4" s="105"/>
      <c r="ES4" s="105"/>
      <c r="ET4" s="105"/>
      <c r="EU4" s="105"/>
      <c r="EV4" s="104"/>
      <c r="EW4" s="105">
        <f t="shared" si="20"/>
        <v>0</v>
      </c>
      <c r="EX4" s="106"/>
      <c r="EY4" s="104"/>
      <c r="EZ4" s="105"/>
      <c r="FA4" s="105"/>
      <c r="FB4" s="105"/>
      <c r="FC4" s="105"/>
      <c r="FD4" s="104"/>
      <c r="FE4" s="105">
        <f t="shared" si="21"/>
        <v>0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11"/>
      <c r="FP4" s="105">
        <v>0.5</v>
      </c>
      <c r="FQ4" s="105">
        <v>0.5</v>
      </c>
      <c r="FR4" s="105">
        <v>1.0</v>
      </c>
      <c r="FS4" s="105">
        <v>1.0</v>
      </c>
      <c r="FT4" s="104"/>
      <c r="FU4" s="105">
        <f t="shared" si="23"/>
        <v>3</v>
      </c>
      <c r="FV4" s="106"/>
      <c r="FW4" s="104"/>
      <c r="FX4" s="105"/>
      <c r="FY4" s="105"/>
      <c r="FZ4" s="105"/>
      <c r="GA4" s="105"/>
      <c r="GB4" s="104"/>
      <c r="GC4" s="105">
        <f t="shared" si="24"/>
        <v>0</v>
      </c>
      <c r="GD4" s="106"/>
      <c r="GE4" s="119">
        <v>1.0</v>
      </c>
      <c r="GF4" s="104"/>
      <c r="GG4" s="104"/>
      <c r="GH4" s="105">
        <v>2.5</v>
      </c>
      <c r="GI4" s="104"/>
      <c r="GJ4" s="104"/>
      <c r="GK4" s="105">
        <f t="shared" si="25"/>
        <v>3.5</v>
      </c>
      <c r="GL4" s="106"/>
      <c r="GM4" s="111"/>
      <c r="GN4" s="104"/>
      <c r="GO4" s="104"/>
      <c r="GP4" s="104"/>
      <c r="GQ4" s="104"/>
      <c r="GR4" s="104"/>
      <c r="GS4" s="105">
        <f t="shared" si="26"/>
        <v>0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/>
      <c r="HD4" s="105"/>
      <c r="HE4" s="105"/>
      <c r="HF4" s="105"/>
      <c r="HG4" s="105"/>
      <c r="HH4" s="104"/>
      <c r="HI4" s="105">
        <f t="shared" si="28"/>
        <v>0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11"/>
      <c r="HT4" s="105">
        <v>1.0</v>
      </c>
      <c r="HU4" s="105">
        <v>0.5</v>
      </c>
      <c r="HV4" s="105">
        <v>1.0</v>
      </c>
      <c r="HW4" s="105">
        <v>0.5</v>
      </c>
      <c r="HX4" s="104"/>
      <c r="HY4" s="105">
        <f t="shared" si="30"/>
        <v>3</v>
      </c>
      <c r="HZ4" s="106"/>
      <c r="IA4" s="104"/>
      <c r="IB4" s="105"/>
      <c r="IC4" s="105"/>
      <c r="ID4" s="105"/>
      <c r="IE4" s="105"/>
      <c r="IF4" s="104"/>
      <c r="IG4" s="105">
        <f t="shared" si="31"/>
        <v>0</v>
      </c>
      <c r="IH4" s="106"/>
      <c r="II4" s="104"/>
      <c r="IJ4" s="105"/>
      <c r="IK4" s="105"/>
      <c r="IL4" s="105"/>
      <c r="IM4" s="105"/>
      <c r="IN4" s="104"/>
      <c r="IO4" s="105">
        <f t="shared" si="32"/>
        <v>0</v>
      </c>
      <c r="IP4" s="106"/>
      <c r="IQ4" s="104"/>
      <c r="IR4" s="105"/>
      <c r="IS4" s="105"/>
      <c r="IT4" s="105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2</v>
      </c>
      <c r="IZ4" s="107">
        <f t="shared" si="34"/>
        <v>6.5</v>
      </c>
      <c r="JA4" s="107">
        <f t="shared" si="34"/>
        <v>4</v>
      </c>
      <c r="JB4" s="107">
        <f t="shared" si="34"/>
        <v>11</v>
      </c>
      <c r="JC4" s="107">
        <f t="shared" si="34"/>
        <v>4</v>
      </c>
      <c r="JD4" s="107">
        <f t="shared" si="34"/>
        <v>0</v>
      </c>
      <c r="JE4" s="118">
        <f t="shared" si="35"/>
        <v>27.5</v>
      </c>
    </row>
    <row r="5" ht="15.75" customHeight="1">
      <c r="A5" s="3" t="s">
        <v>159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04"/>
      <c r="L5" s="104"/>
      <c r="M5" s="104"/>
      <c r="N5" s="104"/>
      <c r="O5" s="104"/>
      <c r="P5" s="104"/>
      <c r="Q5" s="105">
        <f t="shared" si="3"/>
        <v>0</v>
      </c>
      <c r="R5" s="106"/>
      <c r="S5" s="119">
        <v>2.5</v>
      </c>
      <c r="T5" s="105">
        <v>2.0</v>
      </c>
      <c r="U5" s="105">
        <v>2.5</v>
      </c>
      <c r="V5" s="105">
        <v>2.0</v>
      </c>
      <c r="W5" s="105">
        <v>0.5</v>
      </c>
      <c r="X5" s="104"/>
      <c r="Y5" s="105">
        <f t="shared" si="4"/>
        <v>9.5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11"/>
      <c r="AJ5" s="104"/>
      <c r="AK5" s="104"/>
      <c r="AL5" s="104"/>
      <c r="AM5" s="104"/>
      <c r="AN5" s="104"/>
      <c r="AO5" s="105">
        <f t="shared" si="6"/>
        <v>0</v>
      </c>
      <c r="AP5" s="106"/>
      <c r="AQ5" s="104"/>
      <c r="AR5" s="104"/>
      <c r="AS5" s="104"/>
      <c r="AT5" s="104"/>
      <c r="AU5" s="104"/>
      <c r="AV5" s="104"/>
      <c r="AW5" s="105">
        <f t="shared" si="7"/>
        <v>0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11"/>
      <c r="BH5" s="104"/>
      <c r="BI5" s="104"/>
      <c r="BJ5" s="104"/>
      <c r="BK5" s="104"/>
      <c r="BL5" s="104"/>
      <c r="BM5" s="105">
        <f t="shared" si="9"/>
        <v>0</v>
      </c>
      <c r="BN5" s="106"/>
      <c r="BO5" s="104"/>
      <c r="BP5" s="104"/>
      <c r="BQ5" s="104"/>
      <c r="BR5" s="104"/>
      <c r="BS5" s="104"/>
      <c r="BT5" s="104"/>
      <c r="BU5" s="105">
        <f t="shared" si="10"/>
        <v>0</v>
      </c>
      <c r="BV5" s="106"/>
      <c r="BW5" s="111"/>
      <c r="BX5" s="105">
        <v>2.0</v>
      </c>
      <c r="BY5" s="105">
        <v>3.0</v>
      </c>
      <c r="BZ5" s="105">
        <v>1.5</v>
      </c>
      <c r="CA5" s="104"/>
      <c r="CB5" s="104"/>
      <c r="CC5" s="105">
        <f t="shared" si="11"/>
        <v>6.5</v>
      </c>
      <c r="CD5" s="106"/>
      <c r="CE5" s="111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/>
      <c r="CV5" s="104"/>
      <c r="CW5" s="104"/>
      <c r="CX5" s="104"/>
      <c r="CY5" s="104"/>
      <c r="CZ5" s="104"/>
      <c r="DA5" s="105">
        <f t="shared" si="14"/>
        <v>0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/>
      <c r="DL5" s="104"/>
      <c r="DM5" s="104"/>
      <c r="DN5" s="104"/>
      <c r="DO5" s="104"/>
      <c r="DP5" s="104"/>
      <c r="DQ5" s="105">
        <f t="shared" si="16"/>
        <v>0</v>
      </c>
      <c r="DR5" s="106"/>
      <c r="DS5" s="104"/>
      <c r="DT5" s="104"/>
      <c r="DU5" s="104"/>
      <c r="DV5" s="104"/>
      <c r="DW5" s="104"/>
      <c r="DX5" s="104"/>
      <c r="DY5" s="105">
        <f t="shared" si="17"/>
        <v>0</v>
      </c>
      <c r="DZ5" s="106"/>
      <c r="EA5" s="104"/>
      <c r="EB5" s="104"/>
      <c r="EC5" s="104"/>
      <c r="ED5" s="104"/>
      <c r="EE5" s="104"/>
      <c r="EF5" s="104"/>
      <c r="EG5" s="105">
        <f t="shared" si="18"/>
        <v>0</v>
      </c>
      <c r="EH5" s="106"/>
      <c r="EI5" s="111"/>
      <c r="EJ5" s="104"/>
      <c r="EK5" s="104"/>
      <c r="EL5" s="104"/>
      <c r="EM5" s="104"/>
      <c r="EN5" s="104"/>
      <c r="EO5" s="105">
        <f t="shared" si="19"/>
        <v>0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/>
      <c r="FB5" s="104"/>
      <c r="FC5" s="104"/>
      <c r="FD5" s="104"/>
      <c r="FE5" s="105">
        <f t="shared" si="21"/>
        <v>0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11"/>
      <c r="FP5" s="104"/>
      <c r="FQ5" s="104"/>
      <c r="FR5" s="104"/>
      <c r="FS5" s="104"/>
      <c r="FT5" s="104"/>
      <c r="FU5" s="105">
        <f t="shared" si="23"/>
        <v>0</v>
      </c>
      <c r="FV5" s="106"/>
      <c r="FW5" s="104"/>
      <c r="FX5" s="104"/>
      <c r="FY5" s="104"/>
      <c r="FZ5" s="104"/>
      <c r="GA5" s="104"/>
      <c r="GB5" s="104"/>
      <c r="GC5" s="105">
        <f t="shared" si="24"/>
        <v>0</v>
      </c>
      <c r="GD5" s="106"/>
      <c r="GE5" s="111"/>
      <c r="GF5" s="104"/>
      <c r="GG5" s="105">
        <v>1.5</v>
      </c>
      <c r="GH5" s="104"/>
      <c r="GI5" s="104"/>
      <c r="GJ5" s="104"/>
      <c r="GK5" s="105">
        <f t="shared" si="25"/>
        <v>1.5</v>
      </c>
      <c r="GL5" s="106"/>
      <c r="GM5" s="111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/>
      <c r="GW5" s="104"/>
      <c r="GX5" s="104"/>
      <c r="GY5" s="104"/>
      <c r="GZ5" s="104"/>
      <c r="HA5" s="105">
        <f t="shared" si="27"/>
        <v>0</v>
      </c>
      <c r="HB5" s="106"/>
      <c r="HC5" s="104"/>
      <c r="HD5" s="104"/>
      <c r="HE5" s="104"/>
      <c r="HF5" s="104"/>
      <c r="HG5" s="104"/>
      <c r="HH5" s="104"/>
      <c r="HI5" s="105">
        <f t="shared" si="28"/>
        <v>0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11"/>
      <c r="HT5" s="104"/>
      <c r="HU5" s="104"/>
      <c r="HV5" s="104"/>
      <c r="HW5" s="104"/>
      <c r="HX5" s="104"/>
      <c r="HY5" s="105">
        <f t="shared" si="30"/>
        <v>0</v>
      </c>
      <c r="HZ5" s="106"/>
      <c r="IA5" s="104"/>
      <c r="IB5" s="104"/>
      <c r="IC5" s="104"/>
      <c r="ID5" s="104"/>
      <c r="IE5" s="104"/>
      <c r="IF5" s="104"/>
      <c r="IG5" s="105">
        <f t="shared" si="31"/>
        <v>0</v>
      </c>
      <c r="IH5" s="106"/>
      <c r="II5" s="104"/>
      <c r="IJ5" s="104"/>
      <c r="IK5" s="104"/>
      <c r="IL5" s="104"/>
      <c r="IM5" s="104"/>
      <c r="IN5" s="104"/>
      <c r="IO5" s="105">
        <f t="shared" si="32"/>
        <v>0</v>
      </c>
      <c r="IP5" s="106"/>
      <c r="IQ5" s="104"/>
      <c r="IR5" s="104"/>
      <c r="IS5" s="104"/>
      <c r="IT5" s="104"/>
      <c r="IU5" s="104"/>
      <c r="IV5" s="104"/>
      <c r="IW5" s="105">
        <f t="shared" si="33"/>
        <v>0</v>
      </c>
      <c r="IX5" s="106"/>
      <c r="IY5" s="107">
        <f t="shared" ref="IY5:JD5" si="36">SUM(C5,K5,S5,AA5,AI5,AQ5,AY5,BG5,BO5,BW5,CE5,CM5,CU5,DC5,DK5,DS5,EA5,EI5,EQ5,EY5,FG5,FO5,FW5,GE5,GM5,GU5,HC5,HK5,HS5,IA5,II5,IQ5)</f>
        <v>2.5</v>
      </c>
      <c r="IZ5" s="107">
        <f t="shared" si="36"/>
        <v>4</v>
      </c>
      <c r="JA5" s="107">
        <f t="shared" si="36"/>
        <v>7</v>
      </c>
      <c r="JB5" s="107">
        <f t="shared" si="36"/>
        <v>3.5</v>
      </c>
      <c r="JC5" s="107">
        <f t="shared" si="36"/>
        <v>0.5</v>
      </c>
      <c r="JD5" s="107">
        <f t="shared" si="36"/>
        <v>0</v>
      </c>
      <c r="JE5" s="118">
        <f t="shared" si="35"/>
        <v>17.5</v>
      </c>
    </row>
    <row r="6" ht="15.75" customHeight="1">
      <c r="A6" s="3" t="s">
        <v>59</v>
      </c>
      <c r="B6" s="3" t="s">
        <v>4</v>
      </c>
      <c r="C6" s="104"/>
      <c r="D6" s="104"/>
      <c r="E6" s="104"/>
      <c r="F6" s="104"/>
      <c r="G6" s="104"/>
      <c r="H6" s="104"/>
      <c r="I6" s="105">
        <f t="shared" si="2"/>
        <v>0</v>
      </c>
      <c r="J6" s="106"/>
      <c r="K6" s="104"/>
      <c r="L6" s="104"/>
      <c r="M6" s="104"/>
      <c r="N6" s="104"/>
      <c r="O6" s="104"/>
      <c r="P6" s="104"/>
      <c r="Q6" s="105">
        <f t="shared" si="3"/>
        <v>0</v>
      </c>
      <c r="R6" s="106"/>
      <c r="S6" s="119">
        <f>2+5</f>
        <v>7</v>
      </c>
      <c r="T6" s="104"/>
      <c r="U6" s="104"/>
      <c r="V6" s="104"/>
      <c r="W6" s="104"/>
      <c r="X6" s="104"/>
      <c r="Y6" s="105">
        <f t="shared" si="4"/>
        <v>7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19">
        <v>4.0</v>
      </c>
      <c r="AJ6" s="104"/>
      <c r="AK6" s="104"/>
      <c r="AL6" s="104"/>
      <c r="AM6" s="104"/>
      <c r="AN6" s="104"/>
      <c r="AO6" s="105">
        <f t="shared" si="6"/>
        <v>4</v>
      </c>
      <c r="AP6" s="106"/>
      <c r="AQ6" s="104"/>
      <c r="AR6" s="104"/>
      <c r="AS6" s="104"/>
      <c r="AT6" s="104"/>
      <c r="AU6" s="104"/>
      <c r="AV6" s="104"/>
      <c r="AW6" s="105">
        <f t="shared" si="7"/>
        <v>0</v>
      </c>
      <c r="AX6" s="106"/>
      <c r="AY6" s="104"/>
      <c r="AZ6" s="104"/>
      <c r="BA6" s="104"/>
      <c r="BB6" s="104"/>
      <c r="BC6" s="104"/>
      <c r="BD6" s="104"/>
      <c r="BE6" s="105">
        <f t="shared" si="8"/>
        <v>0</v>
      </c>
      <c r="BF6" s="106"/>
      <c r="BG6" s="111"/>
      <c r="BH6" s="104"/>
      <c r="BI6" s="104"/>
      <c r="BJ6" s="104"/>
      <c r="BK6" s="104"/>
      <c r="BL6" s="104"/>
      <c r="BM6" s="105">
        <f t="shared" si="9"/>
        <v>0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19">
        <v>6.0</v>
      </c>
      <c r="BX6" s="104"/>
      <c r="BY6" s="104"/>
      <c r="BZ6" s="104"/>
      <c r="CA6" s="104"/>
      <c r="CB6" s="104"/>
      <c r="CC6" s="105">
        <f t="shared" si="11"/>
        <v>6</v>
      </c>
      <c r="CD6" s="106"/>
      <c r="CE6" s="111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/>
      <c r="CV6" s="104"/>
      <c r="CW6" s="104"/>
      <c r="CX6" s="104"/>
      <c r="CY6" s="104"/>
      <c r="CZ6" s="104"/>
      <c r="DA6" s="105">
        <f t="shared" si="14"/>
        <v>0</v>
      </c>
      <c r="DB6" s="106"/>
      <c r="DC6" s="104"/>
      <c r="DD6" s="104"/>
      <c r="DE6" s="104"/>
      <c r="DF6" s="104"/>
      <c r="DG6" s="104"/>
      <c r="DH6" s="104"/>
      <c r="DI6" s="105">
        <f t="shared" si="15"/>
        <v>0</v>
      </c>
      <c r="DJ6" s="106"/>
      <c r="DK6" s="104"/>
      <c r="DL6" s="104"/>
      <c r="DM6" s="104"/>
      <c r="DN6" s="104"/>
      <c r="DO6" s="104"/>
      <c r="DP6" s="104"/>
      <c r="DQ6" s="105">
        <f t="shared" si="16"/>
        <v>0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04"/>
      <c r="EB6" s="104"/>
      <c r="EC6" s="104"/>
      <c r="ED6" s="104"/>
      <c r="EE6" s="104"/>
      <c r="EF6" s="104"/>
      <c r="EG6" s="105">
        <f t="shared" si="18"/>
        <v>0</v>
      </c>
      <c r="EH6" s="106"/>
      <c r="EI6" s="111"/>
      <c r="EJ6" s="104"/>
      <c r="EK6" s="104"/>
      <c r="EL6" s="104"/>
      <c r="EM6" s="104"/>
      <c r="EN6" s="104"/>
      <c r="EO6" s="105">
        <f t="shared" si="19"/>
        <v>0</v>
      </c>
      <c r="EP6" s="106"/>
      <c r="EQ6" s="104"/>
      <c r="ER6" s="104"/>
      <c r="ES6" s="104"/>
      <c r="ET6" s="104"/>
      <c r="EU6" s="104"/>
      <c r="EV6" s="104"/>
      <c r="EW6" s="105">
        <f t="shared" si="20"/>
        <v>0</v>
      </c>
      <c r="EX6" s="106"/>
      <c r="EY6" s="104"/>
      <c r="EZ6" s="104"/>
      <c r="FA6" s="104"/>
      <c r="FB6" s="104"/>
      <c r="FC6" s="104"/>
      <c r="FD6" s="104"/>
      <c r="FE6" s="105">
        <f t="shared" si="21"/>
        <v>0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11"/>
      <c r="FP6" s="104"/>
      <c r="FQ6" s="104"/>
      <c r="FR6" s="104"/>
      <c r="FS6" s="104"/>
      <c r="FT6" s="104"/>
      <c r="FU6" s="105">
        <f t="shared" si="23"/>
        <v>0</v>
      </c>
      <c r="FV6" s="106"/>
      <c r="FW6" s="104"/>
      <c r="FX6" s="104"/>
      <c r="FY6" s="104"/>
      <c r="FZ6" s="104"/>
      <c r="GA6" s="104"/>
      <c r="GB6" s="104"/>
      <c r="GC6" s="105">
        <f t="shared" si="24"/>
        <v>0</v>
      </c>
      <c r="GD6" s="106"/>
      <c r="GE6" s="119">
        <v>5.5</v>
      </c>
      <c r="GF6" s="104"/>
      <c r="GG6" s="104"/>
      <c r="GH6" s="104"/>
      <c r="GI6" s="104"/>
      <c r="GJ6" s="104"/>
      <c r="GK6" s="105">
        <f t="shared" si="25"/>
        <v>5.5</v>
      </c>
      <c r="GL6" s="106"/>
      <c r="GM6" s="119">
        <v>2.0</v>
      </c>
      <c r="GN6" s="104"/>
      <c r="GO6" s="104"/>
      <c r="GP6" s="104"/>
      <c r="GQ6" s="104"/>
      <c r="GR6" s="104"/>
      <c r="GS6" s="105">
        <f t="shared" si="26"/>
        <v>2</v>
      </c>
      <c r="GT6" s="106"/>
      <c r="GU6" s="104"/>
      <c r="GV6" s="104"/>
      <c r="GW6" s="104"/>
      <c r="GX6" s="104"/>
      <c r="GY6" s="104"/>
      <c r="GZ6" s="104"/>
      <c r="HA6" s="105">
        <f t="shared" si="27"/>
        <v>0</v>
      </c>
      <c r="HB6" s="106"/>
      <c r="HC6" s="104"/>
      <c r="HD6" s="104"/>
      <c r="HE6" s="104"/>
      <c r="HF6" s="104"/>
      <c r="HG6" s="104"/>
      <c r="HH6" s="104"/>
      <c r="HI6" s="105">
        <f t="shared" si="28"/>
        <v>0</v>
      </c>
      <c r="HJ6" s="106"/>
      <c r="HK6" s="104"/>
      <c r="HL6" s="104"/>
      <c r="HM6" s="104"/>
      <c r="HN6" s="104"/>
      <c r="HO6" s="104"/>
      <c r="HP6" s="104"/>
      <c r="HQ6" s="105">
        <f t="shared" si="29"/>
        <v>0</v>
      </c>
      <c r="HR6" s="106"/>
      <c r="HS6" s="111"/>
      <c r="HT6" s="104"/>
      <c r="HU6" s="104"/>
      <c r="HV6" s="104"/>
      <c r="HW6" s="104"/>
      <c r="HX6" s="104"/>
      <c r="HY6" s="105">
        <f t="shared" si="30"/>
        <v>0</v>
      </c>
      <c r="HZ6" s="106"/>
      <c r="IA6" s="104"/>
      <c r="IB6" s="104"/>
      <c r="IC6" s="104"/>
      <c r="ID6" s="104"/>
      <c r="IE6" s="104"/>
      <c r="IF6" s="104"/>
      <c r="IG6" s="105">
        <f t="shared" si="31"/>
        <v>0</v>
      </c>
      <c r="IH6" s="106"/>
      <c r="II6" s="104"/>
      <c r="IJ6" s="104"/>
      <c r="IK6" s="104"/>
      <c r="IL6" s="104"/>
      <c r="IM6" s="104"/>
      <c r="IN6" s="104"/>
      <c r="IO6" s="105">
        <f t="shared" si="32"/>
        <v>0</v>
      </c>
      <c r="IP6" s="106"/>
      <c r="IQ6" s="104"/>
      <c r="IR6" s="104"/>
      <c r="IS6" s="104"/>
      <c r="IT6" s="104"/>
      <c r="IU6" s="104"/>
      <c r="IV6" s="104"/>
      <c r="IW6" s="105">
        <f t="shared" si="33"/>
        <v>0</v>
      </c>
      <c r="IX6" s="106"/>
      <c r="IY6" s="107">
        <f t="shared" ref="IY6:JD6" si="37">SUM(C6,K6,S6,AA6,AI6,AQ6,AY6,BG6,BO6,BW6,CE6,CM6,CU6,DC6,DK6,DS6,EA6,EI6,EQ6,EY6,FG6,FO6,FW6,GE6,GM6,GU6,HC6,HK6,HS6,IA6,II6,IQ6)</f>
        <v>24.5</v>
      </c>
      <c r="IZ6" s="107">
        <f t="shared" si="37"/>
        <v>0</v>
      </c>
      <c r="JA6" s="107">
        <f t="shared" si="37"/>
        <v>0</v>
      </c>
      <c r="JB6" s="107">
        <f t="shared" si="37"/>
        <v>0</v>
      </c>
      <c r="JC6" s="107">
        <f t="shared" si="37"/>
        <v>0</v>
      </c>
      <c r="JD6" s="107">
        <f t="shared" si="37"/>
        <v>0</v>
      </c>
      <c r="JE6" s="118">
        <f t="shared" si="35"/>
        <v>24.5</v>
      </c>
    </row>
    <row r="7" ht="15.75" customHeight="1">
      <c r="A7" s="3" t="s">
        <v>60</v>
      </c>
      <c r="B7" s="3" t="s">
        <v>5</v>
      </c>
      <c r="I7" s="105">
        <f t="shared" si="2"/>
        <v>0</v>
      </c>
      <c r="J7" s="106"/>
      <c r="Q7" s="105">
        <f t="shared" si="3"/>
        <v>0</v>
      </c>
      <c r="R7" s="106"/>
      <c r="T7" s="104">
        <v>0.5</v>
      </c>
      <c r="Y7" s="105">
        <f t="shared" si="4"/>
        <v>0.5</v>
      </c>
      <c r="Z7" s="106"/>
      <c r="AG7" s="105">
        <f t="shared" si="5"/>
        <v>0</v>
      </c>
      <c r="AH7" s="106"/>
      <c r="AO7" s="105">
        <f t="shared" si="6"/>
        <v>0</v>
      </c>
      <c r="AP7" s="106"/>
      <c r="AW7" s="105">
        <f t="shared" si="7"/>
        <v>0</v>
      </c>
      <c r="AX7" s="106"/>
      <c r="BE7" s="105">
        <f t="shared" si="8"/>
        <v>0</v>
      </c>
      <c r="BF7" s="106"/>
      <c r="BM7" s="105">
        <f t="shared" si="9"/>
        <v>0</v>
      </c>
      <c r="BN7" s="106"/>
      <c r="BU7" s="105">
        <f t="shared" si="10"/>
        <v>0</v>
      </c>
      <c r="BV7" s="106"/>
      <c r="CC7" s="105">
        <f t="shared" si="11"/>
        <v>0</v>
      </c>
      <c r="CD7" s="106"/>
      <c r="CK7" s="105">
        <f t="shared" si="12"/>
        <v>0</v>
      </c>
      <c r="CL7" s="106"/>
      <c r="CS7" s="105">
        <f t="shared" si="13"/>
        <v>0</v>
      </c>
      <c r="CT7" s="106"/>
      <c r="DA7" s="105">
        <f t="shared" si="14"/>
        <v>0</v>
      </c>
      <c r="DB7" s="106"/>
      <c r="DI7" s="105">
        <f t="shared" si="15"/>
        <v>0</v>
      </c>
      <c r="DJ7" s="106"/>
      <c r="DQ7" s="105">
        <f t="shared" si="16"/>
        <v>0</v>
      </c>
      <c r="DR7" s="106"/>
      <c r="DY7" s="105">
        <f t="shared" si="17"/>
        <v>0</v>
      </c>
      <c r="DZ7" s="106"/>
      <c r="EG7" s="105">
        <f t="shared" si="18"/>
        <v>0</v>
      </c>
      <c r="EH7" s="106"/>
      <c r="EO7" s="105">
        <f t="shared" si="19"/>
        <v>0</v>
      </c>
      <c r="EP7" s="106"/>
      <c r="EW7" s="105">
        <f t="shared" si="20"/>
        <v>0</v>
      </c>
      <c r="EX7" s="106"/>
      <c r="FE7" s="105">
        <f t="shared" si="21"/>
        <v>0</v>
      </c>
      <c r="FF7" s="106"/>
      <c r="FM7" s="105">
        <f t="shared" si="22"/>
        <v>0</v>
      </c>
      <c r="FN7" s="106"/>
      <c r="FU7" s="105">
        <f t="shared" si="23"/>
        <v>0</v>
      </c>
      <c r="FV7" s="106"/>
      <c r="GC7" s="105">
        <f t="shared" si="24"/>
        <v>0</v>
      </c>
      <c r="GD7" s="106"/>
      <c r="GK7" s="105">
        <f t="shared" si="25"/>
        <v>0</v>
      </c>
      <c r="GL7" s="106"/>
      <c r="GS7" s="105">
        <f t="shared" si="26"/>
        <v>0</v>
      </c>
      <c r="GT7" s="106"/>
      <c r="HA7" s="105">
        <f t="shared" si="27"/>
        <v>0</v>
      </c>
      <c r="HB7" s="106"/>
      <c r="HI7" s="105">
        <f t="shared" si="28"/>
        <v>0</v>
      </c>
      <c r="HJ7" s="106"/>
      <c r="HQ7" s="105">
        <f t="shared" si="29"/>
        <v>0</v>
      </c>
      <c r="HR7" s="106"/>
      <c r="HY7" s="105">
        <f t="shared" si="30"/>
        <v>0</v>
      </c>
      <c r="HZ7" s="106"/>
      <c r="IG7" s="105">
        <f t="shared" si="31"/>
        <v>0</v>
      </c>
      <c r="IH7" s="106"/>
      <c r="IO7" s="105">
        <f t="shared" si="32"/>
        <v>0</v>
      </c>
      <c r="IP7" s="106"/>
      <c r="IR7" s="104"/>
      <c r="IS7" s="104"/>
      <c r="IT7" s="104"/>
      <c r="IU7" s="104"/>
      <c r="IV7" s="104"/>
      <c r="IW7" s="105"/>
      <c r="IX7" s="106"/>
      <c r="IY7" s="107">
        <f t="shared" ref="IY7:JD7" si="38">SUM(C7,K7,S7,AA7,AI7,AQ7,AY7,BG7,BO7,BW7,CE7,CM7,CU7,DC7,DK7,DS7,EA7,EI7,EQ7,EY7,FG7,FO7,FW7,GE7,GM7,GU7,HC7,HK7,HS7,IA7,II7,IQ7)</f>
        <v>0</v>
      </c>
      <c r="IZ7" s="107">
        <f t="shared" si="38"/>
        <v>0.5</v>
      </c>
      <c r="JA7" s="107">
        <f t="shared" si="38"/>
        <v>0</v>
      </c>
      <c r="JB7" s="107">
        <f t="shared" si="38"/>
        <v>0</v>
      </c>
      <c r="JC7" s="107">
        <f t="shared" si="38"/>
        <v>0</v>
      </c>
      <c r="JD7" s="107">
        <f t="shared" si="38"/>
        <v>0</v>
      </c>
      <c r="JE7" s="118"/>
    </row>
    <row r="8" ht="15.75" customHeight="1">
      <c r="A8" s="3" t="s">
        <v>61</v>
      </c>
      <c r="B8" s="3" t="s">
        <v>6</v>
      </c>
      <c r="I8" s="105">
        <f t="shared" si="2"/>
        <v>0</v>
      </c>
      <c r="J8" s="106"/>
      <c r="Q8" s="105">
        <f t="shared" si="3"/>
        <v>0</v>
      </c>
      <c r="R8" s="106"/>
      <c r="Y8" s="105">
        <f t="shared" si="4"/>
        <v>0</v>
      </c>
      <c r="Z8" s="106"/>
      <c r="AG8" s="105">
        <f t="shared" si="5"/>
        <v>0</v>
      </c>
      <c r="AH8" s="106"/>
      <c r="AO8" s="105">
        <f t="shared" si="6"/>
        <v>0</v>
      </c>
      <c r="AP8" s="106"/>
      <c r="AW8" s="105">
        <f t="shared" si="7"/>
        <v>0</v>
      </c>
      <c r="AX8" s="106"/>
      <c r="BE8" s="105">
        <f t="shared" si="8"/>
        <v>0</v>
      </c>
      <c r="BF8" s="106"/>
      <c r="BM8" s="105">
        <f t="shared" si="9"/>
        <v>0</v>
      </c>
      <c r="BN8" s="106"/>
      <c r="BU8" s="105">
        <f t="shared" si="10"/>
        <v>0</v>
      </c>
      <c r="BV8" s="106"/>
      <c r="CC8" s="105">
        <f t="shared" si="11"/>
        <v>0</v>
      </c>
      <c r="CD8" s="106"/>
      <c r="CK8" s="105">
        <f t="shared" si="12"/>
        <v>0</v>
      </c>
      <c r="CL8" s="106"/>
      <c r="CS8" s="105">
        <f t="shared" si="13"/>
        <v>0</v>
      </c>
      <c r="CT8" s="106"/>
      <c r="DA8" s="105">
        <f t="shared" si="14"/>
        <v>0</v>
      </c>
      <c r="DB8" s="106"/>
      <c r="DI8" s="105">
        <f t="shared" si="15"/>
        <v>0</v>
      </c>
      <c r="DJ8" s="106"/>
      <c r="DQ8" s="105">
        <f t="shared" si="16"/>
        <v>0</v>
      </c>
      <c r="DR8" s="106"/>
      <c r="DY8" s="105">
        <f t="shared" si="17"/>
        <v>0</v>
      </c>
      <c r="DZ8" s="106"/>
      <c r="EG8" s="105">
        <f t="shared" si="18"/>
        <v>0</v>
      </c>
      <c r="EH8" s="106"/>
      <c r="EO8" s="105">
        <f t="shared" si="19"/>
        <v>0</v>
      </c>
      <c r="EP8" s="106"/>
      <c r="EW8" s="105">
        <f t="shared" si="20"/>
        <v>0</v>
      </c>
      <c r="EX8" s="106"/>
      <c r="FE8" s="105">
        <f t="shared" si="21"/>
        <v>0</v>
      </c>
      <c r="FF8" s="106"/>
      <c r="FM8" s="105">
        <f t="shared" si="22"/>
        <v>0</v>
      </c>
      <c r="FN8" s="106"/>
      <c r="FU8" s="105">
        <f t="shared" si="23"/>
        <v>0</v>
      </c>
      <c r="FV8" s="106"/>
      <c r="GC8" s="105">
        <f t="shared" si="24"/>
        <v>0</v>
      </c>
      <c r="GD8" s="106"/>
      <c r="GK8" s="105">
        <f t="shared" si="25"/>
        <v>0</v>
      </c>
      <c r="GL8" s="106"/>
      <c r="GS8" s="105">
        <f t="shared" si="26"/>
        <v>0</v>
      </c>
      <c r="GT8" s="106"/>
      <c r="HA8" s="105">
        <f t="shared" si="27"/>
        <v>0</v>
      </c>
      <c r="HB8" s="106"/>
      <c r="HI8" s="105">
        <f t="shared" si="28"/>
        <v>0</v>
      </c>
      <c r="HJ8" s="106"/>
      <c r="HQ8" s="105">
        <f t="shared" si="29"/>
        <v>0</v>
      </c>
      <c r="HR8" s="106"/>
      <c r="HY8" s="105">
        <f t="shared" si="30"/>
        <v>0</v>
      </c>
      <c r="HZ8" s="106"/>
      <c r="IG8" s="105">
        <f t="shared" si="31"/>
        <v>0</v>
      </c>
      <c r="IH8" s="106"/>
      <c r="IO8" s="105">
        <f t="shared" si="32"/>
        <v>0</v>
      </c>
      <c r="IP8" s="106"/>
      <c r="IR8" s="104"/>
      <c r="IS8" s="104"/>
      <c r="IT8" s="104"/>
      <c r="IU8" s="104"/>
      <c r="IV8" s="104"/>
      <c r="IW8" s="105">
        <f t="shared" ref="IW8:IW40" si="40">SUM(IQ8:IV8)</f>
        <v>0</v>
      </c>
      <c r="IX8" s="106"/>
      <c r="IY8" s="107">
        <f t="shared" ref="IY8:JD8" si="39">SUM(C8,K8,S8,AA8,AI8,AQ8,AY8,BG8,BO8,BW8,CE8,CM8,CU8,DC8,DK8,DS8,EA8,EI8,EQ8,EY8,FG8,FO8,FW8,GE8,GM8,GU8,HC8,HK8,HS8,IA8,II8,IQ8)</f>
        <v>0</v>
      </c>
      <c r="IZ8" s="107">
        <f t="shared" si="39"/>
        <v>0</v>
      </c>
      <c r="JA8" s="107">
        <f t="shared" si="39"/>
        <v>0</v>
      </c>
      <c r="JB8" s="107">
        <f t="shared" si="39"/>
        <v>0</v>
      </c>
      <c r="JC8" s="107">
        <f t="shared" si="39"/>
        <v>0</v>
      </c>
      <c r="JD8" s="107">
        <f t="shared" si="39"/>
        <v>0</v>
      </c>
      <c r="JE8" s="118">
        <f t="shared" ref="JE8:JE48" si="42">SUM(IY8:JD8)</f>
        <v>0</v>
      </c>
    </row>
    <row r="9" ht="15.75" customHeight="1">
      <c r="A9" s="3" t="s">
        <v>62</v>
      </c>
      <c r="B9" s="3" t="s">
        <v>7</v>
      </c>
      <c r="C9" s="104"/>
      <c r="D9" s="104"/>
      <c r="E9" s="104"/>
      <c r="F9" s="104"/>
      <c r="G9" s="104"/>
      <c r="H9" s="104"/>
      <c r="I9" s="105">
        <f t="shared" si="2"/>
        <v>0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11"/>
      <c r="T9" s="105"/>
      <c r="U9" s="104"/>
      <c r="V9" s="104"/>
      <c r="W9" s="104"/>
      <c r="X9" s="104"/>
      <c r="Y9" s="105">
        <f t="shared" si="4"/>
        <v>0</v>
      </c>
      <c r="Z9" s="106"/>
      <c r="AA9" s="104"/>
      <c r="AB9" s="104"/>
      <c r="AC9" s="104"/>
      <c r="AD9" s="104"/>
      <c r="AE9" s="104"/>
      <c r="AF9" s="104"/>
      <c r="AG9" s="105">
        <f t="shared" si="5"/>
        <v>0</v>
      </c>
      <c r="AH9" s="106"/>
      <c r="AI9" s="111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11"/>
      <c r="BH9" s="104"/>
      <c r="BI9" s="104"/>
      <c r="BJ9" s="104"/>
      <c r="BK9" s="104"/>
      <c r="BL9" s="104"/>
      <c r="BM9" s="105">
        <f t="shared" si="9"/>
        <v>0</v>
      </c>
      <c r="BN9" s="106"/>
      <c r="BO9" s="104"/>
      <c r="BP9" s="104"/>
      <c r="BQ9" s="104"/>
      <c r="BR9" s="104"/>
      <c r="BS9" s="104"/>
      <c r="BT9" s="104"/>
      <c r="BU9" s="105">
        <f t="shared" si="10"/>
        <v>0</v>
      </c>
      <c r="BV9" s="106"/>
      <c r="BW9" s="111"/>
      <c r="BX9" s="104"/>
      <c r="BY9" s="104"/>
      <c r="BZ9" s="104"/>
      <c r="CA9" s="104"/>
      <c r="CB9" s="104"/>
      <c r="CC9" s="105">
        <f t="shared" si="11"/>
        <v>0</v>
      </c>
      <c r="CD9" s="106"/>
      <c r="CE9" s="111"/>
      <c r="CF9" s="104"/>
      <c r="CG9" s="104"/>
      <c r="CH9" s="104"/>
      <c r="CI9" s="104"/>
      <c r="CJ9" s="104"/>
      <c r="CK9" s="105">
        <f t="shared" si="12"/>
        <v>0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/>
      <c r="DD9" s="104"/>
      <c r="DE9" s="104"/>
      <c r="DF9" s="104"/>
      <c r="DG9" s="104"/>
      <c r="DH9" s="104"/>
      <c r="DI9" s="105">
        <f t="shared" si="15"/>
        <v>0</v>
      </c>
      <c r="DJ9" s="106"/>
      <c r="DK9" s="104"/>
      <c r="DL9" s="104"/>
      <c r="DM9" s="104"/>
      <c r="DN9" s="104"/>
      <c r="DO9" s="104"/>
      <c r="DP9" s="104"/>
      <c r="DQ9" s="105">
        <f t="shared" si="16"/>
        <v>0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11"/>
      <c r="EJ9" s="104"/>
      <c r="EK9" s="104"/>
      <c r="EL9" s="104"/>
      <c r="EM9" s="104"/>
      <c r="EN9" s="104"/>
      <c r="EO9" s="105">
        <f t="shared" si="19"/>
        <v>0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11"/>
      <c r="FP9" s="104"/>
      <c r="FQ9" s="104"/>
      <c r="FR9" s="104"/>
      <c r="FS9" s="104"/>
      <c r="FT9" s="104"/>
      <c r="FU9" s="105">
        <f t="shared" si="23"/>
        <v>0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11"/>
      <c r="GF9" s="104"/>
      <c r="GG9" s="104"/>
      <c r="GH9" s="104"/>
      <c r="GI9" s="104"/>
      <c r="GJ9" s="104"/>
      <c r="GK9" s="105">
        <f t="shared" si="25"/>
        <v>0</v>
      </c>
      <c r="GL9" s="106"/>
      <c r="GM9" s="111"/>
      <c r="GN9" s="104"/>
      <c r="GO9" s="104"/>
      <c r="GP9" s="104"/>
      <c r="GQ9" s="104"/>
      <c r="GR9" s="104"/>
      <c r="GS9" s="105">
        <f t="shared" si="26"/>
        <v>0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11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Q9" s="104"/>
      <c r="IR9" s="104"/>
      <c r="IS9" s="104"/>
      <c r="IT9" s="104"/>
      <c r="IU9" s="104"/>
      <c r="IV9" s="104"/>
      <c r="IW9" s="105">
        <f t="shared" si="40"/>
        <v>0</v>
      </c>
      <c r="IX9" s="106"/>
      <c r="IY9" s="107">
        <f t="shared" ref="IY9:JD9" si="41">SUM(C9,K9,S9,AA9,AI9,AQ9,AY9,BG9,BO9,BW9,CE9,CM9,CU9,DC9,DK9,DS9,EA9,EI9,EQ9,EY9,FG9,FO9,FW9,GE9,GM9,GU9,HC9,HK9,HS9,IA9,II9,IQ9)</f>
        <v>0</v>
      </c>
      <c r="IZ9" s="107">
        <f t="shared" si="41"/>
        <v>0</v>
      </c>
      <c r="JA9" s="107">
        <f t="shared" si="41"/>
        <v>0</v>
      </c>
      <c r="JB9" s="107">
        <f t="shared" si="41"/>
        <v>0</v>
      </c>
      <c r="JC9" s="107">
        <f t="shared" si="41"/>
        <v>0</v>
      </c>
      <c r="JD9" s="107">
        <f t="shared" si="41"/>
        <v>0</v>
      </c>
      <c r="JE9" s="118">
        <f t="shared" si="42"/>
        <v>0</v>
      </c>
    </row>
    <row r="10" ht="15.75" customHeight="1">
      <c r="A10" s="3" t="s">
        <v>63</v>
      </c>
      <c r="B10" s="3" t="s">
        <v>8</v>
      </c>
      <c r="C10" s="105">
        <f>5+1</f>
        <v>6</v>
      </c>
      <c r="D10" s="104"/>
      <c r="E10" s="105">
        <v>2.0</v>
      </c>
      <c r="F10" s="105">
        <f>3.5</f>
        <v>3.5</v>
      </c>
      <c r="G10" s="104"/>
      <c r="H10" s="104"/>
      <c r="I10" s="105">
        <f t="shared" si="2"/>
        <v>11.5</v>
      </c>
      <c r="J10" s="106"/>
      <c r="K10" s="104"/>
      <c r="L10" s="104"/>
      <c r="M10" s="104"/>
      <c r="N10" s="104"/>
      <c r="O10" s="104"/>
      <c r="P10" s="104"/>
      <c r="Q10" s="105">
        <f t="shared" si="3"/>
        <v>0</v>
      </c>
      <c r="R10" s="106"/>
      <c r="S10" s="119">
        <v>5.0</v>
      </c>
      <c r="T10" s="104"/>
      <c r="U10" s="104"/>
      <c r="V10" s="105">
        <v>1.0</v>
      </c>
      <c r="W10" s="104"/>
      <c r="X10" s="104"/>
      <c r="Y10" s="105">
        <f t="shared" si="4"/>
        <v>6</v>
      </c>
      <c r="Z10" s="106"/>
      <c r="AA10" s="104"/>
      <c r="AB10" s="104"/>
      <c r="AC10" s="104"/>
      <c r="AD10" s="104"/>
      <c r="AE10" s="104"/>
      <c r="AF10" s="104"/>
      <c r="AG10" s="105">
        <f t="shared" si="5"/>
        <v>0</v>
      </c>
      <c r="AH10" s="106"/>
      <c r="AI10" s="111"/>
      <c r="AJ10" s="104"/>
      <c r="AK10" s="104"/>
      <c r="AL10" s="104"/>
      <c r="AM10" s="104"/>
      <c r="AN10" s="104"/>
      <c r="AO10" s="105">
        <f t="shared" si="6"/>
        <v>0</v>
      </c>
      <c r="AP10" s="106"/>
      <c r="AQ10" s="104"/>
      <c r="AR10" s="104"/>
      <c r="AS10" s="104"/>
      <c r="AT10" s="104"/>
      <c r="AU10" s="104"/>
      <c r="AV10" s="104"/>
      <c r="AW10" s="105">
        <f t="shared" si="7"/>
        <v>0</v>
      </c>
      <c r="AX10" s="106"/>
      <c r="AY10" s="104"/>
      <c r="AZ10" s="104"/>
      <c r="BA10" s="104"/>
      <c r="BB10" s="104"/>
      <c r="BC10" s="104"/>
      <c r="BD10" s="104"/>
      <c r="BE10" s="105">
        <f t="shared" si="8"/>
        <v>0</v>
      </c>
      <c r="BF10" s="106"/>
      <c r="BG10" s="111"/>
      <c r="BH10" s="104"/>
      <c r="BI10" s="104"/>
      <c r="BJ10" s="105">
        <v>2.0</v>
      </c>
      <c r="BK10" s="104"/>
      <c r="BL10" s="104"/>
      <c r="BM10" s="105">
        <f t="shared" si="9"/>
        <v>2</v>
      </c>
      <c r="BN10" s="106"/>
      <c r="BO10" s="104"/>
      <c r="BP10" s="104"/>
      <c r="BQ10" s="104"/>
      <c r="BR10" s="104"/>
      <c r="BS10" s="104"/>
      <c r="BT10" s="104"/>
      <c r="BU10" s="105">
        <f t="shared" si="10"/>
        <v>0</v>
      </c>
      <c r="BV10" s="106"/>
      <c r="BW10" s="119">
        <v>1.0</v>
      </c>
      <c r="BX10" s="104"/>
      <c r="BY10" s="105">
        <v>0.5</v>
      </c>
      <c r="BZ10" s="105">
        <v>1.0</v>
      </c>
      <c r="CA10" s="104"/>
      <c r="CB10" s="104"/>
      <c r="CC10" s="105">
        <f t="shared" si="11"/>
        <v>2.5</v>
      </c>
      <c r="CD10" s="106"/>
      <c r="CE10" s="111"/>
      <c r="CF10" s="104"/>
      <c r="CG10" s="104"/>
      <c r="CH10" s="104"/>
      <c r="CI10" s="104"/>
      <c r="CJ10" s="104"/>
      <c r="CK10" s="105">
        <f t="shared" si="12"/>
        <v>0</v>
      </c>
      <c r="CL10" s="106"/>
      <c r="CM10" s="104"/>
      <c r="CN10" s="104"/>
      <c r="CO10" s="104"/>
      <c r="CP10" s="104"/>
      <c r="CQ10" s="104"/>
      <c r="CR10" s="104"/>
      <c r="CS10" s="105">
        <f t="shared" si="13"/>
        <v>0</v>
      </c>
      <c r="CT10" s="106"/>
      <c r="CU10" s="104"/>
      <c r="CV10" s="104"/>
      <c r="CW10" s="104"/>
      <c r="CX10" s="104"/>
      <c r="CY10" s="104"/>
      <c r="CZ10" s="104"/>
      <c r="DA10" s="105">
        <f t="shared" si="14"/>
        <v>0</v>
      </c>
      <c r="DB10" s="106"/>
      <c r="DC10" s="104"/>
      <c r="DD10" s="104"/>
      <c r="DE10" s="104"/>
      <c r="DF10" s="104"/>
      <c r="DG10" s="104"/>
      <c r="DH10" s="104"/>
      <c r="DI10" s="105">
        <f t="shared" si="15"/>
        <v>0</v>
      </c>
      <c r="DJ10" s="106"/>
      <c r="DK10" s="104"/>
      <c r="DL10" s="104"/>
      <c r="DM10" s="104"/>
      <c r="DN10" s="104"/>
      <c r="DO10" s="104"/>
      <c r="DP10" s="104"/>
      <c r="DQ10" s="105">
        <f t="shared" si="16"/>
        <v>0</v>
      </c>
      <c r="DR10" s="106"/>
      <c r="DS10" s="104"/>
      <c r="DT10" s="104"/>
      <c r="DU10" s="104"/>
      <c r="DV10" s="104"/>
      <c r="DW10" s="104"/>
      <c r="DX10" s="104"/>
      <c r="DY10" s="105">
        <f t="shared" si="17"/>
        <v>0</v>
      </c>
      <c r="DZ10" s="106"/>
      <c r="EA10" s="104"/>
      <c r="EB10" s="104"/>
      <c r="EC10" s="104"/>
      <c r="ED10" s="104"/>
      <c r="EE10" s="104"/>
      <c r="EF10" s="104"/>
      <c r="EG10" s="105">
        <f t="shared" si="18"/>
        <v>0</v>
      </c>
      <c r="EH10" s="106"/>
      <c r="EI10" s="111"/>
      <c r="EJ10" s="104"/>
      <c r="EK10" s="104"/>
      <c r="EL10" s="104"/>
      <c r="EM10" s="104"/>
      <c r="EN10" s="104"/>
      <c r="EO10" s="105">
        <f t="shared" si="19"/>
        <v>0</v>
      </c>
      <c r="EP10" s="106"/>
      <c r="EQ10" s="104"/>
      <c r="ER10" s="104"/>
      <c r="ES10" s="104"/>
      <c r="ET10" s="104"/>
      <c r="EU10" s="104"/>
      <c r="EV10" s="104"/>
      <c r="EW10" s="105">
        <f t="shared" si="20"/>
        <v>0</v>
      </c>
      <c r="EX10" s="106"/>
      <c r="EY10" s="104"/>
      <c r="EZ10" s="104"/>
      <c r="FA10" s="104"/>
      <c r="FB10" s="104"/>
      <c r="FC10" s="104"/>
      <c r="FD10" s="104"/>
      <c r="FE10" s="105">
        <f t="shared" si="21"/>
        <v>0</v>
      </c>
      <c r="FF10" s="106"/>
      <c r="FG10" s="104"/>
      <c r="FH10" s="104"/>
      <c r="FI10" s="104"/>
      <c r="FJ10" s="104"/>
      <c r="FK10" s="104"/>
      <c r="FL10" s="104"/>
      <c r="FM10" s="105">
        <f t="shared" si="22"/>
        <v>0</v>
      </c>
      <c r="FN10" s="106"/>
      <c r="FO10" s="111"/>
      <c r="FP10" s="104"/>
      <c r="FQ10" s="104"/>
      <c r="FR10" s="104"/>
      <c r="FS10" s="104"/>
      <c r="FT10" s="104"/>
      <c r="FU10" s="105">
        <f t="shared" si="23"/>
        <v>0</v>
      </c>
      <c r="FV10" s="106"/>
      <c r="FW10" s="104"/>
      <c r="FX10" s="104"/>
      <c r="FY10" s="104"/>
      <c r="FZ10" s="104"/>
      <c r="GA10" s="104"/>
      <c r="GB10" s="104"/>
      <c r="GC10" s="105">
        <f t="shared" si="24"/>
        <v>0</v>
      </c>
      <c r="GD10" s="106"/>
      <c r="GE10" s="111"/>
      <c r="GF10" s="104"/>
      <c r="GG10" s="104"/>
      <c r="GH10" s="104"/>
      <c r="GI10" s="104"/>
      <c r="GJ10" s="104"/>
      <c r="GK10" s="105">
        <f t="shared" si="25"/>
        <v>0</v>
      </c>
      <c r="GL10" s="106"/>
      <c r="GM10" s="111"/>
      <c r="GN10" s="104"/>
      <c r="GO10" s="104"/>
      <c r="GP10" s="104"/>
      <c r="GQ10" s="104"/>
      <c r="GR10" s="104"/>
      <c r="GS10" s="105">
        <f t="shared" si="26"/>
        <v>0</v>
      </c>
      <c r="GT10" s="106"/>
      <c r="GU10" s="104"/>
      <c r="GV10" s="104"/>
      <c r="GW10" s="104"/>
      <c r="GX10" s="104"/>
      <c r="GY10" s="104"/>
      <c r="GZ10" s="104"/>
      <c r="HA10" s="105">
        <f t="shared" si="27"/>
        <v>0</v>
      </c>
      <c r="HB10" s="106"/>
      <c r="HC10" s="104"/>
      <c r="HD10" s="104"/>
      <c r="HE10" s="104"/>
      <c r="HF10" s="104"/>
      <c r="HG10" s="104"/>
      <c r="HH10" s="104"/>
      <c r="HI10" s="105">
        <f t="shared" si="28"/>
        <v>0</v>
      </c>
      <c r="HJ10" s="106"/>
      <c r="HK10" s="104"/>
      <c r="HL10" s="104"/>
      <c r="HM10" s="104"/>
      <c r="HN10" s="104"/>
      <c r="HO10" s="104"/>
      <c r="HP10" s="104"/>
      <c r="HQ10" s="105">
        <f t="shared" si="29"/>
        <v>0</v>
      </c>
      <c r="HR10" s="106"/>
      <c r="HS10" s="111"/>
      <c r="HT10" s="104"/>
      <c r="HU10" s="104"/>
      <c r="HV10" s="104"/>
      <c r="HW10" s="104"/>
      <c r="HX10" s="104"/>
      <c r="HY10" s="105">
        <f t="shared" si="30"/>
        <v>0</v>
      </c>
      <c r="HZ10" s="106"/>
      <c r="IA10" s="104"/>
      <c r="IB10" s="104"/>
      <c r="IC10" s="104"/>
      <c r="ID10" s="104"/>
      <c r="IE10" s="104"/>
      <c r="IF10" s="104"/>
      <c r="IG10" s="105">
        <f t="shared" si="31"/>
        <v>0</v>
      </c>
      <c r="IH10" s="106"/>
      <c r="II10" s="104"/>
      <c r="IJ10" s="104"/>
      <c r="IK10" s="104"/>
      <c r="IL10" s="104"/>
      <c r="IM10" s="104"/>
      <c r="IN10" s="104"/>
      <c r="IO10" s="105">
        <f>SUM(II11:IN11)</f>
        <v>0</v>
      </c>
      <c r="IP10" s="106"/>
      <c r="IQ10" s="104"/>
      <c r="IR10" s="104"/>
      <c r="IS10" s="104"/>
      <c r="IT10" s="104"/>
      <c r="IU10" s="104"/>
      <c r="IV10" s="104"/>
      <c r="IW10" s="105">
        <f t="shared" si="40"/>
        <v>0</v>
      </c>
      <c r="IX10" s="106"/>
      <c r="IY10" s="107">
        <f t="shared" ref="IY10:JD10" si="43">SUM(C10,K10,S10,AA10,AI10,AQ10,AY10,BG10,BO10,BW10,CE10,CM10,CU10,DC10,DK10,DS10,EA10,EI10,EQ10,EY10,FG10,FO10,FW10,GE10,GM10,GU10,HC10,HK10,HS10,IA10,II10,IQ10)</f>
        <v>12</v>
      </c>
      <c r="IZ10" s="107">
        <f t="shared" si="43"/>
        <v>0</v>
      </c>
      <c r="JA10" s="107">
        <f t="shared" si="43"/>
        <v>2.5</v>
      </c>
      <c r="JB10" s="107">
        <f t="shared" si="43"/>
        <v>7.5</v>
      </c>
      <c r="JC10" s="107">
        <f t="shared" si="43"/>
        <v>0</v>
      </c>
      <c r="JD10" s="107">
        <f t="shared" si="43"/>
        <v>0</v>
      </c>
      <c r="JE10" s="118">
        <f t="shared" si="42"/>
        <v>22</v>
      </c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11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11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11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11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11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11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11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11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19">
        <v>5.5</v>
      </c>
      <c r="GN11" s="104"/>
      <c r="GO11" s="104"/>
      <c r="GP11" s="104"/>
      <c r="GQ11" s="104"/>
      <c r="GR11" s="104"/>
      <c r="GS11" s="105">
        <f t="shared" si="26"/>
        <v>5.5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11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ref="IO11:IO40" si="45">SUM(II10:IN10)</f>
        <v>0</v>
      </c>
      <c r="IP11" s="106"/>
      <c r="IQ11" s="104"/>
      <c r="IR11" s="104"/>
      <c r="IS11" s="104"/>
      <c r="IT11" s="104"/>
      <c r="IU11" s="104"/>
      <c r="IV11" s="104"/>
      <c r="IW11" s="105">
        <f t="shared" si="40"/>
        <v>0</v>
      </c>
      <c r="IX11" s="106"/>
      <c r="IY11" s="107">
        <f t="shared" ref="IY11:JD11" si="44">SUM(C11,K11,S11,AA11,AI11,AQ11,AY11,BG11,BO11,BW11,CE11,CM11,CU11,DC11,DK11,DS11,EA11,EI11,EQ11,EY11,FG11,FO11,FW11,GE11,GM11,GU11,HC11,HK11,HS11,IA11,II11,IQ11)</f>
        <v>5.5</v>
      </c>
      <c r="IZ11" s="107">
        <f t="shared" si="44"/>
        <v>0</v>
      </c>
      <c r="JA11" s="107">
        <f t="shared" si="44"/>
        <v>0</v>
      </c>
      <c r="JB11" s="107">
        <f t="shared" si="44"/>
        <v>0</v>
      </c>
      <c r="JC11" s="107">
        <f t="shared" si="44"/>
        <v>0</v>
      </c>
      <c r="JD11" s="107">
        <f t="shared" si="44"/>
        <v>0</v>
      </c>
      <c r="JE11" s="118">
        <f t="shared" si="42"/>
        <v>5.5</v>
      </c>
    </row>
    <row r="12" ht="15.75" customHeight="1">
      <c r="A12" s="3" t="s">
        <v>11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11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11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04"/>
      <c r="BB12" s="104"/>
      <c r="BC12" s="104"/>
      <c r="BD12" s="104"/>
      <c r="BE12" s="105">
        <f t="shared" si="8"/>
        <v>0</v>
      </c>
      <c r="BF12" s="106"/>
      <c r="BG12" s="111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11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11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04"/>
      <c r="CV12" s="104"/>
      <c r="CW12" s="104"/>
      <c r="CX12" s="104"/>
      <c r="CY12" s="104"/>
      <c r="CZ12" s="104"/>
      <c r="DA12" s="105">
        <f t="shared" si="14"/>
        <v>0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K12" s="104"/>
      <c r="DL12" s="104"/>
      <c r="DM12" s="104"/>
      <c r="DN12" s="104"/>
      <c r="DO12" s="104"/>
      <c r="DP12" s="104"/>
      <c r="DQ12" s="105">
        <f t="shared" si="16"/>
        <v>0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/>
      <c r="EB12" s="104"/>
      <c r="EC12" s="104"/>
      <c r="ED12" s="104"/>
      <c r="EE12" s="104"/>
      <c r="EF12" s="104"/>
      <c r="EG12" s="105">
        <f t="shared" si="18"/>
        <v>0</v>
      </c>
      <c r="EH12" s="106"/>
      <c r="EI12" s="111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04"/>
      <c r="FH12" s="104"/>
      <c r="FI12" s="104"/>
      <c r="FJ12" s="104"/>
      <c r="FK12" s="104"/>
      <c r="FL12" s="104"/>
      <c r="FM12" s="105">
        <f t="shared" si="22"/>
        <v>0</v>
      </c>
      <c r="FN12" s="106"/>
      <c r="FO12" s="111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11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11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11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45"/>
        <v>0</v>
      </c>
      <c r="IP12" s="106"/>
      <c r="IQ12" s="104"/>
      <c r="IR12" s="104"/>
      <c r="IS12" s="104"/>
      <c r="IT12" s="104"/>
      <c r="IU12" s="104"/>
      <c r="IV12" s="104"/>
      <c r="IW12" s="105">
        <f t="shared" si="40"/>
        <v>0</v>
      </c>
      <c r="IX12" s="106"/>
      <c r="IY12" s="107">
        <f t="shared" ref="IY12:JD12" si="46">SUM(C12,K12,S12,AA12,AI12,AQ12,AY12,BG12,BO12,BW12,CE12,CM12,CU12,DC12,DK12,DS12,EA12,EI12,EQ12,EY12,FG12,FO12,FW12,GE12,GM12,GU12,HC12,HK12,HS12,IA12,II12,IQ12)</f>
        <v>0</v>
      </c>
      <c r="IZ12" s="107">
        <f t="shared" si="46"/>
        <v>0</v>
      </c>
      <c r="JA12" s="107">
        <f t="shared" si="46"/>
        <v>0</v>
      </c>
      <c r="JB12" s="107">
        <f t="shared" si="46"/>
        <v>0</v>
      </c>
      <c r="JC12" s="107">
        <f t="shared" si="46"/>
        <v>0</v>
      </c>
      <c r="JD12" s="107">
        <f t="shared" si="46"/>
        <v>0</v>
      </c>
      <c r="JE12" s="118">
        <f t="shared" si="42"/>
        <v>0</v>
      </c>
    </row>
    <row r="13" ht="15.75" customHeight="1">
      <c r="A13" s="3" t="s">
        <v>68</v>
      </c>
      <c r="B13" s="3" t="s">
        <v>13</v>
      </c>
      <c r="C13" s="104"/>
      <c r="D13" s="104"/>
      <c r="E13" s="104"/>
      <c r="F13" s="104"/>
      <c r="G13" s="104"/>
      <c r="H13" s="104"/>
      <c r="I13" s="105">
        <f t="shared" si="2"/>
        <v>0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11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11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11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04"/>
      <c r="BP13" s="104"/>
      <c r="BQ13" s="104"/>
      <c r="BR13" s="104"/>
      <c r="BS13" s="104"/>
      <c r="BT13" s="104"/>
      <c r="BU13" s="105">
        <f t="shared" si="10"/>
        <v>0</v>
      </c>
      <c r="BV13" s="106"/>
      <c r="BW13" s="111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11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/>
      <c r="DD13" s="104"/>
      <c r="DE13" s="104"/>
      <c r="DF13" s="104"/>
      <c r="DG13" s="104"/>
      <c r="DH13" s="104"/>
      <c r="DI13" s="105">
        <f t="shared" si="15"/>
        <v>0</v>
      </c>
      <c r="DJ13" s="106"/>
      <c r="DK13" s="104"/>
      <c r="DL13" s="104"/>
      <c r="DM13" s="104"/>
      <c r="DN13" s="104"/>
      <c r="DO13" s="104"/>
      <c r="DP13" s="104"/>
      <c r="DQ13" s="105">
        <f t="shared" si="16"/>
        <v>0</v>
      </c>
      <c r="DR13" s="106"/>
      <c r="DS13" s="104"/>
      <c r="DT13" s="104"/>
      <c r="DU13" s="104"/>
      <c r="DV13" s="104"/>
      <c r="DW13" s="104"/>
      <c r="DX13" s="104"/>
      <c r="DY13" s="105">
        <f t="shared" si="17"/>
        <v>0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11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/>
      <c r="ER13" s="104"/>
      <c r="ES13" s="104"/>
      <c r="ET13" s="104"/>
      <c r="EU13" s="104"/>
      <c r="EV13" s="104"/>
      <c r="EW13" s="105">
        <f t="shared" si="20"/>
        <v>0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11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04"/>
      <c r="FX13" s="104"/>
      <c r="FY13" s="104"/>
      <c r="FZ13" s="104"/>
      <c r="GA13" s="104"/>
      <c r="GB13" s="104"/>
      <c r="GC13" s="105">
        <f t="shared" si="24"/>
        <v>0</v>
      </c>
      <c r="GD13" s="106"/>
      <c r="GE13" s="111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11"/>
      <c r="GN13" s="104"/>
      <c r="GO13" s="104"/>
      <c r="GP13" s="104"/>
      <c r="GQ13" s="104"/>
      <c r="GR13" s="104"/>
      <c r="GS13" s="105">
        <f t="shared" si="26"/>
        <v>0</v>
      </c>
      <c r="GT13" s="106"/>
      <c r="GU13" s="104"/>
      <c r="GV13" s="104"/>
      <c r="GW13" s="104"/>
      <c r="GX13" s="104"/>
      <c r="GY13" s="104"/>
      <c r="GZ13" s="104"/>
      <c r="HA13" s="105">
        <f t="shared" si="27"/>
        <v>0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11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04"/>
      <c r="IB13" s="104"/>
      <c r="IC13" s="104"/>
      <c r="ID13" s="104"/>
      <c r="IE13" s="104"/>
      <c r="IF13" s="104"/>
      <c r="IG13" s="105">
        <f t="shared" si="31"/>
        <v>0</v>
      </c>
      <c r="IH13" s="106"/>
      <c r="II13" s="104"/>
      <c r="IJ13" s="104"/>
      <c r="IK13" s="104"/>
      <c r="IL13" s="104"/>
      <c r="IM13" s="104"/>
      <c r="IN13" s="104"/>
      <c r="IO13" s="105">
        <f t="shared" si="45"/>
        <v>0</v>
      </c>
      <c r="IP13" s="106"/>
      <c r="IQ13" s="104"/>
      <c r="IR13" s="104"/>
      <c r="IS13" s="104"/>
      <c r="IT13" s="104"/>
      <c r="IU13" s="104"/>
      <c r="IV13" s="104"/>
      <c r="IW13" s="105">
        <f t="shared" si="40"/>
        <v>0</v>
      </c>
      <c r="IX13" s="106"/>
      <c r="IY13" s="107">
        <f t="shared" ref="IY13:JD13" si="47">SUM(C13,K13,S13,AA13,AI13,AQ13,AY13,BG13,BO13,BW13,CE13,CM13,CU13,DC13,DK13,DS13,EA13,EI13,EQ13,EY13,FG13,FO13,FW13,GE13,GM13,GU13,HC13,HK13,HS13,IA13,II13,IQ13)</f>
        <v>0</v>
      </c>
      <c r="IZ13" s="107">
        <f t="shared" si="47"/>
        <v>0</v>
      </c>
      <c r="JA13" s="107">
        <f t="shared" si="47"/>
        <v>0</v>
      </c>
      <c r="JB13" s="107">
        <f t="shared" si="47"/>
        <v>0</v>
      </c>
      <c r="JC13" s="107">
        <f t="shared" si="47"/>
        <v>0</v>
      </c>
      <c r="JD13" s="107">
        <f t="shared" si="47"/>
        <v>0</v>
      </c>
      <c r="JE13" s="118">
        <f t="shared" si="42"/>
        <v>0</v>
      </c>
    </row>
    <row r="14" ht="15.75" customHeight="1">
      <c r="A14" s="3" t="s">
        <v>69</v>
      </c>
      <c r="B14" s="3" t="s">
        <v>14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11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11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11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11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11"/>
      <c r="CF14" s="104"/>
      <c r="CG14" s="105">
        <v>0.5</v>
      </c>
      <c r="CH14" s="104"/>
      <c r="CI14" s="104"/>
      <c r="CJ14" s="104"/>
      <c r="CK14" s="105">
        <f t="shared" si="12"/>
        <v>0.5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1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11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11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11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11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11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45"/>
        <v>0</v>
      </c>
      <c r="IP14" s="106"/>
      <c r="IQ14" s="104"/>
      <c r="IR14" s="104"/>
      <c r="IS14" s="104"/>
      <c r="IT14" s="104"/>
      <c r="IU14" s="104"/>
      <c r="IV14" s="104"/>
      <c r="IW14" s="105">
        <f t="shared" si="40"/>
        <v>0</v>
      </c>
      <c r="IX14" s="106"/>
      <c r="IY14" s="107">
        <f t="shared" ref="IY14:JD14" si="48">SUM(C14,K14,S14,AA14,AI14,AQ14,AY14,BG14,BO14,BW14,CE14,CM14,CU14,DC14,DK14,DS14,EA14,EI14,EQ14,EY14,FG14,FO14,FW14,GE14,GM14,GU14,HC14,HK14,HS14,IA14,II14,IQ14)</f>
        <v>0</v>
      </c>
      <c r="IZ14" s="107">
        <f t="shared" si="48"/>
        <v>0</v>
      </c>
      <c r="JA14" s="107">
        <f t="shared" si="48"/>
        <v>0.5</v>
      </c>
      <c r="JB14" s="107">
        <f t="shared" si="48"/>
        <v>0</v>
      </c>
      <c r="JC14" s="107">
        <f t="shared" si="48"/>
        <v>0</v>
      </c>
      <c r="JD14" s="107">
        <f t="shared" si="48"/>
        <v>0</v>
      </c>
      <c r="JE14" s="118">
        <f t="shared" si="42"/>
        <v>0.5</v>
      </c>
    </row>
    <row r="15" ht="15.75" customHeight="1">
      <c r="A15" s="3" t="s">
        <v>70</v>
      </c>
      <c r="B15" s="3" t="s">
        <v>15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11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11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/>
      <c r="BE15" s="105">
        <f t="shared" si="8"/>
        <v>0</v>
      </c>
      <c r="BF15" s="106"/>
      <c r="BG15" s="111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11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11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1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11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11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11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11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04"/>
      <c r="HD15" s="104"/>
      <c r="HE15" s="104"/>
      <c r="HF15" s="104"/>
      <c r="HG15" s="104"/>
      <c r="HH15" s="104"/>
      <c r="HI15" s="105">
        <f t="shared" si="28"/>
        <v>0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11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45"/>
        <v>0</v>
      </c>
      <c r="IP15" s="106"/>
      <c r="IQ15" s="104"/>
      <c r="IR15" s="104"/>
      <c r="IS15" s="104"/>
      <c r="IT15" s="104"/>
      <c r="IU15" s="104"/>
      <c r="IV15" s="104"/>
      <c r="IW15" s="105">
        <f t="shared" si="40"/>
        <v>0</v>
      </c>
      <c r="IX15" s="106"/>
      <c r="IY15" s="107">
        <f t="shared" ref="IY15:JD15" si="49">SUM(C15,K15,S15,AA15,AI15,AQ15,AY15,BG15,BO15,BW15,CE15,CM15,CU15,DC15,DK15,DS15,EA15,EI15,EQ15,EY15,FG15,FO15,FW15,GE15,GM15,GU15,HC15,HK15,HS15,IA15,II15,IQ15)</f>
        <v>0</v>
      </c>
      <c r="IZ15" s="107">
        <f t="shared" si="49"/>
        <v>0</v>
      </c>
      <c r="JA15" s="107">
        <f t="shared" si="49"/>
        <v>0</v>
      </c>
      <c r="JB15" s="107">
        <f t="shared" si="49"/>
        <v>0</v>
      </c>
      <c r="JC15" s="107">
        <f t="shared" si="49"/>
        <v>0</v>
      </c>
      <c r="JD15" s="107">
        <f t="shared" si="49"/>
        <v>0</v>
      </c>
      <c r="JE15" s="118">
        <f t="shared" si="42"/>
        <v>0</v>
      </c>
    </row>
    <row r="16" ht="15.75" customHeight="1">
      <c r="A16" s="3" t="s">
        <v>71</v>
      </c>
      <c r="B16" s="3" t="s">
        <v>16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04"/>
      <c r="L16" s="104"/>
      <c r="M16" s="104"/>
      <c r="N16" s="104"/>
      <c r="O16" s="104"/>
      <c r="P16" s="104"/>
      <c r="Q16" s="105">
        <f t="shared" si="3"/>
        <v>0</v>
      </c>
      <c r="R16" s="106"/>
      <c r="S16" s="111"/>
      <c r="T16" s="104" t="s">
        <v>168</v>
      </c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19">
        <v>2.0</v>
      </c>
      <c r="AJ16" s="104"/>
      <c r="AK16" s="104"/>
      <c r="AL16" s="105">
        <v>2.0</v>
      </c>
      <c r="AM16" s="105">
        <v>1.0</v>
      </c>
      <c r="AN16" s="105">
        <v>1.0</v>
      </c>
      <c r="AO16" s="105">
        <f t="shared" si="6"/>
        <v>6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11"/>
      <c r="BH16" s="104"/>
      <c r="BI16" s="104"/>
      <c r="BJ16" s="104"/>
      <c r="BK16" s="104"/>
      <c r="BL16" s="104"/>
      <c r="BM16" s="105">
        <f t="shared" si="9"/>
        <v>0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11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11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/>
      <c r="DD16" s="104"/>
      <c r="DE16" s="104"/>
      <c r="DF16" s="104"/>
      <c r="DG16" s="104"/>
      <c r="DH16" s="104"/>
      <c r="DI16" s="105">
        <f t="shared" si="15"/>
        <v>0</v>
      </c>
      <c r="DJ16" s="106"/>
      <c r="DK16" s="104"/>
      <c r="DL16" s="104"/>
      <c r="DM16" s="104"/>
      <c r="DN16" s="104"/>
      <c r="DO16" s="104"/>
      <c r="DP16" s="104"/>
      <c r="DQ16" s="105">
        <f t="shared" si="16"/>
        <v>0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11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/>
      <c r="ER16" s="104"/>
      <c r="ES16" s="104"/>
      <c r="ET16" s="104"/>
      <c r="EU16" s="104"/>
      <c r="EV16" s="104"/>
      <c r="EW16" s="105">
        <f t="shared" si="20"/>
        <v>0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11"/>
      <c r="FP16" s="104"/>
      <c r="FQ16" s="104"/>
      <c r="FR16" s="104"/>
      <c r="FS16" s="104"/>
      <c r="FT16" s="104"/>
      <c r="FU16" s="105">
        <f t="shared" si="23"/>
        <v>0</v>
      </c>
      <c r="FV16" s="106"/>
      <c r="FW16" s="104"/>
      <c r="FX16" s="104"/>
      <c r="FY16" s="104"/>
      <c r="FZ16" s="104"/>
      <c r="GA16" s="104"/>
      <c r="GB16" s="104"/>
      <c r="GC16" s="105">
        <f t="shared" si="24"/>
        <v>0</v>
      </c>
      <c r="GD16" s="106"/>
      <c r="GE16" s="111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11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/>
      <c r="GV16" s="104"/>
      <c r="GW16" s="104"/>
      <c r="GX16" s="104"/>
      <c r="GY16" s="104"/>
      <c r="GZ16" s="104"/>
      <c r="HA16" s="105">
        <f t="shared" si="27"/>
        <v>0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11"/>
      <c r="HT16" s="104"/>
      <c r="HU16" s="104"/>
      <c r="HV16" s="104"/>
      <c r="HW16" s="104"/>
      <c r="HX16" s="104"/>
      <c r="HY16" s="105">
        <f t="shared" si="30"/>
        <v>0</v>
      </c>
      <c r="HZ16" s="106"/>
      <c r="IA16" s="104"/>
      <c r="IB16" s="104"/>
      <c r="IC16" s="104"/>
      <c r="ID16" s="104"/>
      <c r="IE16" s="104"/>
      <c r="IF16" s="104"/>
      <c r="IG16" s="105">
        <f t="shared" si="31"/>
        <v>0</v>
      </c>
      <c r="IH16" s="106"/>
      <c r="II16" s="104"/>
      <c r="IJ16" s="104"/>
      <c r="IK16" s="104"/>
      <c r="IL16" s="104"/>
      <c r="IM16" s="104"/>
      <c r="IN16" s="104"/>
      <c r="IO16" s="105">
        <f t="shared" si="45"/>
        <v>0</v>
      </c>
      <c r="IP16" s="106"/>
      <c r="IQ16" s="104"/>
      <c r="IR16" s="104"/>
      <c r="IS16" s="104"/>
      <c r="IT16" s="104"/>
      <c r="IU16" s="104"/>
      <c r="IV16" s="104"/>
      <c r="IW16" s="105">
        <f t="shared" si="40"/>
        <v>0</v>
      </c>
      <c r="IX16" s="106"/>
      <c r="IY16" s="107">
        <f t="shared" ref="IY16:JD16" si="50">SUM(C16,K16,S16,AA16,AI16,AQ16,AY16,BG16,BO16,BW16,CE16,CM16,CU16,DC16,DK16,DS16,EA16,EI16,EQ16,EY16,FG16,FO16,FW16,GE16,GM16,GU16,HC16,HK16,HS16,IA16,II16,IQ16)</f>
        <v>2</v>
      </c>
      <c r="IZ16" s="107">
        <f t="shared" si="50"/>
        <v>0</v>
      </c>
      <c r="JA16" s="107">
        <f t="shared" si="50"/>
        <v>0</v>
      </c>
      <c r="JB16" s="107">
        <f t="shared" si="50"/>
        <v>2</v>
      </c>
      <c r="JC16" s="107">
        <f t="shared" si="50"/>
        <v>1</v>
      </c>
      <c r="JD16" s="107">
        <f t="shared" si="50"/>
        <v>1</v>
      </c>
      <c r="JE16" s="118">
        <f t="shared" si="42"/>
        <v>6</v>
      </c>
    </row>
    <row r="17" ht="15.75" customHeight="1">
      <c r="A17" s="3" t="s">
        <v>73</v>
      </c>
      <c r="B17" s="3" t="s">
        <v>18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11"/>
      <c r="T17" s="104"/>
      <c r="U17" s="104"/>
      <c r="V17" s="104"/>
      <c r="W17" s="104"/>
      <c r="X17" s="104"/>
      <c r="Y17" s="105">
        <f t="shared" si="4"/>
        <v>0</v>
      </c>
      <c r="Z17" s="106"/>
      <c r="AA17" s="104"/>
      <c r="AB17" s="104"/>
      <c r="AC17" s="104"/>
      <c r="AD17" s="104"/>
      <c r="AE17" s="104"/>
      <c r="AF17" s="104"/>
      <c r="AG17" s="105">
        <f t="shared" si="5"/>
        <v>0</v>
      </c>
      <c r="AH17" s="106"/>
      <c r="AI17" s="111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11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11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11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1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11"/>
      <c r="EJ17" s="104"/>
      <c r="EK17" s="104"/>
      <c r="EL17" s="104"/>
      <c r="EM17" s="104"/>
      <c r="EN17" s="104"/>
      <c r="EO17" s="105">
        <f t="shared" si="19"/>
        <v>0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11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11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11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11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45"/>
        <v>0</v>
      </c>
      <c r="IP17" s="106"/>
      <c r="IQ17" s="104"/>
      <c r="IR17" s="104"/>
      <c r="IS17" s="104"/>
      <c r="IT17" s="104"/>
      <c r="IU17" s="104"/>
      <c r="IV17" s="104"/>
      <c r="IW17" s="105">
        <f t="shared" si="40"/>
        <v>0</v>
      </c>
      <c r="IX17" s="106"/>
      <c r="IY17" s="107">
        <f t="shared" ref="IY17:JD17" si="51">SUM(C17,K17,S17,AA17,AI17,AQ17,AY17,BG17,BO17,BW17,CE17,CM17,CU17,DC17,DK17,DS17,EA17,EI17,EQ17,EY17,FG17,FO17,FW17,GE17,GM17,GU17,HC17,HK17,HS17,IA17,II17,IQ17)</f>
        <v>0</v>
      </c>
      <c r="IZ17" s="107">
        <f t="shared" si="51"/>
        <v>0</v>
      </c>
      <c r="JA17" s="107">
        <f t="shared" si="51"/>
        <v>0</v>
      </c>
      <c r="JB17" s="107">
        <f t="shared" si="51"/>
        <v>0</v>
      </c>
      <c r="JC17" s="107">
        <f t="shared" si="51"/>
        <v>0</v>
      </c>
      <c r="JD17" s="107">
        <f t="shared" si="51"/>
        <v>0</v>
      </c>
      <c r="JE17" s="118">
        <f t="shared" si="42"/>
        <v>0</v>
      </c>
    </row>
    <row r="18" ht="15.75" customHeight="1">
      <c r="A18" s="3" t="s">
        <v>74</v>
      </c>
      <c r="B18" s="3" t="s">
        <v>19</v>
      </c>
      <c r="C18" s="104"/>
      <c r="D18" s="104"/>
      <c r="E18" s="104"/>
      <c r="F18" s="104"/>
      <c r="G18" s="104"/>
      <c r="H18" s="104"/>
      <c r="I18" s="105">
        <f t="shared" si="2"/>
        <v>0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11"/>
      <c r="T18" s="104"/>
      <c r="U18" s="104"/>
      <c r="V18" s="105">
        <v>2.0</v>
      </c>
      <c r="W18" s="104"/>
      <c r="X18" s="104"/>
      <c r="Y18" s="105">
        <f t="shared" si="4"/>
        <v>2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19">
        <v>2.0</v>
      </c>
      <c r="AJ18" s="104"/>
      <c r="AK18" s="104"/>
      <c r="AL18" s="105">
        <v>5.0</v>
      </c>
      <c r="AM18" s="105">
        <v>1.0</v>
      </c>
      <c r="AN18" s="104"/>
      <c r="AO18" s="105">
        <f t="shared" si="6"/>
        <v>8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11"/>
      <c r="BH18" s="104"/>
      <c r="BI18" s="104"/>
      <c r="BJ18" s="104"/>
      <c r="BK18" s="104"/>
      <c r="BL18" s="104"/>
      <c r="BM18" s="105">
        <f t="shared" si="9"/>
        <v>0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11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11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/>
      <c r="DL18" s="104"/>
      <c r="DM18" s="104"/>
      <c r="DN18" s="104"/>
      <c r="DO18" s="104"/>
      <c r="DP18" s="104"/>
      <c r="DQ18" s="105">
        <f t="shared" si="16"/>
        <v>0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/>
      <c r="EB18" s="104"/>
      <c r="EC18" s="104"/>
      <c r="ED18" s="104"/>
      <c r="EE18" s="104"/>
      <c r="EF18" s="104"/>
      <c r="EG18" s="105">
        <f t="shared" si="18"/>
        <v>0</v>
      </c>
      <c r="EH18" s="106"/>
      <c r="EI18" s="111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11"/>
      <c r="FP18" s="104"/>
      <c r="FQ18" s="104"/>
      <c r="FR18" s="104"/>
      <c r="FS18" s="104"/>
      <c r="FT18" s="104"/>
      <c r="FU18" s="105">
        <f t="shared" si="23"/>
        <v>0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11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11"/>
      <c r="GN18" s="104"/>
      <c r="GO18" s="104"/>
      <c r="GP18" s="104"/>
      <c r="GQ18" s="104"/>
      <c r="GR18" s="104"/>
      <c r="GS18" s="105">
        <f t="shared" si="26"/>
        <v>0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11"/>
      <c r="HT18" s="104"/>
      <c r="HU18" s="104"/>
      <c r="HV18" s="104"/>
      <c r="HW18" s="104"/>
      <c r="HX18" s="104"/>
      <c r="HY18" s="105">
        <f t="shared" si="30"/>
        <v>0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45"/>
        <v>0</v>
      </c>
      <c r="IP18" s="106"/>
      <c r="IQ18" s="104"/>
      <c r="IR18" s="104"/>
      <c r="IS18" s="104"/>
      <c r="IT18" s="104"/>
      <c r="IU18" s="104"/>
      <c r="IV18" s="104"/>
      <c r="IW18" s="105">
        <f t="shared" si="40"/>
        <v>0</v>
      </c>
      <c r="IX18" s="106"/>
      <c r="IY18" s="107">
        <f t="shared" ref="IY18:JD18" si="52">SUM(C18,K18,S18,AA18,AI18,AQ18,AY18,BG18,BO18,BW18,CE18,CM18,CU18,DC18,DK18,DS18,EA18,EI18,EQ18,EY18,FG18,FO18,FW18,GE18,GM18,GU18,HC18,HK18,HS18,IA18,II18,IQ18)</f>
        <v>2</v>
      </c>
      <c r="IZ18" s="107">
        <f t="shared" si="52"/>
        <v>0</v>
      </c>
      <c r="JA18" s="107">
        <f t="shared" si="52"/>
        <v>0</v>
      </c>
      <c r="JB18" s="107">
        <f t="shared" si="52"/>
        <v>7</v>
      </c>
      <c r="JC18" s="107">
        <f t="shared" si="52"/>
        <v>1</v>
      </c>
      <c r="JD18" s="107">
        <f t="shared" si="52"/>
        <v>0</v>
      </c>
      <c r="JE18" s="118">
        <f t="shared" si="42"/>
        <v>10</v>
      </c>
    </row>
    <row r="19" ht="15.75" customHeight="1">
      <c r="A19" s="3" t="s">
        <v>75</v>
      </c>
      <c r="B19" s="3" t="s">
        <v>20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11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/>
      <c r="AE19" s="104"/>
      <c r="AF19" s="104"/>
      <c r="AG19" s="105">
        <f t="shared" si="5"/>
        <v>0</v>
      </c>
      <c r="AH19" s="106"/>
      <c r="AI19" s="111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/>
      <c r="AU19" s="104"/>
      <c r="AV19" s="104"/>
      <c r="AW19" s="105">
        <f t="shared" si="7"/>
        <v>0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11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04"/>
      <c r="BP19" s="104"/>
      <c r="BQ19" s="104"/>
      <c r="BR19" s="104"/>
      <c r="BS19" s="104"/>
      <c r="BT19" s="104"/>
      <c r="BU19" s="105">
        <f t="shared" si="10"/>
        <v>0</v>
      </c>
      <c r="BV19" s="106"/>
      <c r="BW19" s="111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11"/>
      <c r="CF19" s="104"/>
      <c r="CG19" s="105">
        <v>1.0</v>
      </c>
      <c r="CH19" s="105">
        <v>4.0</v>
      </c>
      <c r="CI19" s="104"/>
      <c r="CJ19" s="104"/>
      <c r="CK19" s="105">
        <f t="shared" si="12"/>
        <v>5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04"/>
      <c r="DO19" s="104"/>
      <c r="DP19" s="104"/>
      <c r="DQ19" s="105">
        <f t="shared" si="16"/>
        <v>0</v>
      </c>
      <c r="DR19" s="106"/>
      <c r="DS19" s="104"/>
      <c r="DT19" s="104"/>
      <c r="DU19" s="104"/>
      <c r="DV19" s="104"/>
      <c r="DW19" s="104"/>
      <c r="DX19" s="104"/>
      <c r="DY19" s="105">
        <f t="shared" si="17"/>
        <v>0</v>
      </c>
      <c r="DZ19" s="106"/>
      <c r="EA19" s="104"/>
      <c r="EB19" s="104"/>
      <c r="EC19" s="104"/>
      <c r="ED19" s="104"/>
      <c r="EE19" s="104"/>
      <c r="EF19" s="104"/>
      <c r="EG19" s="105">
        <f t="shared" si="18"/>
        <v>0</v>
      </c>
      <c r="EH19" s="106"/>
      <c r="EI19" s="111"/>
      <c r="EJ19" s="104"/>
      <c r="EK19" s="104"/>
      <c r="EL19" s="104"/>
      <c r="EM19" s="104"/>
      <c r="EN19" s="104"/>
      <c r="EO19" s="105">
        <f t="shared" si="19"/>
        <v>0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11"/>
      <c r="FP19" s="104"/>
      <c r="FQ19" s="104"/>
      <c r="FR19" s="105">
        <v>1.0</v>
      </c>
      <c r="FS19" s="104"/>
      <c r="FT19" s="104"/>
      <c r="FU19" s="105">
        <f t="shared" si="23"/>
        <v>1</v>
      </c>
      <c r="FV19" s="106"/>
      <c r="FW19" s="104"/>
      <c r="FX19" s="104"/>
      <c r="FY19" s="104"/>
      <c r="FZ19" s="104"/>
      <c r="GA19" s="104"/>
      <c r="GB19" s="104"/>
      <c r="GC19" s="105">
        <f t="shared" si="24"/>
        <v>0</v>
      </c>
      <c r="GD19" s="106"/>
      <c r="GE19" s="111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11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11"/>
      <c r="HT19" s="104"/>
      <c r="HU19" s="104"/>
      <c r="HV19" s="105">
        <v>2.0</v>
      </c>
      <c r="HW19" s="104"/>
      <c r="HX19" s="104"/>
      <c r="HY19" s="105">
        <f t="shared" si="30"/>
        <v>2</v>
      </c>
      <c r="HZ19" s="106"/>
      <c r="IA19" s="104"/>
      <c r="IB19" s="104"/>
      <c r="IC19" s="104"/>
      <c r="ID19" s="104"/>
      <c r="IE19" s="104"/>
      <c r="IF19" s="104"/>
      <c r="IG19" s="105">
        <f t="shared" si="31"/>
        <v>0</v>
      </c>
      <c r="IH19" s="106"/>
      <c r="II19" s="104"/>
      <c r="IJ19" s="104"/>
      <c r="IK19" s="104"/>
      <c r="IL19" s="104"/>
      <c r="IM19" s="104"/>
      <c r="IN19" s="104"/>
      <c r="IO19" s="105">
        <f t="shared" si="45"/>
        <v>0</v>
      </c>
      <c r="IP19" s="106"/>
      <c r="IQ19" s="104"/>
      <c r="IR19" s="104"/>
      <c r="IS19" s="104"/>
      <c r="IT19" s="104"/>
      <c r="IU19" s="104"/>
      <c r="IV19" s="104"/>
      <c r="IW19" s="105">
        <f t="shared" si="40"/>
        <v>0</v>
      </c>
      <c r="IX19" s="106"/>
      <c r="IY19" s="107">
        <f t="shared" ref="IY19:JD19" si="53">SUM(C19,K19,S19,AA19,AI19,AQ19,AY19,BG19,BO19,BW19,CE19,CM19,CU19,DC19,DK19,DS19,EA19,EI19,EQ19,EY19,FG19,FO19,FW19,GE19,GM19,GU19,HC19,HK19,HS19,IA19,II19,IQ19)</f>
        <v>0</v>
      </c>
      <c r="IZ19" s="107">
        <f t="shared" si="53"/>
        <v>0</v>
      </c>
      <c r="JA19" s="107">
        <f t="shared" si="53"/>
        <v>1</v>
      </c>
      <c r="JB19" s="107">
        <f t="shared" si="53"/>
        <v>7</v>
      </c>
      <c r="JC19" s="107">
        <f t="shared" si="53"/>
        <v>0</v>
      </c>
      <c r="JD19" s="107">
        <f t="shared" si="53"/>
        <v>0</v>
      </c>
      <c r="JE19" s="118">
        <f t="shared" si="42"/>
        <v>8</v>
      </c>
    </row>
    <row r="20" ht="15.75" customHeight="1">
      <c r="A20" s="3" t="s">
        <v>76</v>
      </c>
      <c r="B20" s="3" t="s">
        <v>169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11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11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11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11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11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16"/>
        <v>0</v>
      </c>
      <c r="DR20" s="106"/>
      <c r="DS20" s="104"/>
      <c r="DT20" s="104"/>
      <c r="DU20" s="104"/>
      <c r="DV20" s="104"/>
      <c r="DW20" s="104"/>
      <c r="DX20" s="104"/>
      <c r="DY20" s="105">
        <f t="shared" si="17"/>
        <v>0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11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/>
      <c r="ER20" s="104"/>
      <c r="ES20" s="104"/>
      <c r="ET20" s="104"/>
      <c r="EU20" s="104"/>
      <c r="EV20" s="104"/>
      <c r="EW20" s="105">
        <f t="shared" si="20"/>
        <v>0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11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11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19">
        <v>3.0</v>
      </c>
      <c r="GN20" s="104"/>
      <c r="GO20" s="104"/>
      <c r="GP20" s="104"/>
      <c r="GQ20" s="104"/>
      <c r="GR20" s="104"/>
      <c r="GS20" s="105">
        <f t="shared" si="26"/>
        <v>3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/>
      <c r="HL20" s="104"/>
      <c r="HM20" s="104"/>
      <c r="HN20" s="104"/>
      <c r="HO20" s="104"/>
      <c r="HP20" s="104"/>
      <c r="HQ20" s="105">
        <f t="shared" si="29"/>
        <v>0</v>
      </c>
      <c r="HR20" s="106"/>
      <c r="HS20" s="111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45"/>
        <v>0</v>
      </c>
      <c r="IP20" s="106"/>
      <c r="IQ20" s="104"/>
      <c r="IR20" s="105"/>
      <c r="IS20" s="104"/>
      <c r="IT20" s="104"/>
      <c r="IU20" s="104"/>
      <c r="IV20" s="104"/>
      <c r="IW20" s="105">
        <f t="shared" si="40"/>
        <v>0</v>
      </c>
      <c r="IX20" s="106"/>
      <c r="IY20" s="107">
        <f t="shared" ref="IY20:JD20" si="54">SUM(C20,K20,S20,AA20,AI20,AQ20,AY20,BG20,BO20,BW20,CE20,CM20,CU20,DC20,DK20,DS20,EA20,EI20,EQ20,EY20,FG20,FO20,FW20,GE20,GM20,GU20,HC20,HK20,HS20,IA20,II20,IQ20)</f>
        <v>3</v>
      </c>
      <c r="IZ20" s="107">
        <f t="shared" si="54"/>
        <v>0</v>
      </c>
      <c r="JA20" s="107">
        <f t="shared" si="54"/>
        <v>0</v>
      </c>
      <c r="JB20" s="107">
        <f t="shared" si="54"/>
        <v>0</v>
      </c>
      <c r="JC20" s="107">
        <f t="shared" si="54"/>
        <v>0</v>
      </c>
      <c r="JD20" s="107">
        <f t="shared" si="54"/>
        <v>0</v>
      </c>
      <c r="JE20" s="118">
        <f t="shared" si="42"/>
        <v>3</v>
      </c>
    </row>
    <row r="21" ht="15.75" customHeight="1">
      <c r="A21" s="3" t="s">
        <v>77</v>
      </c>
      <c r="B21" s="3" t="s">
        <v>22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5"/>
      <c r="M21" s="104"/>
      <c r="N21" s="104"/>
      <c r="O21" s="104"/>
      <c r="P21" s="104"/>
      <c r="Q21" s="105">
        <f t="shared" si="3"/>
        <v>0</v>
      </c>
      <c r="R21" s="106"/>
      <c r="S21" s="111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5"/>
      <c r="AC21" s="104"/>
      <c r="AD21" s="104"/>
      <c r="AE21" s="104"/>
      <c r="AF21" s="104"/>
      <c r="AG21" s="105">
        <f t="shared" si="5"/>
        <v>0</v>
      </c>
      <c r="AH21" s="106"/>
      <c r="AI21" s="111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5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5"/>
      <c r="BA21" s="104"/>
      <c r="BB21" s="104"/>
      <c r="BC21" s="104"/>
      <c r="BD21" s="104"/>
      <c r="BE21" s="105">
        <f t="shared" si="8"/>
        <v>0</v>
      </c>
      <c r="BF21" s="106"/>
      <c r="BG21" s="111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5"/>
      <c r="BQ21" s="104"/>
      <c r="BR21" s="104"/>
      <c r="BS21" s="104"/>
      <c r="BT21" s="104"/>
      <c r="BU21" s="105">
        <f t="shared" si="10"/>
        <v>0</v>
      </c>
      <c r="BV21" s="106"/>
      <c r="BW21" s="111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11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5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5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5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5"/>
      <c r="DM21" s="104"/>
      <c r="DN21" s="104"/>
      <c r="DO21" s="104"/>
      <c r="DP21" s="104"/>
      <c r="DQ21" s="105">
        <f t="shared" si="16"/>
        <v>0</v>
      </c>
      <c r="DR21" s="106"/>
      <c r="DS21" s="104"/>
      <c r="DT21" s="105"/>
      <c r="DU21" s="104"/>
      <c r="DV21" s="104"/>
      <c r="DW21" s="104"/>
      <c r="DX21" s="104"/>
      <c r="DY21" s="105">
        <f t="shared" si="17"/>
        <v>0</v>
      </c>
      <c r="DZ21" s="106"/>
      <c r="EA21" s="104"/>
      <c r="EB21" s="105"/>
      <c r="EC21" s="104"/>
      <c r="ED21" s="104"/>
      <c r="EE21" s="104"/>
      <c r="EF21" s="104"/>
      <c r="EG21" s="105">
        <f t="shared" si="18"/>
        <v>0</v>
      </c>
      <c r="EH21" s="106"/>
      <c r="EI21" s="111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5"/>
      <c r="ES21" s="104"/>
      <c r="ET21" s="104"/>
      <c r="EU21" s="104"/>
      <c r="EV21" s="104"/>
      <c r="EW21" s="105">
        <f t="shared" si="20"/>
        <v>0</v>
      </c>
      <c r="EX21" s="106"/>
      <c r="EY21" s="104"/>
      <c r="EZ21" s="105"/>
      <c r="FA21" s="104"/>
      <c r="FB21" s="104"/>
      <c r="FC21" s="104"/>
      <c r="FD21" s="104"/>
      <c r="FE21" s="105">
        <f t="shared" si="21"/>
        <v>0</v>
      </c>
      <c r="FF21" s="106"/>
      <c r="FG21" s="104"/>
      <c r="FH21" s="105"/>
      <c r="FI21" s="104"/>
      <c r="FJ21" s="104"/>
      <c r="FK21" s="104"/>
      <c r="FL21" s="104"/>
      <c r="FM21" s="105">
        <f t="shared" si="22"/>
        <v>0</v>
      </c>
      <c r="FN21" s="106"/>
      <c r="FO21" s="111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5"/>
      <c r="FY21" s="104"/>
      <c r="FZ21" s="104"/>
      <c r="GA21" s="104"/>
      <c r="GB21" s="104"/>
      <c r="GC21" s="105">
        <f t="shared" si="24"/>
        <v>0</v>
      </c>
      <c r="GD21" s="106"/>
      <c r="GE21" s="111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11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5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5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5"/>
      <c r="HM21" s="104"/>
      <c r="HN21" s="104"/>
      <c r="HO21" s="104"/>
      <c r="HP21" s="104"/>
      <c r="HQ21" s="105">
        <f t="shared" si="29"/>
        <v>0</v>
      </c>
      <c r="HR21" s="106"/>
      <c r="HS21" s="111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5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5"/>
      <c r="IK21" s="104"/>
      <c r="IL21" s="104"/>
      <c r="IM21" s="104"/>
      <c r="IN21" s="104"/>
      <c r="IO21" s="105">
        <f t="shared" si="45"/>
        <v>0</v>
      </c>
      <c r="IP21" s="106"/>
      <c r="IQ21" s="104"/>
      <c r="IR21" s="104"/>
      <c r="IS21" s="104"/>
      <c r="IT21" s="104"/>
      <c r="IU21" s="104"/>
      <c r="IV21" s="104"/>
      <c r="IW21" s="105">
        <f t="shared" si="40"/>
        <v>0</v>
      </c>
      <c r="IX21" s="106"/>
      <c r="IY21" s="107">
        <f t="shared" ref="IY21:JD21" si="55">SUM(C21,K21,S21,AA21,AI21,AQ21,AY21,BG21,BO21,BW21,CE21,CM21,CU21,DC21,DK21,DS21,EA21,EI21,EQ21,EY21,FG21,FO21,FW21,GE21,GM21,GU21,HC21,HK21,HS21,IA21,II21,IQ21)</f>
        <v>0</v>
      </c>
      <c r="IZ21" s="107">
        <f t="shared" si="55"/>
        <v>0</v>
      </c>
      <c r="JA21" s="107">
        <f t="shared" si="55"/>
        <v>0</v>
      </c>
      <c r="JB21" s="107">
        <f t="shared" si="55"/>
        <v>0</v>
      </c>
      <c r="JC21" s="107">
        <f t="shared" si="55"/>
        <v>0</v>
      </c>
      <c r="JD21" s="107">
        <f t="shared" si="55"/>
        <v>0</v>
      </c>
      <c r="JE21" s="118">
        <f t="shared" si="42"/>
        <v>0</v>
      </c>
    </row>
    <row r="22" ht="15.75" customHeight="1">
      <c r="A22" s="3" t="s">
        <v>78</v>
      </c>
      <c r="B22" s="3" t="s">
        <v>23</v>
      </c>
      <c r="C22" s="104"/>
      <c r="D22" s="105">
        <v>1.0</v>
      </c>
      <c r="E22" s="104"/>
      <c r="F22" s="105">
        <v>1.0</v>
      </c>
      <c r="G22" s="104"/>
      <c r="H22" s="104"/>
      <c r="I22" s="105">
        <f t="shared" si="2"/>
        <v>2</v>
      </c>
      <c r="J22" s="106"/>
      <c r="K22" s="104"/>
      <c r="L22" s="104"/>
      <c r="M22" s="104"/>
      <c r="N22" s="104"/>
      <c r="O22" s="104"/>
      <c r="P22" s="104"/>
      <c r="Q22" s="105">
        <f t="shared" si="3"/>
        <v>0</v>
      </c>
      <c r="R22" s="106"/>
      <c r="S22" s="111"/>
      <c r="T22" s="105">
        <v>0.5</v>
      </c>
      <c r="U22" s="104"/>
      <c r="V22" s="105">
        <v>0.5</v>
      </c>
      <c r="W22" s="104"/>
      <c r="X22" s="104"/>
      <c r="Y22" s="105">
        <f t="shared" si="4"/>
        <v>1</v>
      </c>
      <c r="Z22" s="106"/>
      <c r="AA22" s="104"/>
      <c r="AB22" s="104"/>
      <c r="AC22" s="104"/>
      <c r="AD22" s="104"/>
      <c r="AE22" s="104"/>
      <c r="AF22" s="104"/>
      <c r="AG22" s="105">
        <f t="shared" si="5"/>
        <v>0</v>
      </c>
      <c r="AH22" s="106"/>
      <c r="AI22" s="111"/>
      <c r="AJ22" s="104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4"/>
      <c r="AS22" s="104"/>
      <c r="AT22" s="104"/>
      <c r="AU22" s="104"/>
      <c r="AV22" s="104"/>
      <c r="AW22" s="105">
        <f t="shared" si="7"/>
        <v>0</v>
      </c>
      <c r="AX22" s="106"/>
      <c r="AY22" s="104"/>
      <c r="AZ22" s="104"/>
      <c r="BA22" s="104"/>
      <c r="BB22" s="104"/>
      <c r="BC22" s="104"/>
      <c r="BD22" s="104"/>
      <c r="BE22" s="105">
        <f t="shared" si="8"/>
        <v>0</v>
      </c>
      <c r="BF22" s="106"/>
      <c r="BG22" s="111"/>
      <c r="BH22" s="104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4"/>
      <c r="BQ22" s="104"/>
      <c r="BR22" s="104"/>
      <c r="BS22" s="104"/>
      <c r="BT22" s="104"/>
      <c r="BU22" s="105">
        <f t="shared" si="10"/>
        <v>0</v>
      </c>
      <c r="BV22" s="106"/>
      <c r="BW22" s="111"/>
      <c r="BX22" s="104"/>
      <c r="BY22" s="105">
        <v>0.5</v>
      </c>
      <c r="BZ22" s="104"/>
      <c r="CA22" s="104"/>
      <c r="CB22" s="104"/>
      <c r="CC22" s="105">
        <f t="shared" si="11"/>
        <v>0.5</v>
      </c>
      <c r="CD22" s="106"/>
      <c r="CE22" s="111"/>
      <c r="CF22" s="104"/>
      <c r="CG22" s="104"/>
      <c r="CH22" s="104"/>
      <c r="CI22" s="104"/>
      <c r="CJ22" s="104"/>
      <c r="CK22" s="105">
        <f t="shared" si="12"/>
        <v>0</v>
      </c>
      <c r="CL22" s="106"/>
      <c r="CM22" s="104"/>
      <c r="CN22" s="104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4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4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4"/>
      <c r="DM22" s="104"/>
      <c r="DN22" s="104"/>
      <c r="DO22" s="104"/>
      <c r="DP22" s="104"/>
      <c r="DQ22" s="105">
        <f t="shared" si="16"/>
        <v>0</v>
      </c>
      <c r="DR22" s="106"/>
      <c r="DS22" s="104"/>
      <c r="DT22" s="104"/>
      <c r="DU22" s="104"/>
      <c r="DV22" s="104"/>
      <c r="DW22" s="104"/>
      <c r="DX22" s="104"/>
      <c r="DY22" s="105">
        <f t="shared" si="17"/>
        <v>0</v>
      </c>
      <c r="DZ22" s="106"/>
      <c r="EA22" s="104"/>
      <c r="EB22" s="104"/>
      <c r="EC22" s="104"/>
      <c r="ED22" s="104"/>
      <c r="EE22" s="104"/>
      <c r="EF22" s="104"/>
      <c r="EG22" s="105">
        <f t="shared" si="18"/>
        <v>0</v>
      </c>
      <c r="EH22" s="106"/>
      <c r="EI22" s="111"/>
      <c r="EJ22" s="104"/>
      <c r="EK22" s="104"/>
      <c r="EL22" s="104"/>
      <c r="EM22" s="104"/>
      <c r="EN22" s="104"/>
      <c r="EO22" s="105">
        <f t="shared" si="19"/>
        <v>0</v>
      </c>
      <c r="EP22" s="106"/>
      <c r="EQ22" s="104"/>
      <c r="ER22" s="104"/>
      <c r="ES22" s="104"/>
      <c r="ET22" s="104"/>
      <c r="EU22" s="104"/>
      <c r="EV22" s="104"/>
      <c r="EW22" s="105">
        <f t="shared" si="20"/>
        <v>0</v>
      </c>
      <c r="EX22" s="106"/>
      <c r="EY22" s="104"/>
      <c r="EZ22" s="104"/>
      <c r="FA22" s="104"/>
      <c r="FB22" s="104"/>
      <c r="FC22" s="104"/>
      <c r="FD22" s="104"/>
      <c r="FE22" s="105">
        <f t="shared" si="21"/>
        <v>0</v>
      </c>
      <c r="FF22" s="106"/>
      <c r="FG22" s="104"/>
      <c r="FH22" s="104"/>
      <c r="FI22" s="104"/>
      <c r="FJ22" s="104"/>
      <c r="FK22" s="104"/>
      <c r="FL22" s="104"/>
      <c r="FM22" s="105">
        <f t="shared" si="22"/>
        <v>0</v>
      </c>
      <c r="FN22" s="106"/>
      <c r="FO22" s="111"/>
      <c r="FP22" s="104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4"/>
      <c r="FY22" s="104"/>
      <c r="FZ22" s="104"/>
      <c r="GA22" s="104"/>
      <c r="GB22" s="104"/>
      <c r="GC22" s="105">
        <f t="shared" si="24"/>
        <v>0</v>
      </c>
      <c r="GD22" s="106"/>
      <c r="GE22" s="111"/>
      <c r="GF22" s="104"/>
      <c r="GG22" s="104"/>
      <c r="GH22" s="104"/>
      <c r="GI22" s="104"/>
      <c r="GJ22" s="104"/>
      <c r="GK22" s="105">
        <f t="shared" si="25"/>
        <v>0</v>
      </c>
      <c r="GL22" s="106"/>
      <c r="GM22" s="111"/>
      <c r="GN22" s="104"/>
      <c r="GO22" s="104"/>
      <c r="GP22" s="104"/>
      <c r="GQ22" s="104"/>
      <c r="GR22" s="104"/>
      <c r="GS22" s="105">
        <f t="shared" si="26"/>
        <v>0</v>
      </c>
      <c r="GT22" s="106"/>
      <c r="GU22" s="104"/>
      <c r="GV22" s="104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4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4"/>
      <c r="HM22" s="104"/>
      <c r="HN22" s="104"/>
      <c r="HO22" s="104"/>
      <c r="HP22" s="104"/>
      <c r="HQ22" s="105">
        <f t="shared" si="29"/>
        <v>0</v>
      </c>
      <c r="HR22" s="106"/>
      <c r="HS22" s="111"/>
      <c r="HT22" s="105">
        <v>0.5</v>
      </c>
      <c r="HU22" s="104"/>
      <c r="HV22" s="105">
        <v>0.5</v>
      </c>
      <c r="HW22" s="104"/>
      <c r="HX22" s="104"/>
      <c r="HY22" s="105">
        <f t="shared" si="30"/>
        <v>1</v>
      </c>
      <c r="HZ22" s="106"/>
      <c r="IA22" s="104"/>
      <c r="IB22" s="104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4"/>
      <c r="IK22" s="104"/>
      <c r="IL22" s="104"/>
      <c r="IM22" s="104"/>
      <c r="IN22" s="104"/>
      <c r="IO22" s="105">
        <f t="shared" si="45"/>
        <v>0</v>
      </c>
      <c r="IP22" s="106"/>
      <c r="IQ22" s="104"/>
      <c r="IR22" s="104"/>
      <c r="IS22" s="104"/>
      <c r="IT22" s="104"/>
      <c r="IU22" s="104"/>
      <c r="IV22" s="104"/>
      <c r="IW22" s="105">
        <f t="shared" si="40"/>
        <v>0</v>
      </c>
      <c r="IX22" s="106"/>
      <c r="IY22" s="107">
        <f t="shared" ref="IY22:JD22" si="56">SUM(C22,K22,S22,AA22,AI22,AQ22,AY22,BG22,BO22,BW22,CE22,CM22,CU22,DC22,DK22,DS22,EA22,EI22,EQ22,EY22,FG22,FO22,FW22,GE22,GM22,GU22,HC22,HK22,HS22,IA22,II22,IQ22)</f>
        <v>0</v>
      </c>
      <c r="IZ22" s="107">
        <f t="shared" si="56"/>
        <v>2</v>
      </c>
      <c r="JA22" s="107">
        <f t="shared" si="56"/>
        <v>0.5</v>
      </c>
      <c r="JB22" s="107">
        <f t="shared" si="56"/>
        <v>2</v>
      </c>
      <c r="JC22" s="107">
        <f t="shared" si="56"/>
        <v>0</v>
      </c>
      <c r="JD22" s="107">
        <f t="shared" si="56"/>
        <v>0</v>
      </c>
      <c r="JE22" s="118">
        <f t="shared" si="42"/>
        <v>4.5</v>
      </c>
    </row>
    <row r="23" ht="15.75" customHeight="1">
      <c r="A23" s="3" t="s">
        <v>79</v>
      </c>
      <c r="B23" s="3" t="s">
        <v>24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11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11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11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11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11"/>
      <c r="CF23" s="104"/>
      <c r="CG23" s="104"/>
      <c r="CH23" s="104"/>
      <c r="CI23" s="104"/>
      <c r="CJ23" s="104"/>
      <c r="CK23" s="105">
        <f t="shared" si="12"/>
        <v>0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/>
      <c r="DE23" s="104"/>
      <c r="DF23" s="104"/>
      <c r="DG23" s="104"/>
      <c r="DH23" s="104"/>
      <c r="DI23" s="105">
        <f t="shared" si="15"/>
        <v>0</v>
      </c>
      <c r="DJ23" s="106"/>
      <c r="DK23" s="104"/>
      <c r="DL23" s="104"/>
      <c r="DM23" s="104"/>
      <c r="DN23" s="104"/>
      <c r="DO23" s="104"/>
      <c r="DP23" s="104"/>
      <c r="DQ23" s="105">
        <f t="shared" si="16"/>
        <v>0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11"/>
      <c r="EJ23" s="104"/>
      <c r="EK23" s="104"/>
      <c r="EL23" s="104"/>
      <c r="EM23" s="104"/>
      <c r="EN23" s="104"/>
      <c r="EO23" s="105">
        <f t="shared" si="19"/>
        <v>0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11"/>
      <c r="FP23" s="104"/>
      <c r="FQ23" s="105">
        <v>1.0</v>
      </c>
      <c r="FR23" s="105">
        <v>9.0</v>
      </c>
      <c r="FS23" s="105">
        <v>5.0</v>
      </c>
      <c r="FT23" s="105">
        <v>3.0</v>
      </c>
      <c r="FU23" s="105">
        <f t="shared" si="23"/>
        <v>18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11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11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11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45"/>
        <v>0</v>
      </c>
      <c r="IP23" s="106"/>
      <c r="IQ23" s="104"/>
      <c r="IR23" s="104"/>
      <c r="IS23" s="104"/>
      <c r="IT23" s="104"/>
      <c r="IU23" s="104"/>
      <c r="IV23" s="104"/>
      <c r="IW23" s="105">
        <f t="shared" si="40"/>
        <v>0</v>
      </c>
      <c r="IX23" s="106"/>
      <c r="IY23" s="107">
        <f t="shared" ref="IY23:JD23" si="57">SUM(C23,K23,S23,AA23,AI23,AQ23,AY23,BG23,BO23,BW23,CE23,CM23,CU23,DC23,DK23,DS23,EA23,EI23,EQ23,EY23,FG23,FO23,FW23,GE23,GM23,GU23,HC23,HK23,HS23,IA23,II23,IQ23)</f>
        <v>0</v>
      </c>
      <c r="IZ23" s="107">
        <f t="shared" si="57"/>
        <v>0</v>
      </c>
      <c r="JA23" s="107">
        <f t="shared" si="57"/>
        <v>1</v>
      </c>
      <c r="JB23" s="107">
        <f t="shared" si="57"/>
        <v>9</v>
      </c>
      <c r="JC23" s="107">
        <f t="shared" si="57"/>
        <v>5</v>
      </c>
      <c r="JD23" s="107">
        <f t="shared" si="57"/>
        <v>3</v>
      </c>
      <c r="JE23" s="118">
        <f t="shared" si="42"/>
        <v>18</v>
      </c>
    </row>
    <row r="24" ht="15.75" customHeight="1">
      <c r="A24" s="3" t="s">
        <v>80</v>
      </c>
      <c r="B24" s="3" t="s">
        <v>25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11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11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04"/>
      <c r="AU24" s="104"/>
      <c r="AV24" s="104"/>
      <c r="AW24" s="105">
        <f t="shared" si="7"/>
        <v>0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11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11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11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16"/>
        <v>0</v>
      </c>
      <c r="DR24" s="106"/>
      <c r="DS24" s="104"/>
      <c r="DT24" s="104"/>
      <c r="DU24" s="104"/>
      <c r="DV24" s="104"/>
      <c r="DW24" s="104"/>
      <c r="DX24" s="104"/>
      <c r="DY24" s="105">
        <f t="shared" si="17"/>
        <v>0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11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04"/>
      <c r="FC24" s="104"/>
      <c r="FD24" s="104"/>
      <c r="FE24" s="105">
        <f t="shared" si="21"/>
        <v>0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11"/>
      <c r="FP24" s="104"/>
      <c r="FQ24" s="104"/>
      <c r="FR24" s="104"/>
      <c r="FS24" s="104"/>
      <c r="FT24" s="104"/>
      <c r="FU24" s="105">
        <f t="shared" si="23"/>
        <v>0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11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11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11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45"/>
        <v>0</v>
      </c>
      <c r="IP24" s="106"/>
      <c r="IQ24" s="105"/>
      <c r="IR24" s="104"/>
      <c r="IS24" s="105"/>
      <c r="IT24" s="105"/>
      <c r="IU24" s="104"/>
      <c r="IV24" s="104"/>
      <c r="IW24" s="105">
        <f t="shared" si="40"/>
        <v>0</v>
      </c>
      <c r="IX24" s="106"/>
      <c r="IY24" s="107">
        <f t="shared" ref="IY24:JD24" si="58">SUM(C24,K24,S24,AA24,AI24,AQ24,AY24,BG24,BO24,BW24,CE24,CM24,CU24,DC24,DK24,DS24,EA24,EI24,EQ24,EY24,FG24,FO24,FW24,GE24,GM24,GU24,HC24,HK24,HS24,IA24,II24,IQ24)</f>
        <v>0</v>
      </c>
      <c r="IZ24" s="107">
        <f t="shared" si="58"/>
        <v>0</v>
      </c>
      <c r="JA24" s="107">
        <f t="shared" si="58"/>
        <v>0</v>
      </c>
      <c r="JB24" s="107">
        <f t="shared" si="58"/>
        <v>0</v>
      </c>
      <c r="JC24" s="107">
        <f t="shared" si="58"/>
        <v>0</v>
      </c>
      <c r="JD24" s="107">
        <f t="shared" si="58"/>
        <v>0</v>
      </c>
      <c r="JE24" s="118">
        <f t="shared" si="42"/>
        <v>0</v>
      </c>
    </row>
    <row r="25" ht="15.75" customHeight="1">
      <c r="A25" s="3" t="s">
        <v>81</v>
      </c>
      <c r="B25" s="3" t="s">
        <v>26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5"/>
      <c r="L25" s="104"/>
      <c r="M25" s="105"/>
      <c r="N25" s="105"/>
      <c r="O25" s="104"/>
      <c r="P25" s="104"/>
      <c r="Q25" s="105">
        <f t="shared" si="3"/>
        <v>0</v>
      </c>
      <c r="R25" s="106"/>
      <c r="S25" s="111"/>
      <c r="T25" s="104"/>
      <c r="U25" s="104"/>
      <c r="V25" s="104"/>
      <c r="W25" s="104"/>
      <c r="X25" s="104"/>
      <c r="Y25" s="105">
        <f t="shared" si="4"/>
        <v>0</v>
      </c>
      <c r="Z25" s="106"/>
      <c r="AA25" s="105"/>
      <c r="AB25" s="104"/>
      <c r="AC25" s="105"/>
      <c r="AD25" s="105"/>
      <c r="AE25" s="104"/>
      <c r="AF25" s="104"/>
      <c r="AG25" s="105">
        <f t="shared" si="5"/>
        <v>0</v>
      </c>
      <c r="AH25" s="106"/>
      <c r="AI25" s="111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5"/>
      <c r="AR25" s="104"/>
      <c r="AS25" s="105"/>
      <c r="AT25" s="105"/>
      <c r="AU25" s="104"/>
      <c r="AV25" s="104"/>
      <c r="AW25" s="105">
        <f t="shared" si="7"/>
        <v>0</v>
      </c>
      <c r="AX25" s="106"/>
      <c r="AY25" s="105"/>
      <c r="AZ25" s="104"/>
      <c r="BA25" s="105"/>
      <c r="BB25" s="105"/>
      <c r="BC25" s="104"/>
      <c r="BD25" s="104"/>
      <c r="BE25" s="105">
        <f t="shared" si="8"/>
        <v>0</v>
      </c>
      <c r="BF25" s="106"/>
      <c r="BG25" s="119">
        <v>2.0</v>
      </c>
      <c r="BH25" s="104"/>
      <c r="BI25" s="104"/>
      <c r="BJ25" s="104"/>
      <c r="BK25" s="104"/>
      <c r="BL25" s="104"/>
      <c r="BM25" s="105">
        <f t="shared" si="9"/>
        <v>2</v>
      </c>
      <c r="BN25" s="106"/>
      <c r="BO25" s="105"/>
      <c r="BP25" s="104"/>
      <c r="BQ25" s="105"/>
      <c r="BR25" s="105"/>
      <c r="BS25" s="104"/>
      <c r="BT25" s="104"/>
      <c r="BU25" s="105">
        <f t="shared" si="10"/>
        <v>0</v>
      </c>
      <c r="BV25" s="106"/>
      <c r="BW25" s="111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11"/>
      <c r="CF25" s="104"/>
      <c r="CG25" s="104"/>
      <c r="CH25" s="104"/>
      <c r="CI25" s="104"/>
      <c r="CJ25" s="104"/>
      <c r="CK25" s="105">
        <f t="shared" si="12"/>
        <v>0</v>
      </c>
      <c r="CL25" s="106"/>
      <c r="CM25" s="105"/>
      <c r="CN25" s="104"/>
      <c r="CO25" s="105"/>
      <c r="CP25" s="105"/>
      <c r="CQ25" s="104"/>
      <c r="CR25" s="104"/>
      <c r="CS25" s="105">
        <f t="shared" si="13"/>
        <v>0</v>
      </c>
      <c r="CT25" s="106"/>
      <c r="CU25" s="105"/>
      <c r="CV25" s="104"/>
      <c r="CW25" s="105"/>
      <c r="CX25" s="105"/>
      <c r="CY25" s="104"/>
      <c r="CZ25" s="104"/>
      <c r="DA25" s="105">
        <f t="shared" si="14"/>
        <v>0</v>
      </c>
      <c r="DB25" s="106"/>
      <c r="DC25" s="105"/>
      <c r="DD25" s="104"/>
      <c r="DE25" s="105"/>
      <c r="DF25" s="105"/>
      <c r="DG25" s="104"/>
      <c r="DH25" s="104"/>
      <c r="DI25" s="105">
        <f t="shared" si="15"/>
        <v>0</v>
      </c>
      <c r="DJ25" s="106"/>
      <c r="DK25" s="105"/>
      <c r="DL25" s="104"/>
      <c r="DM25" s="105"/>
      <c r="DN25" s="105"/>
      <c r="DO25" s="104"/>
      <c r="DP25" s="104"/>
      <c r="DQ25" s="105">
        <f t="shared" si="16"/>
        <v>0</v>
      </c>
      <c r="DR25" s="106"/>
      <c r="DS25" s="105"/>
      <c r="DT25" s="104"/>
      <c r="DU25" s="105"/>
      <c r="DV25" s="105"/>
      <c r="DW25" s="104"/>
      <c r="DX25" s="104"/>
      <c r="DY25" s="105">
        <f t="shared" si="17"/>
        <v>0</v>
      </c>
      <c r="DZ25" s="106"/>
      <c r="EA25" s="105"/>
      <c r="EB25" s="104"/>
      <c r="EC25" s="105"/>
      <c r="ED25" s="105"/>
      <c r="EE25" s="104"/>
      <c r="EF25" s="104"/>
      <c r="EG25" s="105">
        <f t="shared" si="18"/>
        <v>0</v>
      </c>
      <c r="EH25" s="106"/>
      <c r="EI25" s="111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5"/>
      <c r="ER25" s="104"/>
      <c r="ES25" s="105"/>
      <c r="ET25" s="105"/>
      <c r="EU25" s="104"/>
      <c r="EV25" s="104"/>
      <c r="EW25" s="105">
        <f t="shared" si="20"/>
        <v>0</v>
      </c>
      <c r="EX25" s="106"/>
      <c r="EY25" s="105"/>
      <c r="EZ25" s="104"/>
      <c r="FA25" s="105"/>
      <c r="FB25" s="105"/>
      <c r="FC25" s="104"/>
      <c r="FD25" s="104"/>
      <c r="FE25" s="105">
        <f t="shared" si="21"/>
        <v>0</v>
      </c>
      <c r="FF25" s="106"/>
      <c r="FG25" s="105"/>
      <c r="FH25" s="104"/>
      <c r="FI25" s="105"/>
      <c r="FJ25" s="105"/>
      <c r="FK25" s="104"/>
      <c r="FL25" s="104"/>
      <c r="FM25" s="105">
        <f t="shared" si="22"/>
        <v>0</v>
      </c>
      <c r="FN25" s="106"/>
      <c r="FO25" s="111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5"/>
      <c r="FX25" s="104"/>
      <c r="FY25" s="105"/>
      <c r="FZ25" s="105"/>
      <c r="GA25" s="104"/>
      <c r="GB25" s="104"/>
      <c r="GC25" s="105">
        <f t="shared" si="24"/>
        <v>0</v>
      </c>
      <c r="GD25" s="106"/>
      <c r="GE25" s="111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11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5"/>
      <c r="GV25" s="104"/>
      <c r="GW25" s="105"/>
      <c r="GX25" s="105"/>
      <c r="GY25" s="104"/>
      <c r="GZ25" s="104"/>
      <c r="HA25" s="105">
        <f t="shared" si="27"/>
        <v>0</v>
      </c>
      <c r="HB25" s="106"/>
      <c r="HC25" s="105"/>
      <c r="HD25" s="104"/>
      <c r="HE25" s="105"/>
      <c r="HF25" s="105"/>
      <c r="HG25" s="104"/>
      <c r="HH25" s="104"/>
      <c r="HI25" s="105">
        <f t="shared" si="28"/>
        <v>0</v>
      </c>
      <c r="HJ25" s="106"/>
      <c r="HK25" s="105"/>
      <c r="HL25" s="104"/>
      <c r="HM25" s="105"/>
      <c r="HN25" s="105"/>
      <c r="HO25" s="104"/>
      <c r="HP25" s="104"/>
      <c r="HQ25" s="105">
        <f t="shared" si="29"/>
        <v>0</v>
      </c>
      <c r="HR25" s="106"/>
      <c r="HS25" s="111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5"/>
      <c r="IB25" s="104"/>
      <c r="IC25" s="105"/>
      <c r="ID25" s="105"/>
      <c r="IE25" s="104"/>
      <c r="IF25" s="104"/>
      <c r="IG25" s="105">
        <f t="shared" si="31"/>
        <v>0</v>
      </c>
      <c r="IH25" s="106"/>
      <c r="II25" s="105"/>
      <c r="IJ25" s="104"/>
      <c r="IK25" s="105"/>
      <c r="IL25" s="105"/>
      <c r="IM25" s="104"/>
      <c r="IN25" s="104"/>
      <c r="IO25" s="105">
        <f t="shared" si="45"/>
        <v>0</v>
      </c>
      <c r="IP25" s="106"/>
      <c r="IQ25" s="104"/>
      <c r="IR25" s="104"/>
      <c r="IS25" s="104"/>
      <c r="IT25" s="104"/>
      <c r="IU25" s="104"/>
      <c r="IV25" s="104"/>
      <c r="IW25" s="105">
        <f t="shared" si="40"/>
        <v>0</v>
      </c>
      <c r="IX25" s="106"/>
      <c r="IY25" s="107">
        <f t="shared" ref="IY25:JD25" si="59">SUM(C25,K25,S25,AA25,AI25,AQ25,AY25,BG25,BO25,BW25,CE25,CM25,CU25,DC25,DK25,DS25,EA25,EI25,EQ25,EY25,FG25,FO25,FW25,GE25,GM25,GU25,HC25,HK25,HS25,IA25,II25,IQ25)</f>
        <v>2</v>
      </c>
      <c r="IZ25" s="107">
        <f t="shared" si="59"/>
        <v>0</v>
      </c>
      <c r="JA25" s="107">
        <f t="shared" si="59"/>
        <v>0</v>
      </c>
      <c r="JB25" s="107">
        <f t="shared" si="59"/>
        <v>0</v>
      </c>
      <c r="JC25" s="107">
        <f t="shared" si="59"/>
        <v>0</v>
      </c>
      <c r="JD25" s="107">
        <f t="shared" si="59"/>
        <v>0</v>
      </c>
      <c r="JE25" s="118">
        <f t="shared" si="42"/>
        <v>2</v>
      </c>
    </row>
    <row r="26" ht="15.75" customHeight="1">
      <c r="A26" s="3" t="s">
        <v>82</v>
      </c>
      <c r="B26" s="3" t="s">
        <v>27</v>
      </c>
      <c r="C26" s="105">
        <v>1.0</v>
      </c>
      <c r="D26" s="104"/>
      <c r="E26" s="105">
        <v>1.0</v>
      </c>
      <c r="F26" s="105">
        <v>1.0</v>
      </c>
      <c r="G26" s="104"/>
      <c r="H26" s="104"/>
      <c r="I26" s="105">
        <f t="shared" si="2"/>
        <v>3</v>
      </c>
      <c r="J26" s="106"/>
      <c r="K26" s="104"/>
      <c r="L26" s="104"/>
      <c r="M26" s="104"/>
      <c r="N26" s="104"/>
      <c r="O26" s="104"/>
      <c r="P26" s="104"/>
      <c r="Q26" s="105">
        <f t="shared" si="3"/>
        <v>0</v>
      </c>
      <c r="R26" s="106"/>
      <c r="S26" s="111"/>
      <c r="T26" s="104"/>
      <c r="U26" s="104"/>
      <c r="V26" s="104"/>
      <c r="W26" s="104"/>
      <c r="X26" s="104"/>
      <c r="Y26" s="105">
        <f t="shared" si="4"/>
        <v>0</v>
      </c>
      <c r="Z26" s="106"/>
      <c r="AA26" s="104"/>
      <c r="AB26" s="104"/>
      <c r="AC26" s="104"/>
      <c r="AD26" s="104"/>
      <c r="AE26" s="104"/>
      <c r="AF26" s="104"/>
      <c r="AG26" s="105">
        <f t="shared" si="5"/>
        <v>0</v>
      </c>
      <c r="AH26" s="106"/>
      <c r="AI26" s="111"/>
      <c r="AJ26" s="104"/>
      <c r="AK26" s="104"/>
      <c r="AL26" s="104"/>
      <c r="AM26" s="104"/>
      <c r="AN26" s="104"/>
      <c r="AO26" s="105">
        <f t="shared" si="6"/>
        <v>0</v>
      </c>
      <c r="AP26" s="106"/>
      <c r="AQ26" s="104"/>
      <c r="AR26" s="104"/>
      <c r="AS26" s="104"/>
      <c r="AT26" s="104"/>
      <c r="AU26" s="104"/>
      <c r="AV26" s="104"/>
      <c r="AW26" s="105">
        <f t="shared" si="7"/>
        <v>0</v>
      </c>
      <c r="AX26" s="106"/>
      <c r="AY26" s="104"/>
      <c r="AZ26" s="104"/>
      <c r="BA26" s="104"/>
      <c r="BB26" s="104"/>
      <c r="BC26" s="104"/>
      <c r="BD26" s="104"/>
      <c r="BE26" s="105">
        <f t="shared" si="8"/>
        <v>0</v>
      </c>
      <c r="BF26" s="106"/>
      <c r="BG26" s="111"/>
      <c r="BH26" s="104"/>
      <c r="BI26" s="104"/>
      <c r="BJ26" s="104"/>
      <c r="BK26" s="104"/>
      <c r="BL26" s="104"/>
      <c r="BM26" s="105">
        <f t="shared" si="9"/>
        <v>0</v>
      </c>
      <c r="BN26" s="106"/>
      <c r="BO26" s="104"/>
      <c r="BP26" s="104"/>
      <c r="BQ26" s="104"/>
      <c r="BR26" s="104"/>
      <c r="BS26" s="104"/>
      <c r="BT26" s="104"/>
      <c r="BU26" s="105">
        <f t="shared" si="10"/>
        <v>0</v>
      </c>
      <c r="BV26" s="106"/>
      <c r="BW26" s="111"/>
      <c r="BX26" s="104"/>
      <c r="BY26" s="104"/>
      <c r="BZ26" s="104"/>
      <c r="CA26" s="104"/>
      <c r="CB26" s="104"/>
      <c r="CC26" s="105">
        <f t="shared" si="11"/>
        <v>0</v>
      </c>
      <c r="CD26" s="106"/>
      <c r="CE26" s="111"/>
      <c r="CF26" s="104"/>
      <c r="CG26" s="104"/>
      <c r="CH26" s="104"/>
      <c r="CI26" s="104"/>
      <c r="CJ26" s="104"/>
      <c r="CK26" s="105">
        <f t="shared" si="12"/>
        <v>0</v>
      </c>
      <c r="CL26" s="106"/>
      <c r="CM26" s="104"/>
      <c r="CN26" s="104"/>
      <c r="CO26" s="104"/>
      <c r="CP26" s="104"/>
      <c r="CQ26" s="104"/>
      <c r="CR26" s="104"/>
      <c r="CS26" s="105">
        <f t="shared" si="13"/>
        <v>0</v>
      </c>
      <c r="CT26" s="106"/>
      <c r="CU26" s="104"/>
      <c r="CV26" s="104"/>
      <c r="CW26" s="104"/>
      <c r="CX26" s="104"/>
      <c r="CY26" s="104"/>
      <c r="CZ26" s="104"/>
      <c r="DA26" s="105">
        <f t="shared" si="14"/>
        <v>0</v>
      </c>
      <c r="DB26" s="106"/>
      <c r="DC26" s="104"/>
      <c r="DD26" s="104"/>
      <c r="DE26" s="104"/>
      <c r="DF26" s="104"/>
      <c r="DG26" s="104"/>
      <c r="DH26" s="104"/>
      <c r="DI26" s="105">
        <f t="shared" si="15"/>
        <v>0</v>
      </c>
      <c r="DJ26" s="106"/>
      <c r="DK26" s="104"/>
      <c r="DL26" s="104"/>
      <c r="DM26" s="104"/>
      <c r="DN26" s="104"/>
      <c r="DO26" s="104"/>
      <c r="DP26" s="104"/>
      <c r="DQ26" s="105">
        <f t="shared" si="16"/>
        <v>0</v>
      </c>
      <c r="DR26" s="106"/>
      <c r="DS26" s="104"/>
      <c r="DT26" s="104"/>
      <c r="DU26" s="104"/>
      <c r="DV26" s="104"/>
      <c r="DW26" s="104"/>
      <c r="DX26" s="104"/>
      <c r="DY26" s="105">
        <f t="shared" si="17"/>
        <v>0</v>
      </c>
      <c r="DZ26" s="106"/>
      <c r="EA26" s="104"/>
      <c r="EB26" s="104"/>
      <c r="EC26" s="104"/>
      <c r="ED26" s="104"/>
      <c r="EE26" s="104"/>
      <c r="EF26" s="104"/>
      <c r="EG26" s="105">
        <f t="shared" si="18"/>
        <v>0</v>
      </c>
      <c r="EH26" s="106"/>
      <c r="EI26" s="111"/>
      <c r="EJ26" s="104"/>
      <c r="EK26" s="104"/>
      <c r="EL26" s="104"/>
      <c r="EM26" s="104"/>
      <c r="EN26" s="104"/>
      <c r="EO26" s="105">
        <f t="shared" si="19"/>
        <v>0</v>
      </c>
      <c r="EP26" s="106"/>
      <c r="EQ26" s="104"/>
      <c r="ER26" s="104"/>
      <c r="ES26" s="104"/>
      <c r="ET26" s="104"/>
      <c r="EU26" s="104"/>
      <c r="EV26" s="104"/>
      <c r="EW26" s="105">
        <f t="shared" si="20"/>
        <v>0</v>
      </c>
      <c r="EX26" s="106"/>
      <c r="EY26" s="104"/>
      <c r="EZ26" s="104"/>
      <c r="FA26" s="104"/>
      <c r="FB26" s="104"/>
      <c r="FC26" s="104"/>
      <c r="FD26" s="104"/>
      <c r="FE26" s="105">
        <f t="shared" si="21"/>
        <v>0</v>
      </c>
      <c r="FF26" s="106"/>
      <c r="FG26" s="104"/>
      <c r="FH26" s="104"/>
      <c r="FI26" s="104"/>
      <c r="FJ26" s="104"/>
      <c r="FK26" s="104"/>
      <c r="FL26" s="104"/>
      <c r="FM26" s="105">
        <f t="shared" si="22"/>
        <v>0</v>
      </c>
      <c r="FN26" s="106"/>
      <c r="FO26" s="119">
        <v>0.5</v>
      </c>
      <c r="FP26" s="104"/>
      <c r="FQ26" s="105">
        <v>0.5</v>
      </c>
      <c r="FR26" s="105">
        <v>0.5</v>
      </c>
      <c r="FS26" s="105">
        <v>0.5</v>
      </c>
      <c r="FT26" s="104"/>
      <c r="FU26" s="105">
        <f t="shared" si="23"/>
        <v>2</v>
      </c>
      <c r="FV26" s="106"/>
      <c r="FW26" s="104"/>
      <c r="FX26" s="104"/>
      <c r="FY26" s="104"/>
      <c r="FZ26" s="104"/>
      <c r="GA26" s="104"/>
      <c r="GB26" s="104"/>
      <c r="GC26" s="105">
        <f t="shared" si="24"/>
        <v>0</v>
      </c>
      <c r="GD26" s="106"/>
      <c r="GE26" s="111"/>
      <c r="GF26" s="104"/>
      <c r="GG26" s="104"/>
      <c r="GH26" s="104"/>
      <c r="GI26" s="104"/>
      <c r="GJ26" s="104"/>
      <c r="GK26" s="105">
        <f t="shared" si="25"/>
        <v>0</v>
      </c>
      <c r="GL26" s="106"/>
      <c r="GM26" s="111"/>
      <c r="GN26" s="104"/>
      <c r="GO26" s="104"/>
      <c r="GP26" s="104"/>
      <c r="GQ26" s="104"/>
      <c r="GR26" s="104"/>
      <c r="GS26" s="105">
        <f t="shared" si="26"/>
        <v>0</v>
      </c>
      <c r="GT26" s="106"/>
      <c r="GU26" s="104"/>
      <c r="GV26" s="104"/>
      <c r="GW26" s="104"/>
      <c r="GX26" s="104"/>
      <c r="GY26" s="104"/>
      <c r="GZ26" s="104"/>
      <c r="HA26" s="105">
        <f t="shared" si="27"/>
        <v>0</v>
      </c>
      <c r="HB26" s="106"/>
      <c r="HC26" s="104"/>
      <c r="HD26" s="104"/>
      <c r="HE26" s="104"/>
      <c r="HF26" s="104"/>
      <c r="HG26" s="104"/>
      <c r="HH26" s="104"/>
      <c r="HI26" s="105">
        <f t="shared" si="28"/>
        <v>0</v>
      </c>
      <c r="HJ26" s="106"/>
      <c r="HK26" s="104"/>
      <c r="HL26" s="104"/>
      <c r="HM26" s="104"/>
      <c r="HN26" s="104"/>
      <c r="HO26" s="104"/>
      <c r="HP26" s="104"/>
      <c r="HQ26" s="105">
        <f t="shared" si="29"/>
        <v>0</v>
      </c>
      <c r="HR26" s="106"/>
      <c r="HS26" s="111"/>
      <c r="HT26" s="104"/>
      <c r="HU26" s="105">
        <v>0.5</v>
      </c>
      <c r="HV26" s="105">
        <v>1.0</v>
      </c>
      <c r="HW26" s="105">
        <v>0.5</v>
      </c>
      <c r="HX26" s="104"/>
      <c r="HY26" s="105">
        <f t="shared" si="30"/>
        <v>2</v>
      </c>
      <c r="HZ26" s="106"/>
      <c r="IA26" s="104"/>
      <c r="IB26" s="104"/>
      <c r="IC26" s="104"/>
      <c r="ID26" s="104"/>
      <c r="IE26" s="104"/>
      <c r="IF26" s="104"/>
      <c r="IG26" s="105">
        <f t="shared" si="31"/>
        <v>0</v>
      </c>
      <c r="IH26" s="106"/>
      <c r="II26" s="104"/>
      <c r="IJ26" s="104"/>
      <c r="IK26" s="104"/>
      <c r="IL26" s="104"/>
      <c r="IM26" s="104"/>
      <c r="IN26" s="104"/>
      <c r="IO26" s="105">
        <f t="shared" si="45"/>
        <v>0</v>
      </c>
      <c r="IP26" s="106"/>
      <c r="IQ26" s="104"/>
      <c r="IR26" s="104"/>
      <c r="IS26" s="104"/>
      <c r="IT26" s="104"/>
      <c r="IU26" s="104"/>
      <c r="IV26" s="104"/>
      <c r="IW26" s="105">
        <f t="shared" si="40"/>
        <v>0</v>
      </c>
      <c r="IX26" s="106"/>
      <c r="IY26" s="107">
        <f t="shared" ref="IY26:JD26" si="60">SUM(C26,K26,S26,AA26,AI26,AQ26,AY26,BG26,BO26,BW26,CE26,CM26,CU26,DC26,DK26,DS26,EA26,EI26,EQ26,EY26,FG26,FO26,FW26,GE26,GM26,GU26,HC26,HK26,HS26,IA26,II26,IQ26)</f>
        <v>1.5</v>
      </c>
      <c r="IZ26" s="107">
        <f t="shared" si="60"/>
        <v>0</v>
      </c>
      <c r="JA26" s="107">
        <f t="shared" si="60"/>
        <v>2</v>
      </c>
      <c r="JB26" s="107">
        <f t="shared" si="60"/>
        <v>2.5</v>
      </c>
      <c r="JC26" s="107">
        <f t="shared" si="60"/>
        <v>1</v>
      </c>
      <c r="JD26" s="107">
        <f t="shared" si="60"/>
        <v>0</v>
      </c>
      <c r="JE26" s="118">
        <f t="shared" si="42"/>
        <v>7</v>
      </c>
    </row>
    <row r="27" ht="15.75" customHeight="1">
      <c r="A27" s="3" t="s">
        <v>83</v>
      </c>
      <c r="B27" s="3" t="s">
        <v>28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11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11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11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11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11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1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11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11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11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11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04"/>
      <c r="HD27" s="104"/>
      <c r="HE27" s="104"/>
      <c r="HF27" s="104"/>
      <c r="HG27" s="104"/>
      <c r="HH27" s="104"/>
      <c r="HI27" s="105">
        <f t="shared" si="28"/>
        <v>0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11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45"/>
        <v>0</v>
      </c>
      <c r="IP27" s="106"/>
      <c r="IQ27" s="104"/>
      <c r="IR27" s="104"/>
      <c r="IS27" s="104"/>
      <c r="IT27" s="104"/>
      <c r="IU27" s="104"/>
      <c r="IV27" s="104"/>
      <c r="IW27" s="105">
        <f t="shared" si="40"/>
        <v>0</v>
      </c>
      <c r="IX27" s="106"/>
      <c r="IY27" s="107">
        <f t="shared" ref="IY27:JD27" si="61">SUM(C27,K27,S27,AA27,AI27,AQ27,AY27,BG27,BO27,BW27,CE27,CM27,CU27,DC27,DK27,DS27,EA27,EI27,EQ27,EY27,FG27,FO27,FW27,GE27,GM27,GU27,HC27,HK27,HS27,IA27,II27,IQ27)</f>
        <v>0</v>
      </c>
      <c r="IZ27" s="107">
        <f t="shared" si="61"/>
        <v>0</v>
      </c>
      <c r="JA27" s="107">
        <f t="shared" si="61"/>
        <v>0</v>
      </c>
      <c r="JB27" s="107">
        <f t="shared" si="61"/>
        <v>0</v>
      </c>
      <c r="JC27" s="107">
        <f t="shared" si="61"/>
        <v>0</v>
      </c>
      <c r="JD27" s="107">
        <f t="shared" si="61"/>
        <v>0</v>
      </c>
      <c r="JE27" s="118">
        <f t="shared" si="42"/>
        <v>0</v>
      </c>
    </row>
    <row r="28" ht="15.75" customHeight="1">
      <c r="A28" s="3" t="s">
        <v>84</v>
      </c>
      <c r="B28" s="3" t="s">
        <v>29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/>
      <c r="L28" s="104"/>
      <c r="M28" s="104"/>
      <c r="N28" s="104"/>
      <c r="O28" s="104"/>
      <c r="P28" s="104"/>
      <c r="Q28" s="105">
        <f t="shared" si="3"/>
        <v>0</v>
      </c>
      <c r="R28" s="106"/>
      <c r="S28" s="111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11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11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11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11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1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11"/>
      <c r="EJ28" s="104"/>
      <c r="EK28" s="104"/>
      <c r="EL28" s="104"/>
      <c r="EM28" s="104"/>
      <c r="EN28" s="104"/>
      <c r="EO28" s="105">
        <f t="shared" si="19"/>
        <v>0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11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11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11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/>
      <c r="GY28" s="104"/>
      <c r="GZ28" s="104"/>
      <c r="HA28" s="105">
        <f t="shared" si="27"/>
        <v>0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11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04"/>
      <c r="ID28" s="104"/>
      <c r="IE28" s="104"/>
      <c r="IF28" s="104"/>
      <c r="IG28" s="105">
        <f t="shared" si="31"/>
        <v>0</v>
      </c>
      <c r="IH28" s="106"/>
      <c r="II28" s="104"/>
      <c r="IJ28" s="104"/>
      <c r="IK28" s="104"/>
      <c r="IL28" s="104"/>
      <c r="IM28" s="104"/>
      <c r="IN28" s="104"/>
      <c r="IO28" s="105">
        <f t="shared" si="45"/>
        <v>0</v>
      </c>
      <c r="IP28" s="106"/>
      <c r="IQ28" s="104"/>
      <c r="IR28" s="104"/>
      <c r="IS28" s="104"/>
      <c r="IT28" s="104"/>
      <c r="IU28" s="104"/>
      <c r="IV28" s="104"/>
      <c r="IW28" s="105">
        <f t="shared" si="40"/>
        <v>0</v>
      </c>
      <c r="IX28" s="106"/>
      <c r="IY28" s="107">
        <f t="shared" ref="IY28:JD28" si="62">SUM(C28,K28,S28,AA28,AI28,AQ28,AY28,BG28,BO28,BW28,CE28,CM28,CU28,DC28,DK28,DS28,EA28,EI28,EQ28,EY28,FG28,FO28,FW28,GE28,GM28,GU28,HC28,HK28,HS28,IA28,II28,IQ28)</f>
        <v>0</v>
      </c>
      <c r="IZ28" s="107">
        <f t="shared" si="62"/>
        <v>0</v>
      </c>
      <c r="JA28" s="107">
        <f t="shared" si="62"/>
        <v>0</v>
      </c>
      <c r="JB28" s="107">
        <f t="shared" si="62"/>
        <v>0</v>
      </c>
      <c r="JC28" s="107">
        <f t="shared" si="62"/>
        <v>0</v>
      </c>
      <c r="JD28" s="107">
        <f t="shared" si="62"/>
        <v>0</v>
      </c>
      <c r="JE28" s="118">
        <f t="shared" si="42"/>
        <v>0</v>
      </c>
    </row>
    <row r="29" ht="15.75" customHeight="1">
      <c r="A29" s="3" t="s">
        <v>85</v>
      </c>
      <c r="B29" s="3" t="s">
        <v>30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11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11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11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11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11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/>
      <c r="DL29" s="104"/>
      <c r="DM29" s="104"/>
      <c r="DN29" s="104"/>
      <c r="DO29" s="104"/>
      <c r="DP29" s="104"/>
      <c r="DQ29" s="105">
        <f t="shared" si="16"/>
        <v>0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11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11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11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11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11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45"/>
        <v>0</v>
      </c>
      <c r="IP29" s="106"/>
      <c r="IQ29" s="104"/>
      <c r="IR29" s="104"/>
      <c r="IS29" s="104"/>
      <c r="IT29" s="104"/>
      <c r="IU29" s="104"/>
      <c r="IV29" s="104"/>
      <c r="IW29" s="105">
        <f t="shared" si="40"/>
        <v>0</v>
      </c>
      <c r="IX29" s="106"/>
      <c r="IY29" s="107">
        <f t="shared" ref="IY29:JD29" si="63">SUM(C29,K29,S29,AA29,AI29,AQ29,AY29,BG29,BO29,BW29,CE29,CM29,CU29,DC29,DK29,DS29,EA29,EI29,EQ29,EY29,FG29,FO29,FW29,GE29,GM29,GU29,HC29,HK29,HS29,IA29,II29,IQ29)</f>
        <v>0</v>
      </c>
      <c r="IZ29" s="107">
        <f t="shared" si="63"/>
        <v>0</v>
      </c>
      <c r="JA29" s="107">
        <f t="shared" si="63"/>
        <v>0</v>
      </c>
      <c r="JB29" s="107">
        <f t="shared" si="63"/>
        <v>0</v>
      </c>
      <c r="JC29" s="107">
        <f t="shared" si="63"/>
        <v>0</v>
      </c>
      <c r="JD29" s="107">
        <f t="shared" si="63"/>
        <v>0</v>
      </c>
      <c r="JE29" s="118">
        <f t="shared" si="42"/>
        <v>0</v>
      </c>
    </row>
    <row r="30" ht="15.75" customHeight="1">
      <c r="A30" s="3" t="s">
        <v>86</v>
      </c>
      <c r="B30" s="3" t="s">
        <v>31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11"/>
      <c r="T30" s="104"/>
      <c r="U30" s="104"/>
      <c r="V30" s="104"/>
      <c r="W30" s="104"/>
      <c r="X30" s="104"/>
      <c r="Y30" s="105">
        <f t="shared" si="4"/>
        <v>0</v>
      </c>
      <c r="Z30" s="106"/>
      <c r="AA30" s="104"/>
      <c r="AB30" s="104"/>
      <c r="AC30" s="104"/>
      <c r="AD30" s="104"/>
      <c r="AE30" s="104"/>
      <c r="AF30" s="104"/>
      <c r="AG30" s="105">
        <f t="shared" si="5"/>
        <v>0</v>
      </c>
      <c r="AH30" s="106"/>
      <c r="AI30" s="111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04"/>
      <c r="AR30" s="104"/>
      <c r="AS30" s="104"/>
      <c r="AT30" s="104"/>
      <c r="AU30" s="104"/>
      <c r="AV30" s="104"/>
      <c r="AW30" s="105">
        <f t="shared" si="7"/>
        <v>0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11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11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11"/>
      <c r="CF30" s="104"/>
      <c r="CG30" s="104"/>
      <c r="CH30" s="104"/>
      <c r="CI30" s="104"/>
      <c r="CJ30" s="104"/>
      <c r="CK30" s="105">
        <f t="shared" si="12"/>
        <v>0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/>
      <c r="CV30" s="104"/>
      <c r="CW30" s="104"/>
      <c r="CX30" s="104"/>
      <c r="CY30" s="104"/>
      <c r="CZ30" s="104"/>
      <c r="DA30" s="105">
        <f t="shared" si="14"/>
        <v>0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16"/>
        <v>0</v>
      </c>
      <c r="DR30" s="106"/>
      <c r="DS30" s="104"/>
      <c r="DT30" s="104"/>
      <c r="DU30" s="104"/>
      <c r="DV30" s="104"/>
      <c r="DW30" s="104"/>
      <c r="DX30" s="104"/>
      <c r="DY30" s="105">
        <f t="shared" si="17"/>
        <v>0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11"/>
      <c r="EJ30" s="104"/>
      <c r="EK30" s="104"/>
      <c r="EL30" s="104"/>
      <c r="EM30" s="104"/>
      <c r="EN30" s="104"/>
      <c r="EO30" s="105">
        <f t="shared" si="19"/>
        <v>0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04"/>
      <c r="EZ30" s="104"/>
      <c r="FA30" s="104"/>
      <c r="FB30" s="104"/>
      <c r="FC30" s="104"/>
      <c r="FD30" s="104"/>
      <c r="FE30" s="105">
        <f t="shared" si="21"/>
        <v>0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11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11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11"/>
      <c r="GN30" s="104"/>
      <c r="GO30" s="104"/>
      <c r="GP30" s="104"/>
      <c r="GQ30" s="104"/>
      <c r="GR30" s="104"/>
      <c r="GS30" s="105">
        <f t="shared" si="26"/>
        <v>0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11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45"/>
        <v>0</v>
      </c>
      <c r="IP30" s="106"/>
      <c r="IQ30" s="104"/>
      <c r="IR30" s="104"/>
      <c r="IS30" s="104"/>
      <c r="IT30" s="104"/>
      <c r="IU30" s="104"/>
      <c r="IV30" s="104"/>
      <c r="IW30" s="105">
        <f t="shared" si="40"/>
        <v>0</v>
      </c>
      <c r="IX30" s="106"/>
      <c r="IY30" s="107">
        <f t="shared" ref="IY30:JD30" si="64">SUM(C30,K30,S30,AA30,AI30,AQ30,AY30,BG30,BO30,BW30,CE30,CM30,CU30,DC30,DK30,DS30,EA30,EI30,EQ30,EY30,FG30,FO30,FW30,GE30,GM30,GU30,HC30,HK30,HS30,IA30,II30,IQ30)</f>
        <v>0</v>
      </c>
      <c r="IZ30" s="107">
        <f t="shared" si="64"/>
        <v>0</v>
      </c>
      <c r="JA30" s="107">
        <f t="shared" si="64"/>
        <v>0</v>
      </c>
      <c r="JB30" s="107">
        <f t="shared" si="64"/>
        <v>0</v>
      </c>
      <c r="JC30" s="107">
        <f t="shared" si="64"/>
        <v>0</v>
      </c>
      <c r="JD30" s="107">
        <f t="shared" si="64"/>
        <v>0</v>
      </c>
      <c r="JE30" s="118">
        <f t="shared" si="42"/>
        <v>0</v>
      </c>
    </row>
    <row r="31" ht="15.75" customHeight="1">
      <c r="A31" s="3" t="s">
        <v>87</v>
      </c>
      <c r="B31" s="3" t="s">
        <v>32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11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11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11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11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11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/>
      <c r="DN31" s="104"/>
      <c r="DO31" s="104"/>
      <c r="DP31" s="104"/>
      <c r="DQ31" s="105">
        <f t="shared" si="16"/>
        <v>0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04"/>
      <c r="ED31" s="104"/>
      <c r="EE31" s="104"/>
      <c r="EF31" s="104"/>
      <c r="EG31" s="105">
        <f t="shared" si="18"/>
        <v>0</v>
      </c>
      <c r="EH31" s="106"/>
      <c r="EI31" s="111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11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11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11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11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45"/>
        <v>0</v>
      </c>
      <c r="IP31" s="106"/>
      <c r="IQ31" s="104"/>
      <c r="IR31" s="104"/>
      <c r="IS31" s="105"/>
      <c r="IT31" s="105"/>
      <c r="IU31" s="104"/>
      <c r="IV31" s="104"/>
      <c r="IW31" s="105">
        <f t="shared" si="40"/>
        <v>0</v>
      </c>
      <c r="IX31" s="106"/>
      <c r="IY31" s="107">
        <f t="shared" ref="IY31:JD31" si="65">SUM(C31,K31,S31,AA31,AI31,AQ31,AY31,BG31,BO31,BW31,CE31,CM31,CU31,DC31,DK31,DS31,EA31,EI31,EQ31,EY31,FG31,FO31,FW31,GE31,GM31,GU31,HC31,HK31,HS31,IA31,II31,IQ31)</f>
        <v>0</v>
      </c>
      <c r="IZ31" s="107">
        <f t="shared" si="65"/>
        <v>0</v>
      </c>
      <c r="JA31" s="107">
        <f t="shared" si="65"/>
        <v>0</v>
      </c>
      <c r="JB31" s="107">
        <f t="shared" si="65"/>
        <v>0</v>
      </c>
      <c r="JC31" s="107">
        <f t="shared" si="65"/>
        <v>0</v>
      </c>
      <c r="JD31" s="107">
        <f t="shared" si="65"/>
        <v>0</v>
      </c>
      <c r="JE31" s="118">
        <f t="shared" si="42"/>
        <v>0</v>
      </c>
    </row>
    <row r="32" ht="15.75" customHeight="1">
      <c r="A32" s="3" t="s">
        <v>88</v>
      </c>
      <c r="B32" s="3" t="s">
        <v>33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04"/>
      <c r="L32" s="104"/>
      <c r="M32" s="105"/>
      <c r="N32" s="105"/>
      <c r="O32" s="104"/>
      <c r="P32" s="104"/>
      <c r="Q32" s="105">
        <f t="shared" si="3"/>
        <v>0</v>
      </c>
      <c r="R32" s="106"/>
      <c r="S32" s="111"/>
      <c r="T32" s="104"/>
      <c r="U32" s="104"/>
      <c r="V32" s="104"/>
      <c r="W32" s="104"/>
      <c r="X32" s="104"/>
      <c r="Y32" s="105">
        <f t="shared" si="4"/>
        <v>0</v>
      </c>
      <c r="Z32" s="106"/>
      <c r="AA32" s="104"/>
      <c r="AB32" s="104"/>
      <c r="AC32" s="105"/>
      <c r="AD32" s="105"/>
      <c r="AE32" s="104"/>
      <c r="AF32" s="104"/>
      <c r="AG32" s="105">
        <f t="shared" si="5"/>
        <v>0</v>
      </c>
      <c r="AH32" s="106"/>
      <c r="AI32" s="111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5"/>
      <c r="AT32" s="105"/>
      <c r="AU32" s="104"/>
      <c r="AV32" s="104"/>
      <c r="AW32" s="105">
        <f t="shared" si="7"/>
        <v>0</v>
      </c>
      <c r="AX32" s="106"/>
      <c r="AY32" s="104"/>
      <c r="AZ32" s="104"/>
      <c r="BA32" s="105"/>
      <c r="BB32" s="105"/>
      <c r="BC32" s="104"/>
      <c r="BD32" s="104"/>
      <c r="BE32" s="105">
        <f t="shared" si="8"/>
        <v>0</v>
      </c>
      <c r="BF32" s="106"/>
      <c r="BG32" s="111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/>
      <c r="BP32" s="104"/>
      <c r="BQ32" s="105"/>
      <c r="BR32" s="105"/>
      <c r="BS32" s="104"/>
      <c r="BT32" s="104"/>
      <c r="BU32" s="105">
        <f t="shared" si="10"/>
        <v>0</v>
      </c>
      <c r="BV32" s="106"/>
      <c r="BW32" s="111"/>
      <c r="BX32" s="104"/>
      <c r="BY32" s="104"/>
      <c r="BZ32" s="104"/>
      <c r="CA32" s="104"/>
      <c r="CB32" s="104"/>
      <c r="CC32" s="105">
        <f t="shared" si="11"/>
        <v>0</v>
      </c>
      <c r="CD32" s="106"/>
      <c r="CE32" s="119">
        <f>5+3+2</f>
        <v>10</v>
      </c>
      <c r="CF32" s="104"/>
      <c r="CG32" s="104"/>
      <c r="CH32" s="105">
        <v>17.0</v>
      </c>
      <c r="CI32" s="105">
        <v>1.0</v>
      </c>
      <c r="CJ32" s="104"/>
      <c r="CK32" s="105">
        <f t="shared" si="12"/>
        <v>28</v>
      </c>
      <c r="CL32" s="106"/>
      <c r="CM32" s="104"/>
      <c r="CN32" s="104"/>
      <c r="CO32" s="105"/>
      <c r="CP32" s="105"/>
      <c r="CQ32" s="104"/>
      <c r="CR32" s="104"/>
      <c r="CS32" s="105">
        <f t="shared" si="13"/>
        <v>0</v>
      </c>
      <c r="CT32" s="106"/>
      <c r="CU32" s="104"/>
      <c r="CV32" s="104"/>
      <c r="CW32" s="105"/>
      <c r="CX32" s="105"/>
      <c r="CY32" s="104"/>
      <c r="CZ32" s="104"/>
      <c r="DA32" s="105">
        <f t="shared" si="14"/>
        <v>0</v>
      </c>
      <c r="DB32" s="106"/>
      <c r="DC32" s="104"/>
      <c r="DD32" s="104"/>
      <c r="DE32" s="105"/>
      <c r="DF32" s="105"/>
      <c r="DG32" s="104"/>
      <c r="DH32" s="104"/>
      <c r="DI32" s="105">
        <f t="shared" si="15"/>
        <v>0</v>
      </c>
      <c r="DJ32" s="106"/>
      <c r="DK32" s="104"/>
      <c r="DL32" s="104"/>
      <c r="DM32" s="105"/>
      <c r="DN32" s="105"/>
      <c r="DO32" s="104"/>
      <c r="DP32" s="104"/>
      <c r="DQ32" s="105">
        <f t="shared" si="16"/>
        <v>0</v>
      </c>
      <c r="DR32" s="106"/>
      <c r="DS32" s="104"/>
      <c r="DT32" s="104"/>
      <c r="DU32" s="105"/>
      <c r="DV32" s="105"/>
      <c r="DW32" s="104"/>
      <c r="DX32" s="104"/>
      <c r="DY32" s="105">
        <f t="shared" si="17"/>
        <v>0</v>
      </c>
      <c r="DZ32" s="106"/>
      <c r="EA32" s="104"/>
      <c r="EB32" s="104"/>
      <c r="EC32" s="105"/>
      <c r="ED32" s="105"/>
      <c r="EE32" s="104"/>
      <c r="EF32" s="104"/>
      <c r="EG32" s="105">
        <f t="shared" si="18"/>
        <v>0</v>
      </c>
      <c r="EH32" s="106"/>
      <c r="EI32" s="111"/>
      <c r="EJ32" s="104"/>
      <c r="EK32" s="104"/>
      <c r="EL32" s="104"/>
      <c r="EM32" s="104"/>
      <c r="EN32" s="104"/>
      <c r="EO32" s="105">
        <f t="shared" si="19"/>
        <v>0</v>
      </c>
      <c r="EP32" s="106"/>
      <c r="EQ32" s="104"/>
      <c r="ER32" s="104"/>
      <c r="ES32" s="105"/>
      <c r="ET32" s="105"/>
      <c r="EU32" s="104"/>
      <c r="EV32" s="104"/>
      <c r="EW32" s="105">
        <f t="shared" si="20"/>
        <v>0</v>
      </c>
      <c r="EX32" s="106"/>
      <c r="EY32" s="104"/>
      <c r="EZ32" s="104"/>
      <c r="FA32" s="105"/>
      <c r="FB32" s="105"/>
      <c r="FC32" s="104"/>
      <c r="FD32" s="104"/>
      <c r="FE32" s="105">
        <f t="shared" si="21"/>
        <v>0</v>
      </c>
      <c r="FF32" s="106"/>
      <c r="FG32" s="104"/>
      <c r="FH32" s="104"/>
      <c r="FI32" s="105"/>
      <c r="FJ32" s="105"/>
      <c r="FK32" s="104"/>
      <c r="FL32" s="104"/>
      <c r="FM32" s="105">
        <f t="shared" si="22"/>
        <v>0</v>
      </c>
      <c r="FN32" s="106"/>
      <c r="FO32" s="111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/>
      <c r="FX32" s="104"/>
      <c r="FY32" s="105"/>
      <c r="FZ32" s="105"/>
      <c r="GA32" s="104"/>
      <c r="GB32" s="104"/>
      <c r="GC32" s="105">
        <f t="shared" si="24"/>
        <v>0</v>
      </c>
      <c r="GD32" s="106"/>
      <c r="GE32" s="111"/>
      <c r="GF32" s="104"/>
      <c r="GG32" s="104"/>
      <c r="GH32" s="104"/>
      <c r="GI32" s="104"/>
      <c r="GJ32" s="104"/>
      <c r="GK32" s="105">
        <f t="shared" si="25"/>
        <v>0</v>
      </c>
      <c r="GL32" s="106"/>
      <c r="GM32" s="119">
        <f>5+3+2+2</f>
        <v>12</v>
      </c>
      <c r="GN32" s="104"/>
      <c r="GO32" s="104"/>
      <c r="GP32" s="105">
        <f>2.5+9+2</f>
        <v>13.5</v>
      </c>
      <c r="GQ32" s="104"/>
      <c r="GR32" s="104"/>
      <c r="GS32" s="105">
        <f t="shared" si="26"/>
        <v>25.5</v>
      </c>
      <c r="GT32" s="106"/>
      <c r="GU32" s="104"/>
      <c r="GV32" s="104"/>
      <c r="GW32" s="105"/>
      <c r="GX32" s="105"/>
      <c r="GY32" s="104"/>
      <c r="GZ32" s="104"/>
      <c r="HA32" s="105">
        <f t="shared" si="27"/>
        <v>0</v>
      </c>
      <c r="HB32" s="106"/>
      <c r="HC32" s="104"/>
      <c r="HD32" s="104"/>
      <c r="HE32" s="105"/>
      <c r="HF32" s="105"/>
      <c r="HG32" s="104"/>
      <c r="HH32" s="104"/>
      <c r="HI32" s="105">
        <f t="shared" si="28"/>
        <v>0</v>
      </c>
      <c r="HJ32" s="106"/>
      <c r="HK32" s="104"/>
      <c r="HL32" s="104"/>
      <c r="HM32" s="105"/>
      <c r="HN32" s="105"/>
      <c r="HO32" s="104"/>
      <c r="HP32" s="104"/>
      <c r="HQ32" s="105">
        <f t="shared" si="29"/>
        <v>0</v>
      </c>
      <c r="HR32" s="106"/>
      <c r="HS32" s="111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5"/>
      <c r="ID32" s="105"/>
      <c r="IE32" s="104"/>
      <c r="IF32" s="104"/>
      <c r="IG32" s="105">
        <f t="shared" si="31"/>
        <v>0</v>
      </c>
      <c r="IH32" s="106"/>
      <c r="II32" s="104"/>
      <c r="IJ32" s="104"/>
      <c r="IK32" s="105"/>
      <c r="IL32" s="105"/>
      <c r="IM32" s="104"/>
      <c r="IN32" s="104"/>
      <c r="IO32" s="105">
        <f t="shared" si="45"/>
        <v>0</v>
      </c>
      <c r="IP32" s="106"/>
      <c r="IQ32" s="104"/>
      <c r="IR32" s="104"/>
      <c r="IS32" s="105"/>
      <c r="IT32" s="105"/>
      <c r="IU32" s="104"/>
      <c r="IV32" s="104"/>
      <c r="IW32" s="105">
        <f t="shared" si="40"/>
        <v>0</v>
      </c>
      <c r="IX32" s="106"/>
      <c r="IY32" s="107">
        <f t="shared" ref="IY32:JD32" si="66">SUM(C32,K32,S32,AA32,AI32,AQ32,AY32,BG32,BO32,BW32,CE32,CM32,CU32,DC32,DK32,DS32,EA32,EI32,EQ32,EY32,FG32,FO32,FW32,GE32,GM32,GU32,HC32,HK32,HS32,IA32,II32,IQ32)</f>
        <v>22</v>
      </c>
      <c r="IZ32" s="107">
        <f t="shared" si="66"/>
        <v>0</v>
      </c>
      <c r="JA32" s="107">
        <f t="shared" si="66"/>
        <v>0</v>
      </c>
      <c r="JB32" s="107">
        <f t="shared" si="66"/>
        <v>30.5</v>
      </c>
      <c r="JC32" s="107">
        <f t="shared" si="66"/>
        <v>1</v>
      </c>
      <c r="JD32" s="107">
        <f t="shared" si="66"/>
        <v>0</v>
      </c>
      <c r="JE32" s="118">
        <f t="shared" si="42"/>
        <v>53.5</v>
      </c>
    </row>
    <row r="33" ht="15.75" customHeight="1">
      <c r="A33" s="3" t="s">
        <v>89</v>
      </c>
      <c r="B33" s="3" t="s">
        <v>34</v>
      </c>
      <c r="C33" s="104"/>
      <c r="D33" s="104"/>
      <c r="E33" s="105">
        <v>1.0</v>
      </c>
      <c r="F33" s="105">
        <v>2.0</v>
      </c>
      <c r="G33" s="104"/>
      <c r="H33" s="104"/>
      <c r="I33" s="105">
        <f t="shared" si="2"/>
        <v>3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11"/>
      <c r="T33" s="104"/>
      <c r="U33" s="104"/>
      <c r="V33" s="104"/>
      <c r="W33" s="104"/>
      <c r="X33" s="104"/>
      <c r="Y33" s="105">
        <f t="shared" si="4"/>
        <v>0</v>
      </c>
      <c r="Z33" s="106"/>
      <c r="AA33" s="104"/>
      <c r="AB33" s="104"/>
      <c r="AC33" s="105"/>
      <c r="AD33" s="105"/>
      <c r="AE33" s="104"/>
      <c r="AF33" s="104"/>
      <c r="AG33" s="105">
        <f t="shared" si="5"/>
        <v>0</v>
      </c>
      <c r="AH33" s="106"/>
      <c r="AI33" s="111"/>
      <c r="AJ33" s="104"/>
      <c r="AK33" s="104"/>
      <c r="AL33" s="104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11"/>
      <c r="BH33" s="104"/>
      <c r="BI33" s="104"/>
      <c r="BJ33" s="104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11"/>
      <c r="BX33" s="104"/>
      <c r="BY33" s="104"/>
      <c r="BZ33" s="104"/>
      <c r="CA33" s="104"/>
      <c r="CB33" s="104"/>
      <c r="CC33" s="105">
        <f t="shared" si="11"/>
        <v>0</v>
      </c>
      <c r="CD33" s="106"/>
      <c r="CE33" s="111"/>
      <c r="CF33" s="104"/>
      <c r="CG33" s="104"/>
      <c r="CH33" s="104"/>
      <c r="CI33" s="104"/>
      <c r="CJ33" s="104"/>
      <c r="CK33" s="105">
        <f t="shared" si="12"/>
        <v>0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/>
      <c r="CW33" s="105"/>
      <c r="CX33" s="105"/>
      <c r="CY33" s="104"/>
      <c r="CZ33" s="104"/>
      <c r="DA33" s="105">
        <f t="shared" si="14"/>
        <v>0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5"/>
      <c r="DN33" s="105"/>
      <c r="DO33" s="104"/>
      <c r="DP33" s="104"/>
      <c r="DQ33" s="105">
        <f t="shared" si="16"/>
        <v>0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11"/>
      <c r="EJ33" s="104"/>
      <c r="EK33" s="105">
        <v>1.0</v>
      </c>
      <c r="EL33" s="105">
        <v>1.0</v>
      </c>
      <c r="EM33" s="104"/>
      <c r="EN33" s="104"/>
      <c r="EO33" s="105">
        <f t="shared" si="19"/>
        <v>2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/>
      <c r="FB33" s="105"/>
      <c r="FC33" s="104"/>
      <c r="FD33" s="104"/>
      <c r="FE33" s="105">
        <f t="shared" si="21"/>
        <v>0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11"/>
      <c r="FP33" s="105">
        <v>0.5</v>
      </c>
      <c r="FQ33" s="104"/>
      <c r="FR33" s="105">
        <v>1.0</v>
      </c>
      <c r="FS33" s="104"/>
      <c r="FT33" s="104"/>
      <c r="FU33" s="105">
        <f t="shared" si="23"/>
        <v>1.5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11"/>
      <c r="GF33" s="104"/>
      <c r="GG33" s="104"/>
      <c r="GH33" s="104"/>
      <c r="GI33" s="104"/>
      <c r="GJ33" s="104"/>
      <c r="GK33" s="105">
        <f t="shared" si="25"/>
        <v>0</v>
      </c>
      <c r="GL33" s="106"/>
      <c r="GM33" s="111"/>
      <c r="GN33" s="104"/>
      <c r="GO33" s="104"/>
      <c r="GP33" s="104"/>
      <c r="GQ33" s="104"/>
      <c r="GR33" s="104"/>
      <c r="GS33" s="105">
        <f t="shared" si="26"/>
        <v>0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11"/>
      <c r="HT33" s="104"/>
      <c r="HU33" s="105">
        <v>1.0</v>
      </c>
      <c r="HV33" s="105">
        <v>1.0</v>
      </c>
      <c r="HW33" s="104"/>
      <c r="HX33" s="104"/>
      <c r="HY33" s="105">
        <f t="shared" si="30"/>
        <v>2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45"/>
        <v>0</v>
      </c>
      <c r="IP33" s="106"/>
      <c r="IQ33" s="105"/>
      <c r="IR33" s="104"/>
      <c r="IS33" s="104"/>
      <c r="IT33" s="105"/>
      <c r="IU33" s="105"/>
      <c r="IV33" s="104"/>
      <c r="IW33" s="105">
        <f t="shared" si="40"/>
        <v>0</v>
      </c>
      <c r="IX33" s="106"/>
      <c r="IY33" s="107">
        <f t="shared" ref="IY33:JD33" si="67">SUM(C33,K33,S33,AA33,AI33,AQ33,AY33,BG33,BO33,BW33,CE33,CM33,CU33,DC33,DK33,DS33,EA33,EI33,EQ33,EY33,FG33,FO33,FW33,GE33,GM33,GU33,HC33,HK33,HS33,IA33,II33,IQ33)</f>
        <v>0</v>
      </c>
      <c r="IZ33" s="107">
        <f t="shared" si="67"/>
        <v>0.5</v>
      </c>
      <c r="JA33" s="107">
        <f t="shared" si="67"/>
        <v>3</v>
      </c>
      <c r="JB33" s="107">
        <f t="shared" si="67"/>
        <v>5</v>
      </c>
      <c r="JC33" s="107">
        <f t="shared" si="67"/>
        <v>0</v>
      </c>
      <c r="JD33" s="107">
        <f t="shared" si="67"/>
        <v>0</v>
      </c>
      <c r="JE33" s="118">
        <f t="shared" si="42"/>
        <v>8.5</v>
      </c>
    </row>
    <row r="34" ht="15.75" customHeight="1">
      <c r="A34" s="3" t="s">
        <v>90</v>
      </c>
      <c r="B34" s="3" t="s">
        <v>35</v>
      </c>
      <c r="C34" s="104"/>
      <c r="D34" s="104"/>
      <c r="E34" s="105">
        <v>5.0</v>
      </c>
      <c r="F34" s="105">
        <v>1.5</v>
      </c>
      <c r="G34" s="104"/>
      <c r="H34" s="104"/>
      <c r="I34" s="105">
        <f t="shared" si="2"/>
        <v>6.5</v>
      </c>
      <c r="J34" s="106"/>
      <c r="K34" s="105"/>
      <c r="L34" s="104"/>
      <c r="M34" s="104"/>
      <c r="N34" s="105"/>
      <c r="O34" s="105"/>
      <c r="P34" s="104"/>
      <c r="Q34" s="105">
        <f t="shared" si="3"/>
        <v>0</v>
      </c>
      <c r="R34" s="106"/>
      <c r="S34" s="111"/>
      <c r="T34" s="104"/>
      <c r="U34" s="105">
        <v>1.0</v>
      </c>
      <c r="V34" s="105">
        <v>3.0</v>
      </c>
      <c r="W34" s="105">
        <v>1.0</v>
      </c>
      <c r="X34" s="104"/>
      <c r="Y34" s="105">
        <f t="shared" si="4"/>
        <v>5</v>
      </c>
      <c r="Z34" s="106"/>
      <c r="AA34" s="105"/>
      <c r="AB34" s="104"/>
      <c r="AC34" s="104"/>
      <c r="AD34" s="105"/>
      <c r="AE34" s="105"/>
      <c r="AF34" s="104"/>
      <c r="AG34" s="105">
        <f t="shared" si="5"/>
        <v>0</v>
      </c>
      <c r="AH34" s="106"/>
      <c r="AI34" s="111"/>
      <c r="AJ34" s="104"/>
      <c r="AK34" s="104"/>
      <c r="AL34" s="104"/>
      <c r="AM34" s="104"/>
      <c r="AN34" s="104"/>
      <c r="AO34" s="105">
        <f t="shared" si="6"/>
        <v>0</v>
      </c>
      <c r="AP34" s="106"/>
      <c r="AQ34" s="105"/>
      <c r="AR34" s="104"/>
      <c r="AS34" s="104"/>
      <c r="AT34" s="105"/>
      <c r="AU34" s="105"/>
      <c r="AV34" s="104"/>
      <c r="AW34" s="105">
        <f t="shared" si="7"/>
        <v>0</v>
      </c>
      <c r="AX34" s="106"/>
      <c r="AY34" s="105"/>
      <c r="AZ34" s="104"/>
      <c r="BA34" s="104"/>
      <c r="BB34" s="105"/>
      <c r="BC34" s="105"/>
      <c r="BD34" s="104"/>
      <c r="BE34" s="105">
        <f t="shared" si="8"/>
        <v>0</v>
      </c>
      <c r="BF34" s="106"/>
      <c r="BG34" s="111"/>
      <c r="BH34" s="104"/>
      <c r="BI34" s="104"/>
      <c r="BJ34" s="104"/>
      <c r="BK34" s="104"/>
      <c r="BL34" s="104"/>
      <c r="BM34" s="105">
        <f t="shared" si="9"/>
        <v>0</v>
      </c>
      <c r="BN34" s="106"/>
      <c r="BO34" s="105"/>
      <c r="BP34" s="104"/>
      <c r="BQ34" s="104"/>
      <c r="BR34" s="105"/>
      <c r="BS34" s="105"/>
      <c r="BT34" s="104"/>
      <c r="BU34" s="105">
        <f t="shared" si="10"/>
        <v>0</v>
      </c>
      <c r="BV34" s="106"/>
      <c r="BW34" s="119">
        <v>1.0</v>
      </c>
      <c r="BX34" s="105">
        <v>1.0</v>
      </c>
      <c r="BY34" s="105">
        <v>0.5</v>
      </c>
      <c r="BZ34" s="105">
        <v>4.0</v>
      </c>
      <c r="CA34" s="104"/>
      <c r="CB34" s="104"/>
      <c r="CC34" s="105">
        <f t="shared" si="11"/>
        <v>6.5</v>
      </c>
      <c r="CD34" s="106"/>
      <c r="CE34" s="111"/>
      <c r="CF34" s="104"/>
      <c r="CG34" s="104"/>
      <c r="CH34" s="104"/>
      <c r="CI34" s="104"/>
      <c r="CJ34" s="104"/>
      <c r="CK34" s="105">
        <f t="shared" si="12"/>
        <v>0</v>
      </c>
      <c r="CL34" s="106"/>
      <c r="CM34" s="105"/>
      <c r="CN34" s="104"/>
      <c r="CO34" s="104"/>
      <c r="CP34" s="105"/>
      <c r="CQ34" s="105"/>
      <c r="CR34" s="104"/>
      <c r="CS34" s="105">
        <f t="shared" si="13"/>
        <v>0</v>
      </c>
      <c r="CT34" s="106"/>
      <c r="CU34" s="105"/>
      <c r="CV34" s="104"/>
      <c r="CW34" s="104"/>
      <c r="CX34" s="105"/>
      <c r="CY34" s="105"/>
      <c r="CZ34" s="104"/>
      <c r="DA34" s="105">
        <f t="shared" si="14"/>
        <v>0</v>
      </c>
      <c r="DB34" s="106"/>
      <c r="DC34" s="105"/>
      <c r="DD34" s="104"/>
      <c r="DE34" s="104"/>
      <c r="DF34" s="105"/>
      <c r="DG34" s="105"/>
      <c r="DH34" s="104"/>
      <c r="DI34" s="105">
        <f t="shared" si="15"/>
        <v>0</v>
      </c>
      <c r="DJ34" s="106"/>
      <c r="DK34" s="105"/>
      <c r="DL34" s="104"/>
      <c r="DM34" s="104"/>
      <c r="DN34" s="105"/>
      <c r="DO34" s="105"/>
      <c r="DP34" s="104"/>
      <c r="DQ34" s="105">
        <f t="shared" si="16"/>
        <v>0</v>
      </c>
      <c r="DR34" s="106"/>
      <c r="DS34" s="105"/>
      <c r="DT34" s="104"/>
      <c r="DU34" s="104"/>
      <c r="DV34" s="105"/>
      <c r="DW34" s="105"/>
      <c r="DX34" s="104"/>
      <c r="DY34" s="105">
        <f t="shared" si="17"/>
        <v>0</v>
      </c>
      <c r="DZ34" s="106"/>
      <c r="EA34" s="105"/>
      <c r="EB34" s="104"/>
      <c r="EC34" s="104"/>
      <c r="ED34" s="105"/>
      <c r="EE34" s="105"/>
      <c r="EF34" s="104"/>
      <c r="EG34" s="105">
        <f t="shared" si="18"/>
        <v>0</v>
      </c>
      <c r="EH34" s="106"/>
      <c r="EI34" s="111"/>
      <c r="EJ34" s="104"/>
      <c r="EK34" s="105">
        <v>0.5</v>
      </c>
      <c r="EL34" s="105">
        <v>2.0</v>
      </c>
      <c r="EM34" s="104"/>
      <c r="EN34" s="105">
        <v>1.0</v>
      </c>
      <c r="EO34" s="105">
        <f t="shared" si="19"/>
        <v>3.5</v>
      </c>
      <c r="EP34" s="106"/>
      <c r="EQ34" s="105"/>
      <c r="ER34" s="104"/>
      <c r="ES34" s="104"/>
      <c r="ET34" s="105"/>
      <c r="EU34" s="105"/>
      <c r="EV34" s="104"/>
      <c r="EW34" s="105">
        <f t="shared" si="20"/>
        <v>0</v>
      </c>
      <c r="EX34" s="106"/>
      <c r="EY34" s="105"/>
      <c r="EZ34" s="104"/>
      <c r="FA34" s="104"/>
      <c r="FB34" s="105"/>
      <c r="FC34" s="105"/>
      <c r="FD34" s="104"/>
      <c r="FE34" s="105">
        <f t="shared" si="21"/>
        <v>0</v>
      </c>
      <c r="FF34" s="106"/>
      <c r="FG34" s="105"/>
      <c r="FH34" s="104"/>
      <c r="FI34" s="104"/>
      <c r="FJ34" s="105"/>
      <c r="FK34" s="105"/>
      <c r="FL34" s="104"/>
      <c r="FM34" s="105">
        <f t="shared" si="22"/>
        <v>0</v>
      </c>
      <c r="FN34" s="106"/>
      <c r="FO34" s="111"/>
      <c r="FP34" s="105">
        <v>0.5</v>
      </c>
      <c r="FQ34" s="104"/>
      <c r="FR34" s="105">
        <v>1.0</v>
      </c>
      <c r="FS34" s="104"/>
      <c r="FT34" s="105">
        <v>0.5</v>
      </c>
      <c r="FU34" s="105">
        <f t="shared" si="23"/>
        <v>2</v>
      </c>
      <c r="FV34" s="106"/>
      <c r="FW34" s="105"/>
      <c r="FX34" s="104"/>
      <c r="FY34" s="104"/>
      <c r="FZ34" s="105"/>
      <c r="GA34" s="105"/>
      <c r="GB34" s="104"/>
      <c r="GC34" s="105">
        <f t="shared" si="24"/>
        <v>0</v>
      </c>
      <c r="GD34" s="106"/>
      <c r="GE34" s="111"/>
      <c r="GF34" s="104"/>
      <c r="GG34" s="104"/>
      <c r="GH34" s="105">
        <v>2.0</v>
      </c>
      <c r="GI34" s="104"/>
      <c r="GJ34" s="105">
        <v>1.5</v>
      </c>
      <c r="GK34" s="105">
        <f t="shared" si="25"/>
        <v>3.5</v>
      </c>
      <c r="GL34" s="106"/>
      <c r="GM34" s="111"/>
      <c r="GN34" s="104"/>
      <c r="GO34" s="104"/>
      <c r="GP34" s="104"/>
      <c r="GQ34" s="104"/>
      <c r="GR34" s="104"/>
      <c r="GS34" s="105">
        <f t="shared" si="26"/>
        <v>0</v>
      </c>
      <c r="GT34" s="106"/>
      <c r="GU34" s="105"/>
      <c r="GV34" s="104"/>
      <c r="GW34" s="104"/>
      <c r="GX34" s="105"/>
      <c r="GY34" s="105"/>
      <c r="GZ34" s="104"/>
      <c r="HA34" s="105">
        <f t="shared" si="27"/>
        <v>0</v>
      </c>
      <c r="HB34" s="106"/>
      <c r="HC34" s="105"/>
      <c r="HD34" s="104"/>
      <c r="HE34" s="104"/>
      <c r="HF34" s="105"/>
      <c r="HG34" s="105"/>
      <c r="HH34" s="104"/>
      <c r="HI34" s="105">
        <f t="shared" si="28"/>
        <v>0</v>
      </c>
      <c r="HJ34" s="106"/>
      <c r="HK34" s="105"/>
      <c r="HL34" s="104"/>
      <c r="HM34" s="104"/>
      <c r="HN34" s="105"/>
      <c r="HO34" s="105"/>
      <c r="HP34" s="104"/>
      <c r="HQ34" s="105">
        <f t="shared" si="29"/>
        <v>0</v>
      </c>
      <c r="HR34" s="106"/>
      <c r="HS34" s="111"/>
      <c r="HT34" s="104"/>
      <c r="HU34" s="104"/>
      <c r="HV34" s="105">
        <v>2.5</v>
      </c>
      <c r="HW34" s="104"/>
      <c r="HX34" s="105">
        <v>2.0</v>
      </c>
      <c r="HY34" s="105">
        <f t="shared" si="30"/>
        <v>4.5</v>
      </c>
      <c r="HZ34" s="106"/>
      <c r="IA34" s="105"/>
      <c r="IB34" s="104"/>
      <c r="IC34" s="104"/>
      <c r="ID34" s="105"/>
      <c r="IE34" s="105"/>
      <c r="IF34" s="104"/>
      <c r="IG34" s="105">
        <f t="shared" si="31"/>
        <v>0</v>
      </c>
      <c r="IH34" s="106"/>
      <c r="II34" s="105"/>
      <c r="IJ34" s="104"/>
      <c r="IK34" s="104"/>
      <c r="IL34" s="105"/>
      <c r="IM34" s="105"/>
      <c r="IN34" s="104"/>
      <c r="IO34" s="105">
        <f t="shared" si="45"/>
        <v>0</v>
      </c>
      <c r="IP34" s="106"/>
      <c r="IQ34" s="104"/>
      <c r="IR34" s="104"/>
      <c r="IS34" s="104"/>
      <c r="IT34" s="104"/>
      <c r="IU34" s="104"/>
      <c r="IV34" s="104"/>
      <c r="IW34" s="105">
        <f t="shared" si="40"/>
        <v>0</v>
      </c>
      <c r="IX34" s="106"/>
      <c r="IY34" s="107">
        <f t="shared" ref="IY34:JD34" si="68">SUM(C34,K34,S34,AA34,AI34,AQ34,AY34,BG34,BO34,BW34,CE34,CM34,CU34,DC34,DK34,DS34,EA34,EI34,EQ34,EY34,FG34,FO34,FW34,GE34,GM34,GU34,HC34,HK34,HS34,IA34,II34,IQ34)</f>
        <v>1</v>
      </c>
      <c r="IZ34" s="107">
        <f t="shared" si="68"/>
        <v>1.5</v>
      </c>
      <c r="JA34" s="107">
        <f t="shared" si="68"/>
        <v>7</v>
      </c>
      <c r="JB34" s="107">
        <f t="shared" si="68"/>
        <v>16</v>
      </c>
      <c r="JC34" s="107">
        <f t="shared" si="68"/>
        <v>1</v>
      </c>
      <c r="JD34" s="107">
        <f t="shared" si="68"/>
        <v>5</v>
      </c>
      <c r="JE34" s="118">
        <f t="shared" si="42"/>
        <v>31.5</v>
      </c>
    </row>
    <row r="35" ht="15.75" customHeight="1">
      <c r="A35" s="3" t="s">
        <v>91</v>
      </c>
      <c r="B35" s="3" t="s">
        <v>37</v>
      </c>
      <c r="C35" s="105">
        <v>7.0</v>
      </c>
      <c r="D35" s="104"/>
      <c r="E35" s="104"/>
      <c r="F35" s="105">
        <v>2.0</v>
      </c>
      <c r="G35" s="105">
        <v>1.0</v>
      </c>
      <c r="H35" s="104"/>
      <c r="I35" s="105">
        <f t="shared" si="2"/>
        <v>10</v>
      </c>
      <c r="J35" s="106"/>
      <c r="K35" s="104"/>
      <c r="L35" s="104"/>
      <c r="M35" s="104"/>
      <c r="N35" s="104"/>
      <c r="O35" s="104"/>
      <c r="P35" s="104"/>
      <c r="Q35" s="105">
        <f t="shared" si="3"/>
        <v>0</v>
      </c>
      <c r="R35" s="106"/>
      <c r="S35" s="111"/>
      <c r="T35" s="104"/>
      <c r="U35" s="104"/>
      <c r="V35" s="105">
        <v>3.0</v>
      </c>
      <c r="W35" s="105">
        <v>1.0</v>
      </c>
      <c r="X35" s="105">
        <v>1.0</v>
      </c>
      <c r="Y35" s="105">
        <f t="shared" si="4"/>
        <v>5</v>
      </c>
      <c r="Z35" s="106"/>
      <c r="AA35" s="104"/>
      <c r="AB35" s="104"/>
      <c r="AC35" s="104"/>
      <c r="AD35" s="104"/>
      <c r="AE35" s="104"/>
      <c r="AF35" s="104"/>
      <c r="AG35" s="105">
        <f t="shared" si="5"/>
        <v>0</v>
      </c>
      <c r="AH35" s="106"/>
      <c r="AI35" s="111"/>
      <c r="AJ35" s="104"/>
      <c r="AK35" s="104"/>
      <c r="AL35" s="104"/>
      <c r="AM35" s="104"/>
      <c r="AN35" s="104"/>
      <c r="AO35" s="105">
        <f t="shared" si="6"/>
        <v>0</v>
      </c>
      <c r="AP35" s="106"/>
      <c r="AQ35" s="104"/>
      <c r="AR35" s="104"/>
      <c r="AS35" s="104"/>
      <c r="AT35" s="104"/>
      <c r="AU35" s="104"/>
      <c r="AV35" s="104"/>
      <c r="AW35" s="105">
        <f t="shared" si="7"/>
        <v>0</v>
      </c>
      <c r="AX35" s="106"/>
      <c r="AY35" s="104"/>
      <c r="AZ35" s="104"/>
      <c r="BA35" s="104"/>
      <c r="BB35" s="104"/>
      <c r="BC35" s="104"/>
      <c r="BD35" s="104"/>
      <c r="BE35" s="105">
        <f t="shared" si="8"/>
        <v>0</v>
      </c>
      <c r="BF35" s="106"/>
      <c r="BG35" s="111"/>
      <c r="BH35" s="104"/>
      <c r="BI35" s="104"/>
      <c r="BJ35" s="104"/>
      <c r="BK35" s="104"/>
      <c r="BL35" s="104"/>
      <c r="BM35" s="105">
        <f t="shared" si="9"/>
        <v>0</v>
      </c>
      <c r="BN35" s="106"/>
      <c r="BO35" s="104"/>
      <c r="BP35" s="104"/>
      <c r="BQ35" s="104"/>
      <c r="BR35" s="104"/>
      <c r="BS35" s="104"/>
      <c r="BT35" s="104"/>
      <c r="BU35" s="105">
        <f t="shared" si="10"/>
        <v>0</v>
      </c>
      <c r="BV35" s="106"/>
      <c r="BW35" s="119">
        <v>2.0</v>
      </c>
      <c r="BX35" s="104"/>
      <c r="BY35" s="104"/>
      <c r="BZ35" s="105">
        <v>1.0</v>
      </c>
      <c r="CA35" s="104"/>
      <c r="CB35" s="104"/>
      <c r="CC35" s="105">
        <f t="shared" si="11"/>
        <v>3</v>
      </c>
      <c r="CD35" s="106"/>
      <c r="CE35" s="111"/>
      <c r="CF35" s="104"/>
      <c r="CG35" s="104"/>
      <c r="CH35" s="104"/>
      <c r="CI35" s="104"/>
      <c r="CJ35" s="104"/>
      <c r="CK35" s="105">
        <f t="shared" si="12"/>
        <v>0</v>
      </c>
      <c r="CL35" s="106"/>
      <c r="CM35" s="104"/>
      <c r="CN35" s="104"/>
      <c r="CO35" s="104"/>
      <c r="CP35" s="104"/>
      <c r="CQ35" s="104"/>
      <c r="CR35" s="104"/>
      <c r="CS35" s="105">
        <f t="shared" si="13"/>
        <v>0</v>
      </c>
      <c r="CT35" s="106"/>
      <c r="CU35" s="104"/>
      <c r="CV35" s="104"/>
      <c r="CW35" s="104"/>
      <c r="CX35" s="104"/>
      <c r="CY35" s="104"/>
      <c r="CZ35" s="104"/>
      <c r="DA35" s="105">
        <f t="shared" si="14"/>
        <v>0</v>
      </c>
      <c r="DB35" s="106"/>
      <c r="DC35" s="104"/>
      <c r="DD35" s="104"/>
      <c r="DE35" s="104"/>
      <c r="DF35" s="104"/>
      <c r="DG35" s="104"/>
      <c r="DH35" s="104"/>
      <c r="DI35" s="105">
        <f t="shared" si="15"/>
        <v>0</v>
      </c>
      <c r="DJ35" s="106"/>
      <c r="DK35" s="104"/>
      <c r="DL35" s="104"/>
      <c r="DM35" s="104"/>
      <c r="DN35" s="104"/>
      <c r="DO35" s="104"/>
      <c r="DP35" s="104"/>
      <c r="DQ35" s="105">
        <f t="shared" si="16"/>
        <v>0</v>
      </c>
      <c r="DR35" s="106"/>
      <c r="DS35" s="104"/>
      <c r="DT35" s="104"/>
      <c r="DU35" s="104"/>
      <c r="DV35" s="104"/>
      <c r="DW35" s="104"/>
      <c r="DX35" s="104"/>
      <c r="DY35" s="105">
        <f t="shared" si="17"/>
        <v>0</v>
      </c>
      <c r="DZ35" s="106"/>
      <c r="EA35" s="104"/>
      <c r="EB35" s="104"/>
      <c r="EC35" s="104"/>
      <c r="ED35" s="104"/>
      <c r="EE35" s="104"/>
      <c r="EF35" s="104"/>
      <c r="EG35" s="105">
        <f t="shared" si="18"/>
        <v>0</v>
      </c>
      <c r="EH35" s="106"/>
      <c r="EI35" s="119">
        <v>5.0</v>
      </c>
      <c r="EJ35" s="104"/>
      <c r="EK35" s="105">
        <v>0.5</v>
      </c>
      <c r="EL35" s="105">
        <v>2.0</v>
      </c>
      <c r="EM35" s="105">
        <v>1.5</v>
      </c>
      <c r="EN35" s="104"/>
      <c r="EO35" s="105">
        <f t="shared" si="19"/>
        <v>9</v>
      </c>
      <c r="EP35" s="106"/>
      <c r="EQ35" s="104"/>
      <c r="ER35" s="104"/>
      <c r="ES35" s="104"/>
      <c r="ET35" s="104"/>
      <c r="EU35" s="104"/>
      <c r="EV35" s="104"/>
      <c r="EW35" s="105">
        <f t="shared" si="20"/>
        <v>0</v>
      </c>
      <c r="EX35" s="106"/>
      <c r="EY35" s="104"/>
      <c r="EZ35" s="104"/>
      <c r="FA35" s="104"/>
      <c r="FB35" s="104"/>
      <c r="FC35" s="104"/>
      <c r="FD35" s="104"/>
      <c r="FE35" s="105">
        <f t="shared" si="21"/>
        <v>0</v>
      </c>
      <c r="FF35" s="106"/>
      <c r="FG35" s="104"/>
      <c r="FH35" s="104"/>
      <c r="FI35" s="104"/>
      <c r="FJ35" s="104"/>
      <c r="FK35" s="104"/>
      <c r="FL35" s="104"/>
      <c r="FM35" s="105">
        <f t="shared" si="22"/>
        <v>0</v>
      </c>
      <c r="FN35" s="106"/>
      <c r="FO35" s="119">
        <v>5.0</v>
      </c>
      <c r="FP35" s="104"/>
      <c r="FQ35" s="105">
        <v>0.5</v>
      </c>
      <c r="FR35" s="105">
        <v>5.0</v>
      </c>
      <c r="FS35" s="105">
        <v>1.5</v>
      </c>
      <c r="FT35" s="104"/>
      <c r="FU35" s="105">
        <f t="shared" si="23"/>
        <v>12</v>
      </c>
      <c r="FV35" s="106"/>
      <c r="FW35" s="104"/>
      <c r="FX35" s="104"/>
      <c r="FY35" s="104"/>
      <c r="FZ35" s="104"/>
      <c r="GA35" s="104"/>
      <c r="GB35" s="104"/>
      <c r="GC35" s="105">
        <f t="shared" si="24"/>
        <v>0</v>
      </c>
      <c r="GD35" s="106"/>
      <c r="GE35" s="111"/>
      <c r="GF35" s="104"/>
      <c r="GG35" s="104"/>
      <c r="GH35" s="104"/>
      <c r="GI35" s="104"/>
      <c r="GJ35" s="104"/>
      <c r="GK35" s="105">
        <f t="shared" si="25"/>
        <v>0</v>
      </c>
      <c r="GL35" s="106"/>
      <c r="GM35" s="119">
        <v>3.0</v>
      </c>
      <c r="GN35" s="104"/>
      <c r="GO35" s="104"/>
      <c r="GP35" s="104"/>
      <c r="GQ35" s="104"/>
      <c r="GR35" s="104"/>
      <c r="GS35" s="105">
        <f t="shared" si="26"/>
        <v>3</v>
      </c>
      <c r="GT35" s="106"/>
      <c r="GU35" s="104"/>
      <c r="GV35" s="104"/>
      <c r="GW35" s="104"/>
      <c r="GX35" s="104"/>
      <c r="GY35" s="104"/>
      <c r="GZ35" s="104"/>
      <c r="HA35" s="105">
        <f t="shared" si="27"/>
        <v>0</v>
      </c>
      <c r="HB35" s="106"/>
      <c r="HC35" s="104"/>
      <c r="HD35" s="104"/>
      <c r="HE35" s="104"/>
      <c r="HF35" s="104"/>
      <c r="HG35" s="104"/>
      <c r="HH35" s="104"/>
      <c r="HI35" s="105">
        <f t="shared" si="28"/>
        <v>0</v>
      </c>
      <c r="HJ35" s="106"/>
      <c r="HK35" s="104"/>
      <c r="HL35" s="104"/>
      <c r="HM35" s="104"/>
      <c r="HN35" s="104"/>
      <c r="HO35" s="104"/>
      <c r="HP35" s="104"/>
      <c r="HQ35" s="105">
        <f t="shared" si="29"/>
        <v>0</v>
      </c>
      <c r="HR35" s="106"/>
      <c r="HS35" s="119">
        <f>2.5+6</f>
        <v>8.5</v>
      </c>
      <c r="HT35" s="104"/>
      <c r="HU35" s="105">
        <v>1.0</v>
      </c>
      <c r="HV35" s="105">
        <v>4.0</v>
      </c>
      <c r="HW35" s="105">
        <v>1.0</v>
      </c>
      <c r="HX35" s="104"/>
      <c r="HY35" s="105">
        <f t="shared" si="30"/>
        <v>14.5</v>
      </c>
      <c r="HZ35" s="106"/>
      <c r="IA35" s="104"/>
      <c r="IB35" s="104"/>
      <c r="IC35" s="104"/>
      <c r="ID35" s="104"/>
      <c r="IE35" s="104"/>
      <c r="IF35" s="104"/>
      <c r="IG35" s="105">
        <f t="shared" si="31"/>
        <v>0</v>
      </c>
      <c r="IH35" s="106"/>
      <c r="II35" s="104"/>
      <c r="IJ35" s="104"/>
      <c r="IK35" s="104"/>
      <c r="IL35" s="104"/>
      <c r="IM35" s="104"/>
      <c r="IN35" s="104"/>
      <c r="IO35" s="105">
        <f t="shared" si="45"/>
        <v>0</v>
      </c>
      <c r="IP35" s="106"/>
      <c r="IQ35" s="104"/>
      <c r="IR35" s="105"/>
      <c r="IS35" s="105"/>
      <c r="IT35" s="105"/>
      <c r="IU35" s="104"/>
      <c r="IV35" s="104"/>
      <c r="IW35" s="105">
        <f t="shared" si="40"/>
        <v>0</v>
      </c>
      <c r="IX35" s="106"/>
      <c r="IY35" s="107">
        <f t="shared" ref="IY35:JD35" si="69">SUM(C35,K35,S35,AA35,AI35,AQ35,AY35,BG35,BO35,BW35,CE35,CM35,CU35,DC35,DK35,DS35,EA35,EI35,EQ35,EY35,FG35,FO35,FW35,GE35,GM35,GU35,HC35,HK35,HS35,IA35,II35,IQ35)</f>
        <v>30.5</v>
      </c>
      <c r="IZ35" s="107">
        <f t="shared" si="69"/>
        <v>0</v>
      </c>
      <c r="JA35" s="107">
        <f t="shared" si="69"/>
        <v>2</v>
      </c>
      <c r="JB35" s="107">
        <f t="shared" si="69"/>
        <v>17</v>
      </c>
      <c r="JC35" s="107">
        <f t="shared" si="69"/>
        <v>6</v>
      </c>
      <c r="JD35" s="107">
        <f t="shared" si="69"/>
        <v>1</v>
      </c>
      <c r="JE35" s="118">
        <f t="shared" si="42"/>
        <v>56.5</v>
      </c>
    </row>
    <row r="36" ht="15.75" customHeight="1">
      <c r="A36" s="3" t="s">
        <v>92</v>
      </c>
      <c r="B36" s="3" t="s">
        <v>38</v>
      </c>
      <c r="C36" s="104"/>
      <c r="D36" s="104"/>
      <c r="E36" s="104"/>
      <c r="F36" s="104"/>
      <c r="G36" s="104"/>
      <c r="H36" s="104"/>
      <c r="I36" s="105">
        <f t="shared" si="2"/>
        <v>0</v>
      </c>
      <c r="J36" s="106"/>
      <c r="K36" s="104"/>
      <c r="L36" s="105"/>
      <c r="M36" s="105"/>
      <c r="N36" s="105"/>
      <c r="O36" s="104"/>
      <c r="P36" s="104"/>
      <c r="Q36" s="105">
        <f t="shared" si="3"/>
        <v>0</v>
      </c>
      <c r="R36" s="106"/>
      <c r="S36" s="111"/>
      <c r="T36" s="104"/>
      <c r="U36" s="104"/>
      <c r="V36" s="104"/>
      <c r="W36" s="104"/>
      <c r="X36" s="104"/>
      <c r="Y36" s="105">
        <f t="shared" si="4"/>
        <v>0</v>
      </c>
      <c r="Z36" s="106"/>
      <c r="AA36" s="104"/>
      <c r="AB36" s="105"/>
      <c r="AC36" s="105"/>
      <c r="AD36" s="105"/>
      <c r="AE36" s="104"/>
      <c r="AF36" s="104"/>
      <c r="AG36" s="105">
        <f t="shared" si="5"/>
        <v>0</v>
      </c>
      <c r="AH36" s="106"/>
      <c r="AI36" s="111"/>
      <c r="AJ36" s="104"/>
      <c r="AK36" s="104"/>
      <c r="AL36" s="104"/>
      <c r="AM36" s="104"/>
      <c r="AN36" s="104"/>
      <c r="AO36" s="105">
        <f t="shared" si="6"/>
        <v>0</v>
      </c>
      <c r="AP36" s="106"/>
      <c r="AQ36" s="104"/>
      <c r="AR36" s="105"/>
      <c r="AS36" s="105"/>
      <c r="AT36" s="105"/>
      <c r="AU36" s="104"/>
      <c r="AV36" s="104"/>
      <c r="AW36" s="105">
        <f t="shared" si="7"/>
        <v>0</v>
      </c>
      <c r="AX36" s="106"/>
      <c r="AY36" s="104"/>
      <c r="AZ36" s="105"/>
      <c r="BA36" s="105"/>
      <c r="BB36" s="105"/>
      <c r="BC36" s="104"/>
      <c r="BD36" s="104"/>
      <c r="BE36" s="105">
        <f t="shared" si="8"/>
        <v>0</v>
      </c>
      <c r="BF36" s="106"/>
      <c r="BG36" s="111"/>
      <c r="BH36" s="104"/>
      <c r="BI36" s="104"/>
      <c r="BJ36" s="104"/>
      <c r="BK36" s="104"/>
      <c r="BL36" s="104"/>
      <c r="BM36" s="105">
        <f t="shared" si="9"/>
        <v>0</v>
      </c>
      <c r="BN36" s="106"/>
      <c r="BO36" s="104"/>
      <c r="BP36" s="105"/>
      <c r="BQ36" s="105"/>
      <c r="BR36" s="105"/>
      <c r="BS36" s="104"/>
      <c r="BT36" s="104"/>
      <c r="BU36" s="105">
        <f t="shared" si="10"/>
        <v>0</v>
      </c>
      <c r="BV36" s="106"/>
      <c r="BW36" s="111"/>
      <c r="BX36" s="104"/>
      <c r="BY36" s="104"/>
      <c r="BZ36" s="104"/>
      <c r="CA36" s="104"/>
      <c r="CB36" s="104"/>
      <c r="CC36" s="105">
        <f t="shared" si="11"/>
        <v>0</v>
      </c>
      <c r="CD36" s="106"/>
      <c r="CE36" s="111"/>
      <c r="CF36" s="104"/>
      <c r="CG36" s="104"/>
      <c r="CH36" s="104"/>
      <c r="CI36" s="104"/>
      <c r="CJ36" s="104"/>
      <c r="CK36" s="105">
        <f t="shared" si="12"/>
        <v>0</v>
      </c>
      <c r="CL36" s="106"/>
      <c r="CM36" s="104"/>
      <c r="CN36" s="105"/>
      <c r="CO36" s="105"/>
      <c r="CP36" s="105"/>
      <c r="CQ36" s="104"/>
      <c r="CR36" s="104"/>
      <c r="CS36" s="105">
        <f t="shared" si="13"/>
        <v>0</v>
      </c>
      <c r="CT36" s="106"/>
      <c r="CU36" s="104"/>
      <c r="CV36" s="105"/>
      <c r="CW36" s="105"/>
      <c r="CX36" s="105"/>
      <c r="CY36" s="104"/>
      <c r="CZ36" s="104"/>
      <c r="DA36" s="105">
        <f t="shared" si="14"/>
        <v>0</v>
      </c>
      <c r="DB36" s="106"/>
      <c r="DC36" s="104"/>
      <c r="DD36" s="105"/>
      <c r="DE36" s="105"/>
      <c r="DF36" s="105"/>
      <c r="DG36" s="104"/>
      <c r="DH36" s="104"/>
      <c r="DI36" s="105">
        <f t="shared" si="15"/>
        <v>0</v>
      </c>
      <c r="DJ36" s="106"/>
      <c r="DK36" s="104"/>
      <c r="DL36" s="105"/>
      <c r="DM36" s="105"/>
      <c r="DN36" s="105"/>
      <c r="DO36" s="104"/>
      <c r="DP36" s="104"/>
      <c r="DQ36" s="105">
        <f t="shared" si="16"/>
        <v>0</v>
      </c>
      <c r="DR36" s="106"/>
      <c r="DS36" s="104"/>
      <c r="DT36" s="105"/>
      <c r="DU36" s="105"/>
      <c r="DV36" s="105"/>
      <c r="DW36" s="104"/>
      <c r="DX36" s="104"/>
      <c r="DY36" s="105">
        <f t="shared" si="17"/>
        <v>0</v>
      </c>
      <c r="DZ36" s="106"/>
      <c r="EA36" s="104"/>
      <c r="EB36" s="105"/>
      <c r="EC36" s="105"/>
      <c r="ED36" s="105"/>
      <c r="EE36" s="104"/>
      <c r="EF36" s="104"/>
      <c r="EG36" s="105">
        <f t="shared" si="18"/>
        <v>0</v>
      </c>
      <c r="EH36" s="106"/>
      <c r="EI36" s="111"/>
      <c r="EJ36" s="104"/>
      <c r="EK36" s="104"/>
      <c r="EL36" s="104"/>
      <c r="EM36" s="104"/>
      <c r="EN36" s="104"/>
      <c r="EO36" s="105">
        <f t="shared" si="19"/>
        <v>0</v>
      </c>
      <c r="EP36" s="106"/>
      <c r="EQ36" s="104"/>
      <c r="ER36" s="105"/>
      <c r="ES36" s="105"/>
      <c r="ET36" s="105"/>
      <c r="EU36" s="104"/>
      <c r="EV36" s="104"/>
      <c r="EW36" s="105">
        <f t="shared" si="20"/>
        <v>0</v>
      </c>
      <c r="EX36" s="106"/>
      <c r="EY36" s="104"/>
      <c r="EZ36" s="105"/>
      <c r="FA36" s="105"/>
      <c r="FB36" s="105"/>
      <c r="FC36" s="104"/>
      <c r="FD36" s="104"/>
      <c r="FE36" s="105">
        <f t="shared" si="21"/>
        <v>0</v>
      </c>
      <c r="FF36" s="106"/>
      <c r="FG36" s="104"/>
      <c r="FH36" s="105"/>
      <c r="FI36" s="105"/>
      <c r="FJ36" s="105"/>
      <c r="FK36" s="104"/>
      <c r="FL36" s="104"/>
      <c r="FM36" s="105">
        <f t="shared" si="22"/>
        <v>0</v>
      </c>
      <c r="FN36" s="106"/>
      <c r="FO36" s="111"/>
      <c r="FP36" s="104"/>
      <c r="FQ36" s="104"/>
      <c r="FR36" s="104"/>
      <c r="FS36" s="104"/>
      <c r="FT36" s="104"/>
      <c r="FU36" s="105">
        <f t="shared" si="23"/>
        <v>0</v>
      </c>
      <c r="FV36" s="106"/>
      <c r="FW36" s="104"/>
      <c r="FX36" s="105"/>
      <c r="FY36" s="105"/>
      <c r="FZ36" s="105"/>
      <c r="GA36" s="104"/>
      <c r="GB36" s="104"/>
      <c r="GC36" s="105">
        <f t="shared" si="24"/>
        <v>0</v>
      </c>
      <c r="GD36" s="106"/>
      <c r="GE36" s="111"/>
      <c r="GF36" s="104"/>
      <c r="GG36" s="104"/>
      <c r="GH36" s="104"/>
      <c r="GI36" s="104"/>
      <c r="GJ36" s="104"/>
      <c r="GK36" s="105">
        <f t="shared" si="25"/>
        <v>0</v>
      </c>
      <c r="GL36" s="106"/>
      <c r="GM36" s="111"/>
      <c r="GN36" s="104"/>
      <c r="GO36" s="104"/>
      <c r="GP36" s="104"/>
      <c r="GQ36" s="104"/>
      <c r="GR36" s="104"/>
      <c r="GS36" s="105">
        <f t="shared" si="26"/>
        <v>0</v>
      </c>
      <c r="GT36" s="106"/>
      <c r="GU36" s="104"/>
      <c r="GV36" s="105"/>
      <c r="GW36" s="105"/>
      <c r="GX36" s="105"/>
      <c r="GY36" s="104"/>
      <c r="GZ36" s="104"/>
      <c r="HA36" s="105">
        <f t="shared" si="27"/>
        <v>0</v>
      </c>
      <c r="HB36" s="106"/>
      <c r="HC36" s="104"/>
      <c r="HD36" s="105"/>
      <c r="HE36" s="105"/>
      <c r="HF36" s="105"/>
      <c r="HG36" s="104"/>
      <c r="HH36" s="104"/>
      <c r="HI36" s="105">
        <f t="shared" si="28"/>
        <v>0</v>
      </c>
      <c r="HJ36" s="106"/>
      <c r="HK36" s="104"/>
      <c r="HL36" s="105"/>
      <c r="HM36" s="105"/>
      <c r="HN36" s="105"/>
      <c r="HO36" s="104"/>
      <c r="HP36" s="104"/>
      <c r="HQ36" s="105">
        <f t="shared" si="29"/>
        <v>0</v>
      </c>
      <c r="HR36" s="106"/>
      <c r="HS36" s="111"/>
      <c r="HT36" s="104"/>
      <c r="HU36" s="104"/>
      <c r="HV36" s="104"/>
      <c r="HW36" s="104"/>
      <c r="HX36" s="104"/>
      <c r="HY36" s="105">
        <f t="shared" si="30"/>
        <v>0</v>
      </c>
      <c r="HZ36" s="106"/>
      <c r="IA36" s="104"/>
      <c r="IB36" s="105"/>
      <c r="IC36" s="105"/>
      <c r="ID36" s="105"/>
      <c r="IE36" s="104"/>
      <c r="IF36" s="104"/>
      <c r="IG36" s="105">
        <f t="shared" si="31"/>
        <v>0</v>
      </c>
      <c r="IH36" s="106"/>
      <c r="II36" s="104"/>
      <c r="IJ36" s="105"/>
      <c r="IK36" s="105"/>
      <c r="IL36" s="105"/>
      <c r="IM36" s="104"/>
      <c r="IN36" s="104"/>
      <c r="IO36" s="105">
        <f t="shared" si="45"/>
        <v>0</v>
      </c>
      <c r="IP36" s="106"/>
      <c r="IQ36" s="104"/>
      <c r="IR36" s="104"/>
      <c r="IS36" s="104"/>
      <c r="IT36" s="104"/>
      <c r="IU36" s="104"/>
      <c r="IV36" s="104"/>
      <c r="IW36" s="105">
        <f t="shared" si="40"/>
        <v>0</v>
      </c>
      <c r="IX36" s="106"/>
      <c r="IY36" s="107">
        <f t="shared" ref="IY36:JD36" si="70">SUM(C36,K36,S36,AA36,AI36,AQ36,AY36,BG36,BO36,BW36,CE36,CM36,CU36,DC36,DK36,DS36,EA36,EI36,EQ36,EY36,FG36,FO36,FW36,GE36,GM36,GU36,HC36,HK36,HS36,IA36,II36,IQ36)</f>
        <v>0</v>
      </c>
      <c r="IZ36" s="107">
        <f t="shared" si="70"/>
        <v>0</v>
      </c>
      <c r="JA36" s="107">
        <f t="shared" si="70"/>
        <v>0</v>
      </c>
      <c r="JB36" s="107">
        <f t="shared" si="70"/>
        <v>0</v>
      </c>
      <c r="JC36" s="107">
        <f t="shared" si="70"/>
        <v>0</v>
      </c>
      <c r="JD36" s="107">
        <f t="shared" si="70"/>
        <v>0</v>
      </c>
      <c r="JE36" s="118">
        <f t="shared" si="42"/>
        <v>0</v>
      </c>
    </row>
    <row r="37" ht="15.75" customHeight="1">
      <c r="A37" s="3" t="s">
        <v>94</v>
      </c>
      <c r="B37" s="3" t="s">
        <v>40</v>
      </c>
      <c r="C37" s="104"/>
      <c r="D37" s="105">
        <v>1.0</v>
      </c>
      <c r="E37" s="105">
        <v>1.0</v>
      </c>
      <c r="F37" s="105">
        <v>1.0</v>
      </c>
      <c r="G37" s="104"/>
      <c r="H37" s="104"/>
      <c r="I37" s="105">
        <f t="shared" si="2"/>
        <v>3</v>
      </c>
      <c r="J37" s="106"/>
      <c r="K37" s="104"/>
      <c r="L37" s="104"/>
      <c r="M37" s="104"/>
      <c r="N37" s="104"/>
      <c r="O37" s="104"/>
      <c r="P37" s="104"/>
      <c r="Q37" s="105">
        <f t="shared" si="3"/>
        <v>0</v>
      </c>
      <c r="R37" s="106"/>
      <c r="S37" s="111"/>
      <c r="T37" s="104"/>
      <c r="U37" s="104"/>
      <c r="V37" s="104"/>
      <c r="W37" s="104"/>
      <c r="X37" s="104"/>
      <c r="Y37" s="105">
        <f t="shared" si="4"/>
        <v>0</v>
      </c>
      <c r="Z37" s="106"/>
      <c r="AA37" s="104"/>
      <c r="AB37" s="104"/>
      <c r="AC37" s="104"/>
      <c r="AD37" s="104"/>
      <c r="AE37" s="104"/>
      <c r="AF37" s="104"/>
      <c r="AG37" s="105">
        <f t="shared" si="5"/>
        <v>0</v>
      </c>
      <c r="AH37" s="106"/>
      <c r="AI37" s="111"/>
      <c r="AJ37" s="104"/>
      <c r="AK37" s="104"/>
      <c r="AL37" s="104"/>
      <c r="AM37" s="104"/>
      <c r="AN37" s="104"/>
      <c r="AO37" s="105">
        <f t="shared" si="6"/>
        <v>0</v>
      </c>
      <c r="AP37" s="106"/>
      <c r="AQ37" s="104"/>
      <c r="AR37" s="104"/>
      <c r="AS37" s="104"/>
      <c r="AT37" s="104"/>
      <c r="AU37" s="104"/>
      <c r="AV37" s="104"/>
      <c r="AW37" s="105">
        <f t="shared" si="7"/>
        <v>0</v>
      </c>
      <c r="AX37" s="106"/>
      <c r="AY37" s="104"/>
      <c r="AZ37" s="104"/>
      <c r="BA37" s="104"/>
      <c r="BB37" s="104"/>
      <c r="BC37" s="104"/>
      <c r="BD37" s="104"/>
      <c r="BE37" s="105">
        <f t="shared" si="8"/>
        <v>0</v>
      </c>
      <c r="BF37" s="106"/>
      <c r="BG37" s="111"/>
      <c r="BH37" s="104"/>
      <c r="BI37" s="105">
        <v>1.0</v>
      </c>
      <c r="BJ37" s="105">
        <v>1.0</v>
      </c>
      <c r="BK37" s="104"/>
      <c r="BL37" s="104"/>
      <c r="BM37" s="105">
        <f t="shared" si="9"/>
        <v>2</v>
      </c>
      <c r="BN37" s="106"/>
      <c r="BO37" s="104"/>
      <c r="BP37" s="104"/>
      <c r="BQ37" s="104"/>
      <c r="BR37" s="104"/>
      <c r="BS37" s="104"/>
      <c r="BT37" s="104"/>
      <c r="BU37" s="105">
        <f t="shared" si="10"/>
        <v>0</v>
      </c>
      <c r="BV37" s="106"/>
      <c r="BW37" s="111"/>
      <c r="BX37" s="104"/>
      <c r="BY37" s="104"/>
      <c r="BZ37" s="104"/>
      <c r="CA37" s="104"/>
      <c r="CB37" s="104"/>
      <c r="CC37" s="105">
        <f t="shared" si="11"/>
        <v>0</v>
      </c>
      <c r="CD37" s="106"/>
      <c r="CE37" s="111"/>
      <c r="CF37" s="104"/>
      <c r="CG37" s="104"/>
      <c r="CH37" s="104"/>
      <c r="CI37" s="104"/>
      <c r="CJ37" s="104"/>
      <c r="CK37" s="105">
        <f t="shared" si="12"/>
        <v>0</v>
      </c>
      <c r="CL37" s="106"/>
      <c r="CM37" s="104"/>
      <c r="CN37" s="104"/>
      <c r="CO37" s="104"/>
      <c r="CP37" s="104"/>
      <c r="CQ37" s="104"/>
      <c r="CR37" s="104"/>
      <c r="CS37" s="105">
        <f t="shared" si="13"/>
        <v>0</v>
      </c>
      <c r="CT37" s="106"/>
      <c r="CU37" s="104"/>
      <c r="CV37" s="104"/>
      <c r="CW37" s="104"/>
      <c r="CX37" s="104"/>
      <c r="CY37" s="104"/>
      <c r="CZ37" s="104"/>
      <c r="DA37" s="105">
        <f t="shared" si="14"/>
        <v>0</v>
      </c>
      <c r="DB37" s="106"/>
      <c r="DC37" s="104"/>
      <c r="DD37" s="104"/>
      <c r="DE37" s="104"/>
      <c r="DF37" s="104"/>
      <c r="DG37" s="104"/>
      <c r="DH37" s="104"/>
      <c r="DI37" s="105">
        <f t="shared" si="15"/>
        <v>0</v>
      </c>
      <c r="DJ37" s="106"/>
      <c r="DK37" s="104"/>
      <c r="DL37" s="104"/>
      <c r="DM37" s="104"/>
      <c r="DN37" s="104"/>
      <c r="DO37" s="104"/>
      <c r="DP37" s="104"/>
      <c r="DQ37" s="105">
        <f t="shared" si="16"/>
        <v>0</v>
      </c>
      <c r="DR37" s="106"/>
      <c r="DS37" s="104"/>
      <c r="DT37" s="104"/>
      <c r="DU37" s="104"/>
      <c r="DV37" s="104"/>
      <c r="DW37" s="104"/>
      <c r="DX37" s="104"/>
      <c r="DY37" s="105">
        <f t="shared" si="17"/>
        <v>0</v>
      </c>
      <c r="DZ37" s="106"/>
      <c r="EA37" s="104"/>
      <c r="EB37" s="104"/>
      <c r="EC37" s="104"/>
      <c r="ED37" s="104"/>
      <c r="EE37" s="104"/>
      <c r="EF37" s="104"/>
      <c r="EG37" s="105">
        <f t="shared" si="18"/>
        <v>0</v>
      </c>
      <c r="EH37" s="106"/>
      <c r="EI37" s="111"/>
      <c r="EJ37" s="104"/>
      <c r="EK37" s="104"/>
      <c r="EL37" s="104"/>
      <c r="EM37" s="104"/>
      <c r="EN37" s="104"/>
      <c r="EO37" s="105">
        <f t="shared" si="19"/>
        <v>0</v>
      </c>
      <c r="EP37" s="106"/>
      <c r="EQ37" s="104"/>
      <c r="ER37" s="104"/>
      <c r="ES37" s="104"/>
      <c r="ET37" s="104"/>
      <c r="EU37" s="104"/>
      <c r="EV37" s="104"/>
      <c r="EW37" s="105">
        <f t="shared" si="20"/>
        <v>0</v>
      </c>
      <c r="EX37" s="106"/>
      <c r="EY37" s="104"/>
      <c r="EZ37" s="104"/>
      <c r="FA37" s="104"/>
      <c r="FB37" s="104"/>
      <c r="FC37" s="104"/>
      <c r="FD37" s="104"/>
      <c r="FE37" s="105">
        <f t="shared" si="21"/>
        <v>0</v>
      </c>
      <c r="FF37" s="106"/>
      <c r="FG37" s="104"/>
      <c r="FH37" s="104"/>
      <c r="FI37" s="104"/>
      <c r="FJ37" s="104"/>
      <c r="FK37" s="104"/>
      <c r="FL37" s="104"/>
      <c r="FM37" s="105">
        <f t="shared" si="22"/>
        <v>0</v>
      </c>
      <c r="FN37" s="106"/>
      <c r="FO37" s="111"/>
      <c r="FP37" s="104"/>
      <c r="FQ37" s="104"/>
      <c r="FR37" s="104"/>
      <c r="FS37" s="104"/>
      <c r="FT37" s="104"/>
      <c r="FU37" s="105">
        <f t="shared" si="23"/>
        <v>0</v>
      </c>
      <c r="FV37" s="106"/>
      <c r="FW37" s="104"/>
      <c r="FX37" s="104"/>
      <c r="FY37" s="104"/>
      <c r="FZ37" s="104"/>
      <c r="GA37" s="104"/>
      <c r="GB37" s="104"/>
      <c r="GC37" s="105">
        <f t="shared" si="24"/>
        <v>0</v>
      </c>
      <c r="GD37" s="106"/>
      <c r="GE37" s="111"/>
      <c r="GF37" s="104"/>
      <c r="GG37" s="104"/>
      <c r="GH37" s="104"/>
      <c r="GI37" s="104"/>
      <c r="GJ37" s="104"/>
      <c r="GK37" s="105">
        <f t="shared" si="25"/>
        <v>0</v>
      </c>
      <c r="GL37" s="106"/>
      <c r="GM37" s="111"/>
      <c r="GN37" s="104"/>
      <c r="GO37" s="104"/>
      <c r="GP37" s="104"/>
      <c r="GQ37" s="104"/>
      <c r="GR37" s="104"/>
      <c r="GS37" s="105">
        <f t="shared" si="26"/>
        <v>0</v>
      </c>
      <c r="GT37" s="106"/>
      <c r="GU37" s="104"/>
      <c r="GV37" s="104"/>
      <c r="GW37" s="104"/>
      <c r="GX37" s="104"/>
      <c r="GY37" s="104"/>
      <c r="GZ37" s="104"/>
      <c r="HA37" s="105">
        <f t="shared" si="27"/>
        <v>0</v>
      </c>
      <c r="HB37" s="106"/>
      <c r="HC37" s="104"/>
      <c r="HD37" s="104"/>
      <c r="HE37" s="104"/>
      <c r="HF37" s="104"/>
      <c r="HG37" s="104"/>
      <c r="HH37" s="104"/>
      <c r="HI37" s="105">
        <f t="shared" si="28"/>
        <v>0</v>
      </c>
      <c r="HJ37" s="106"/>
      <c r="HK37" s="104"/>
      <c r="HL37" s="104"/>
      <c r="HM37" s="104"/>
      <c r="HN37" s="104"/>
      <c r="HO37" s="104"/>
      <c r="HP37" s="104"/>
      <c r="HQ37" s="105">
        <f t="shared" si="29"/>
        <v>0</v>
      </c>
      <c r="HR37" s="106"/>
      <c r="HS37" s="111"/>
      <c r="HT37" s="105">
        <v>1.0</v>
      </c>
      <c r="HU37" s="105">
        <v>1.0</v>
      </c>
      <c r="HV37" s="105">
        <v>0.5</v>
      </c>
      <c r="HW37" s="105">
        <v>0.5</v>
      </c>
      <c r="HX37" s="104"/>
      <c r="HY37" s="105">
        <f t="shared" si="30"/>
        <v>3</v>
      </c>
      <c r="HZ37" s="106"/>
      <c r="IA37" s="104"/>
      <c r="IB37" s="104"/>
      <c r="IC37" s="104"/>
      <c r="ID37" s="104"/>
      <c r="IE37" s="104"/>
      <c r="IF37" s="104"/>
      <c r="IG37" s="105">
        <f t="shared" si="31"/>
        <v>0</v>
      </c>
      <c r="IH37" s="106"/>
      <c r="II37" s="104"/>
      <c r="IJ37" s="104"/>
      <c r="IK37" s="104"/>
      <c r="IL37" s="104"/>
      <c r="IM37" s="104"/>
      <c r="IN37" s="104"/>
      <c r="IO37" s="105">
        <f t="shared" si="45"/>
        <v>0</v>
      </c>
      <c r="IP37" s="106"/>
      <c r="IQ37" s="105"/>
      <c r="IR37" s="105"/>
      <c r="IS37" s="104"/>
      <c r="IT37" s="105"/>
      <c r="IU37" s="105"/>
      <c r="IV37" s="104"/>
      <c r="IW37" s="105">
        <f t="shared" si="40"/>
        <v>0</v>
      </c>
      <c r="IX37" s="106"/>
      <c r="IY37" s="107">
        <f t="shared" ref="IY37:JD37" si="71">SUM(C37,K37,S37,AA37,AI37,AQ37,AY37,BG37,BO37,BW37,CE37,CM37,CU37,DC37,DK37,DS37,EA37,EI37,EQ37,EY37,FG37,FO37,FW37,GE37,GM37,GU37,HC37,HK37,HS37,IA37,II37,IQ37)</f>
        <v>0</v>
      </c>
      <c r="IZ37" s="107">
        <f t="shared" si="71"/>
        <v>2</v>
      </c>
      <c r="JA37" s="107">
        <f t="shared" si="71"/>
        <v>3</v>
      </c>
      <c r="JB37" s="107">
        <f t="shared" si="71"/>
        <v>2.5</v>
      </c>
      <c r="JC37" s="107">
        <f t="shared" si="71"/>
        <v>0.5</v>
      </c>
      <c r="JD37" s="107">
        <f t="shared" si="71"/>
        <v>0</v>
      </c>
      <c r="JE37" s="118">
        <f t="shared" si="42"/>
        <v>8</v>
      </c>
    </row>
    <row r="38" ht="15.75" customHeight="1">
      <c r="A38" s="3" t="s">
        <v>95</v>
      </c>
      <c r="B38" s="3" t="s">
        <v>115</v>
      </c>
      <c r="C38" s="104"/>
      <c r="D38" s="104"/>
      <c r="E38" s="105">
        <v>2.0</v>
      </c>
      <c r="F38" s="104"/>
      <c r="G38" s="104"/>
      <c r="H38" s="104"/>
      <c r="I38" s="105">
        <f t="shared" si="2"/>
        <v>2</v>
      </c>
      <c r="J38" s="106"/>
      <c r="K38" s="105"/>
      <c r="L38" s="105"/>
      <c r="M38" s="104"/>
      <c r="N38" s="105"/>
      <c r="O38" s="105"/>
      <c r="P38" s="104"/>
      <c r="Q38" s="105">
        <f t="shared" si="3"/>
        <v>0</v>
      </c>
      <c r="R38" s="106"/>
      <c r="S38" s="111"/>
      <c r="T38" s="104"/>
      <c r="U38" s="104"/>
      <c r="V38" s="104"/>
      <c r="W38" s="104"/>
      <c r="X38" s="104"/>
      <c r="Y38" s="105">
        <f t="shared" si="4"/>
        <v>0</v>
      </c>
      <c r="Z38" s="106"/>
      <c r="AA38" s="105"/>
      <c r="AB38" s="105"/>
      <c r="AC38" s="104"/>
      <c r="AD38" s="105"/>
      <c r="AE38" s="105"/>
      <c r="AF38" s="104"/>
      <c r="AG38" s="105">
        <f t="shared" si="5"/>
        <v>0</v>
      </c>
      <c r="AH38" s="106"/>
      <c r="AI38" s="111"/>
      <c r="AJ38" s="104"/>
      <c r="AK38" s="104"/>
      <c r="AL38" s="104"/>
      <c r="AM38" s="104"/>
      <c r="AN38" s="104"/>
      <c r="AO38" s="105">
        <f t="shared" si="6"/>
        <v>0</v>
      </c>
      <c r="AP38" s="106"/>
      <c r="AQ38" s="105"/>
      <c r="AR38" s="105"/>
      <c r="AS38" s="104"/>
      <c r="AT38" s="105"/>
      <c r="AU38" s="105"/>
      <c r="AV38" s="104"/>
      <c r="AW38" s="105">
        <f t="shared" si="7"/>
        <v>0</v>
      </c>
      <c r="AX38" s="106"/>
      <c r="AY38" s="105"/>
      <c r="AZ38" s="105"/>
      <c r="BA38" s="104"/>
      <c r="BB38" s="105"/>
      <c r="BC38" s="105"/>
      <c r="BD38" s="104"/>
      <c r="BE38" s="105">
        <f t="shared" si="8"/>
        <v>0</v>
      </c>
      <c r="BF38" s="106"/>
      <c r="BG38" s="111"/>
      <c r="BH38" s="104"/>
      <c r="BI38" s="105">
        <v>1.0</v>
      </c>
      <c r="BJ38" s="104"/>
      <c r="BK38" s="104"/>
      <c r="BL38" s="104"/>
      <c r="BM38" s="105">
        <f t="shared" si="9"/>
        <v>1</v>
      </c>
      <c r="BN38" s="106"/>
      <c r="BO38" s="105"/>
      <c r="BP38" s="105"/>
      <c r="BQ38" s="104"/>
      <c r="BR38" s="105"/>
      <c r="BS38" s="105"/>
      <c r="BT38" s="104"/>
      <c r="BU38" s="105">
        <f t="shared" si="10"/>
        <v>0</v>
      </c>
      <c r="BV38" s="106"/>
      <c r="BW38" s="111"/>
      <c r="BX38" s="104"/>
      <c r="BY38" s="104"/>
      <c r="BZ38" s="104"/>
      <c r="CA38" s="104"/>
      <c r="CB38" s="104"/>
      <c r="CC38" s="105">
        <f t="shared" si="11"/>
        <v>0</v>
      </c>
      <c r="CD38" s="106"/>
      <c r="CE38" s="111"/>
      <c r="CF38" s="104"/>
      <c r="CG38" s="105">
        <v>2.5</v>
      </c>
      <c r="CH38" s="104"/>
      <c r="CI38" s="104"/>
      <c r="CJ38" s="104"/>
      <c r="CK38" s="105">
        <f t="shared" si="12"/>
        <v>2.5</v>
      </c>
      <c r="CL38" s="106"/>
      <c r="CM38" s="105"/>
      <c r="CN38" s="105"/>
      <c r="CO38" s="104"/>
      <c r="CP38" s="105"/>
      <c r="CQ38" s="105"/>
      <c r="CR38" s="104"/>
      <c r="CS38" s="105">
        <f t="shared" si="13"/>
        <v>0</v>
      </c>
      <c r="CT38" s="106"/>
      <c r="CU38" s="105"/>
      <c r="CV38" s="105"/>
      <c r="CW38" s="104"/>
      <c r="CX38" s="105"/>
      <c r="CY38" s="105"/>
      <c r="CZ38" s="104"/>
      <c r="DA38" s="105">
        <f t="shared" si="14"/>
        <v>0</v>
      </c>
      <c r="DB38" s="106"/>
      <c r="DC38" s="105"/>
      <c r="DD38" s="105"/>
      <c r="DE38" s="104"/>
      <c r="DF38" s="105"/>
      <c r="DG38" s="105"/>
      <c r="DH38" s="104"/>
      <c r="DI38" s="105">
        <f t="shared" si="15"/>
        <v>0</v>
      </c>
      <c r="DJ38" s="106"/>
      <c r="DK38" s="105"/>
      <c r="DL38" s="105"/>
      <c r="DM38" s="104"/>
      <c r="DN38" s="105"/>
      <c r="DO38" s="105"/>
      <c r="DP38" s="104"/>
      <c r="DQ38" s="105">
        <f t="shared" si="16"/>
        <v>0</v>
      </c>
      <c r="DR38" s="106"/>
      <c r="DS38" s="105"/>
      <c r="DT38" s="105"/>
      <c r="DU38" s="104"/>
      <c r="DV38" s="105"/>
      <c r="DW38" s="105"/>
      <c r="DX38" s="104"/>
      <c r="DY38" s="105">
        <f t="shared" si="17"/>
        <v>0</v>
      </c>
      <c r="DZ38" s="106"/>
      <c r="EA38" s="105"/>
      <c r="EB38" s="105"/>
      <c r="EC38" s="104"/>
      <c r="ED38" s="105"/>
      <c r="EE38" s="105"/>
      <c r="EF38" s="104"/>
      <c r="EG38" s="105">
        <f t="shared" si="18"/>
        <v>0</v>
      </c>
      <c r="EH38" s="106"/>
      <c r="EI38" s="111"/>
      <c r="EJ38" s="104"/>
      <c r="EK38" s="104"/>
      <c r="EL38" s="104"/>
      <c r="EM38" s="104"/>
      <c r="EN38" s="104"/>
      <c r="EO38" s="105">
        <f t="shared" si="19"/>
        <v>0</v>
      </c>
      <c r="EP38" s="106"/>
      <c r="EQ38" s="105"/>
      <c r="ER38" s="105"/>
      <c r="ES38" s="104"/>
      <c r="ET38" s="105"/>
      <c r="EU38" s="105"/>
      <c r="EV38" s="104"/>
      <c r="EW38" s="105">
        <f t="shared" si="20"/>
        <v>0</v>
      </c>
      <c r="EX38" s="106"/>
      <c r="EY38" s="105"/>
      <c r="EZ38" s="105"/>
      <c r="FA38" s="104"/>
      <c r="FB38" s="105"/>
      <c r="FC38" s="105"/>
      <c r="FD38" s="104"/>
      <c r="FE38" s="105">
        <f t="shared" si="21"/>
        <v>0</v>
      </c>
      <c r="FF38" s="106"/>
      <c r="FG38" s="105"/>
      <c r="FH38" s="105"/>
      <c r="FI38" s="104"/>
      <c r="FJ38" s="105"/>
      <c r="FK38" s="105"/>
      <c r="FL38" s="104"/>
      <c r="FM38" s="105">
        <f t="shared" si="22"/>
        <v>0</v>
      </c>
      <c r="FN38" s="106"/>
      <c r="FO38" s="111"/>
      <c r="FP38" s="104"/>
      <c r="FQ38" s="104"/>
      <c r="FR38" s="104"/>
      <c r="FS38" s="104"/>
      <c r="FT38" s="104"/>
      <c r="FU38" s="105">
        <f t="shared" si="23"/>
        <v>0</v>
      </c>
      <c r="FV38" s="106"/>
      <c r="FW38" s="105"/>
      <c r="FX38" s="105"/>
      <c r="FY38" s="104"/>
      <c r="FZ38" s="105"/>
      <c r="GA38" s="105"/>
      <c r="GB38" s="104"/>
      <c r="GC38" s="105">
        <f t="shared" si="24"/>
        <v>0</v>
      </c>
      <c r="GD38" s="106"/>
      <c r="GE38" s="111"/>
      <c r="GF38" s="104"/>
      <c r="GG38" s="104"/>
      <c r="GH38" s="104"/>
      <c r="GI38" s="104"/>
      <c r="GJ38" s="104"/>
      <c r="GK38" s="105">
        <f t="shared" si="25"/>
        <v>0</v>
      </c>
      <c r="GL38" s="106"/>
      <c r="GM38" s="111"/>
      <c r="GN38" s="104"/>
      <c r="GO38" s="105">
        <v>1.5</v>
      </c>
      <c r="GP38" s="104"/>
      <c r="GQ38" s="104"/>
      <c r="GR38" s="104"/>
      <c r="GS38" s="105">
        <f t="shared" si="26"/>
        <v>1.5</v>
      </c>
      <c r="GT38" s="106"/>
      <c r="GU38" s="105"/>
      <c r="GV38" s="105"/>
      <c r="GW38" s="104"/>
      <c r="GX38" s="105"/>
      <c r="GY38" s="105"/>
      <c r="GZ38" s="104"/>
      <c r="HA38" s="105">
        <f t="shared" si="27"/>
        <v>0</v>
      </c>
      <c r="HB38" s="106"/>
      <c r="HC38" s="105"/>
      <c r="HD38" s="105"/>
      <c r="HE38" s="104"/>
      <c r="HF38" s="105"/>
      <c r="HG38" s="105"/>
      <c r="HH38" s="104"/>
      <c r="HI38" s="105">
        <f t="shared" si="28"/>
        <v>0</v>
      </c>
      <c r="HJ38" s="106"/>
      <c r="HK38" s="105"/>
      <c r="HL38" s="105"/>
      <c r="HM38" s="104"/>
      <c r="HN38" s="105"/>
      <c r="HO38" s="105"/>
      <c r="HP38" s="104"/>
      <c r="HQ38" s="105">
        <f t="shared" si="29"/>
        <v>0</v>
      </c>
      <c r="HR38" s="106"/>
      <c r="HS38" s="111"/>
      <c r="HT38" s="104"/>
      <c r="HU38" s="104"/>
      <c r="HV38" s="104"/>
      <c r="HW38" s="104"/>
      <c r="HX38" s="104"/>
      <c r="HY38" s="105">
        <f t="shared" si="30"/>
        <v>0</v>
      </c>
      <c r="HZ38" s="106"/>
      <c r="IA38" s="105"/>
      <c r="IB38" s="105"/>
      <c r="IC38" s="104"/>
      <c r="ID38" s="105"/>
      <c r="IE38" s="105"/>
      <c r="IF38" s="104"/>
      <c r="IG38" s="105">
        <f t="shared" si="31"/>
        <v>0</v>
      </c>
      <c r="IH38" s="106"/>
      <c r="II38" s="105"/>
      <c r="IJ38" s="105"/>
      <c r="IK38" s="104"/>
      <c r="IL38" s="105"/>
      <c r="IM38" s="105"/>
      <c r="IN38" s="104"/>
      <c r="IO38" s="105">
        <f t="shared" si="45"/>
        <v>0</v>
      </c>
      <c r="IP38" s="106"/>
      <c r="IQ38" s="104"/>
      <c r="IR38" s="104"/>
      <c r="IS38" s="104"/>
      <c r="IT38" s="104"/>
      <c r="IU38" s="104"/>
      <c r="IV38" s="104"/>
      <c r="IW38" s="105">
        <f t="shared" si="40"/>
        <v>0</v>
      </c>
      <c r="IX38" s="106"/>
      <c r="IY38" s="107">
        <f t="shared" ref="IY38:JD38" si="72">SUM(C38,K38,S38,AA38,AI38,AQ38,AY38,BG38,BO38,BW38,CE38,CM38,CU38,DC38,DK38,DS38,EA38,EI38,EQ38,EY38,FG38,FO38,FW38,GE38,GM38,GU38,HC38,HK38,HS38,IA38,II38,IQ38)</f>
        <v>0</v>
      </c>
      <c r="IZ38" s="107">
        <f t="shared" si="72"/>
        <v>0</v>
      </c>
      <c r="JA38" s="107">
        <f t="shared" si="72"/>
        <v>7</v>
      </c>
      <c r="JB38" s="107">
        <f t="shared" si="72"/>
        <v>0</v>
      </c>
      <c r="JC38" s="107">
        <f t="shared" si="72"/>
        <v>0</v>
      </c>
      <c r="JD38" s="107">
        <f t="shared" si="72"/>
        <v>0</v>
      </c>
      <c r="JE38" s="118">
        <f t="shared" si="42"/>
        <v>7</v>
      </c>
    </row>
    <row r="39" ht="15.75" customHeight="1">
      <c r="A39" s="3" t="s">
        <v>96</v>
      </c>
      <c r="B39" s="3" t="s">
        <v>42</v>
      </c>
      <c r="C39" s="105">
        <v>5.0</v>
      </c>
      <c r="D39" s="105">
        <v>4.0</v>
      </c>
      <c r="E39" s="104"/>
      <c r="F39" s="105">
        <v>5.0</v>
      </c>
      <c r="G39" s="105">
        <v>1.0</v>
      </c>
      <c r="H39" s="104"/>
      <c r="I39" s="105">
        <f t="shared" si="2"/>
        <v>15</v>
      </c>
      <c r="J39" s="106"/>
      <c r="K39" s="104"/>
      <c r="L39" s="104"/>
      <c r="M39" s="104"/>
      <c r="N39" s="104"/>
      <c r="O39" s="104"/>
      <c r="P39" s="104"/>
      <c r="Q39" s="105">
        <f t="shared" si="3"/>
        <v>0</v>
      </c>
      <c r="R39" s="106"/>
      <c r="S39" s="111"/>
      <c r="T39" s="104"/>
      <c r="U39" s="104"/>
      <c r="V39" s="104"/>
      <c r="W39" s="104"/>
      <c r="X39" s="104"/>
      <c r="Y39" s="105">
        <f t="shared" si="4"/>
        <v>0</v>
      </c>
      <c r="Z39" s="106"/>
      <c r="AA39" s="104"/>
      <c r="AB39" s="104"/>
      <c r="AC39" s="104"/>
      <c r="AD39" s="104"/>
      <c r="AE39" s="104"/>
      <c r="AF39" s="104"/>
      <c r="AG39" s="105">
        <f t="shared" si="5"/>
        <v>0</v>
      </c>
      <c r="AH39" s="106"/>
      <c r="AI39" s="111"/>
      <c r="AJ39" s="104"/>
      <c r="AK39" s="104"/>
      <c r="AL39" s="104"/>
      <c r="AM39" s="104"/>
      <c r="AN39" s="104"/>
      <c r="AO39" s="105">
        <f t="shared" si="6"/>
        <v>0</v>
      </c>
      <c r="AP39" s="106"/>
      <c r="AQ39" s="104"/>
      <c r="AR39" s="104"/>
      <c r="AS39" s="104"/>
      <c r="AT39" s="104"/>
      <c r="AU39" s="104"/>
      <c r="AV39" s="104"/>
      <c r="AW39" s="105">
        <f t="shared" si="7"/>
        <v>0</v>
      </c>
      <c r="AX39" s="106"/>
      <c r="AY39" s="104"/>
      <c r="AZ39" s="104"/>
      <c r="BA39" s="104"/>
      <c r="BB39" s="104"/>
      <c r="BC39" s="104"/>
      <c r="BD39" s="104"/>
      <c r="BE39" s="105">
        <f t="shared" si="8"/>
        <v>0</v>
      </c>
      <c r="BF39" s="106"/>
      <c r="BG39" s="111"/>
      <c r="BH39" s="104"/>
      <c r="BI39" s="104"/>
      <c r="BJ39" s="104"/>
      <c r="BK39" s="104"/>
      <c r="BL39" s="104"/>
      <c r="BM39" s="105">
        <f t="shared" si="9"/>
        <v>0</v>
      </c>
      <c r="BN39" s="106"/>
      <c r="BO39" s="104"/>
      <c r="BP39" s="104"/>
      <c r="BQ39" s="104"/>
      <c r="BR39" s="104"/>
      <c r="BS39" s="104"/>
      <c r="BT39" s="104"/>
      <c r="BU39" s="105">
        <f t="shared" si="10"/>
        <v>0</v>
      </c>
      <c r="BV39" s="106"/>
      <c r="BW39" s="111"/>
      <c r="BX39" s="104"/>
      <c r="BY39" s="104"/>
      <c r="BZ39" s="104"/>
      <c r="CA39" s="104"/>
      <c r="CB39" s="104"/>
      <c r="CC39" s="105">
        <f t="shared" si="11"/>
        <v>0</v>
      </c>
      <c r="CD39" s="106"/>
      <c r="CE39" s="111"/>
      <c r="CF39" s="104"/>
      <c r="CG39" s="104"/>
      <c r="CH39" s="104"/>
      <c r="CI39" s="104"/>
      <c r="CJ39" s="104"/>
      <c r="CK39" s="105">
        <f t="shared" si="12"/>
        <v>0</v>
      </c>
      <c r="CL39" s="106"/>
      <c r="CM39" s="104"/>
      <c r="CN39" s="104"/>
      <c r="CO39" s="104"/>
      <c r="CP39" s="104"/>
      <c r="CQ39" s="104"/>
      <c r="CR39" s="104"/>
      <c r="CS39" s="105">
        <f t="shared" si="13"/>
        <v>0</v>
      </c>
      <c r="CT39" s="106"/>
      <c r="CU39" s="104"/>
      <c r="CV39" s="104"/>
      <c r="CW39" s="104"/>
      <c r="CX39" s="104"/>
      <c r="CY39" s="104"/>
      <c r="CZ39" s="104"/>
      <c r="DA39" s="105">
        <f t="shared" si="14"/>
        <v>0</v>
      </c>
      <c r="DB39" s="106"/>
      <c r="DC39" s="104"/>
      <c r="DD39" s="104"/>
      <c r="DE39" s="104"/>
      <c r="DF39" s="104"/>
      <c r="DG39" s="104"/>
      <c r="DH39" s="104"/>
      <c r="DI39" s="105">
        <f t="shared" si="15"/>
        <v>0</v>
      </c>
      <c r="DJ39" s="106"/>
      <c r="DK39" s="104"/>
      <c r="DL39" s="104"/>
      <c r="DM39" s="104"/>
      <c r="DN39" s="104"/>
      <c r="DO39" s="104"/>
      <c r="DP39" s="104"/>
      <c r="DQ39" s="105">
        <f t="shared" si="16"/>
        <v>0</v>
      </c>
      <c r="DR39" s="106"/>
      <c r="DS39" s="104"/>
      <c r="DT39" s="104"/>
      <c r="DU39" s="104"/>
      <c r="DV39" s="104"/>
      <c r="DW39" s="104"/>
      <c r="DX39" s="104"/>
      <c r="DY39" s="105">
        <f t="shared" si="17"/>
        <v>0</v>
      </c>
      <c r="DZ39" s="106"/>
      <c r="EA39" s="104"/>
      <c r="EB39" s="104"/>
      <c r="EC39" s="104"/>
      <c r="ED39" s="104"/>
      <c r="EE39" s="104"/>
      <c r="EF39" s="104"/>
      <c r="EG39" s="105">
        <f t="shared" si="18"/>
        <v>0</v>
      </c>
      <c r="EH39" s="106"/>
      <c r="EI39" s="119">
        <v>4.0</v>
      </c>
      <c r="EJ39" s="105">
        <v>4.0</v>
      </c>
      <c r="EK39" s="104"/>
      <c r="EL39" s="105">
        <v>8.0</v>
      </c>
      <c r="EM39" s="105">
        <v>2.0</v>
      </c>
      <c r="EN39" s="104"/>
      <c r="EO39" s="105">
        <f t="shared" si="19"/>
        <v>18</v>
      </c>
      <c r="EP39" s="106"/>
      <c r="EQ39" s="104"/>
      <c r="ER39" s="104"/>
      <c r="ES39" s="104"/>
      <c r="ET39" s="104"/>
      <c r="EU39" s="104"/>
      <c r="EV39" s="104"/>
      <c r="EW39" s="105">
        <f t="shared" si="20"/>
        <v>0</v>
      </c>
      <c r="EX39" s="106"/>
      <c r="EY39" s="104"/>
      <c r="EZ39" s="104"/>
      <c r="FA39" s="104"/>
      <c r="FB39" s="104"/>
      <c r="FC39" s="104"/>
      <c r="FD39" s="104"/>
      <c r="FE39" s="105">
        <f t="shared" si="21"/>
        <v>0</v>
      </c>
      <c r="FF39" s="106"/>
      <c r="FG39" s="104"/>
      <c r="FH39" s="104"/>
      <c r="FI39" s="104"/>
      <c r="FJ39" s="104"/>
      <c r="FK39" s="104"/>
      <c r="FL39" s="104"/>
      <c r="FM39" s="105">
        <f t="shared" si="22"/>
        <v>0</v>
      </c>
      <c r="FN39" s="106"/>
      <c r="FO39" s="119">
        <v>2.5</v>
      </c>
      <c r="FP39" s="105">
        <v>3.0</v>
      </c>
      <c r="FQ39" s="104"/>
      <c r="FR39" s="105">
        <v>6.0</v>
      </c>
      <c r="FS39" s="105">
        <v>4.0</v>
      </c>
      <c r="FT39" s="104"/>
      <c r="FU39" s="105">
        <f t="shared" si="23"/>
        <v>15.5</v>
      </c>
      <c r="FV39" s="106"/>
      <c r="FW39" s="104"/>
      <c r="FX39" s="104"/>
      <c r="FY39" s="104"/>
      <c r="FZ39" s="104"/>
      <c r="GA39" s="104"/>
      <c r="GB39" s="104"/>
      <c r="GC39" s="105">
        <f t="shared" si="24"/>
        <v>0</v>
      </c>
      <c r="GD39" s="106"/>
      <c r="GE39" s="111"/>
      <c r="GF39" s="104"/>
      <c r="GG39" s="104"/>
      <c r="GH39" s="104"/>
      <c r="GI39" s="104"/>
      <c r="GJ39" s="104"/>
      <c r="GK39" s="105">
        <f t="shared" si="25"/>
        <v>0</v>
      </c>
      <c r="GL39" s="106"/>
      <c r="GM39" s="111"/>
      <c r="GN39" s="104"/>
      <c r="GO39" s="104"/>
      <c r="GP39" s="104"/>
      <c r="GQ39" s="104"/>
      <c r="GR39" s="104"/>
      <c r="GS39" s="105">
        <f t="shared" si="26"/>
        <v>0</v>
      </c>
      <c r="GT39" s="106"/>
      <c r="GU39" s="104"/>
      <c r="GV39" s="104"/>
      <c r="GW39" s="104"/>
      <c r="GX39" s="104"/>
      <c r="GY39" s="104"/>
      <c r="GZ39" s="104"/>
      <c r="HA39" s="105">
        <f t="shared" si="27"/>
        <v>0</v>
      </c>
      <c r="HB39" s="106"/>
      <c r="HC39" s="104"/>
      <c r="HD39" s="104"/>
      <c r="HE39" s="104"/>
      <c r="HF39" s="104"/>
      <c r="HG39" s="104"/>
      <c r="HH39" s="104"/>
      <c r="HI39" s="105">
        <f t="shared" si="28"/>
        <v>0</v>
      </c>
      <c r="HJ39" s="106"/>
      <c r="HK39" s="104"/>
      <c r="HL39" s="104"/>
      <c r="HM39" s="104"/>
      <c r="HN39" s="104"/>
      <c r="HO39" s="104"/>
      <c r="HP39" s="104"/>
      <c r="HQ39" s="105">
        <f t="shared" si="29"/>
        <v>0</v>
      </c>
      <c r="HR39" s="106"/>
      <c r="HS39" s="119">
        <v>3.0</v>
      </c>
      <c r="HT39" s="105">
        <v>3.0</v>
      </c>
      <c r="HU39" s="105">
        <v>1.0</v>
      </c>
      <c r="HV39" s="105">
        <v>7.0</v>
      </c>
      <c r="HW39" s="105">
        <v>5.0</v>
      </c>
      <c r="HX39" s="104"/>
      <c r="HY39" s="105">
        <f t="shared" si="30"/>
        <v>19</v>
      </c>
      <c r="HZ39" s="106"/>
      <c r="IA39" s="104"/>
      <c r="IB39" s="104"/>
      <c r="IC39" s="104"/>
      <c r="ID39" s="104"/>
      <c r="IE39" s="104"/>
      <c r="IF39" s="104"/>
      <c r="IG39" s="105">
        <f t="shared" si="31"/>
        <v>0</v>
      </c>
      <c r="IH39" s="106"/>
      <c r="II39" s="104"/>
      <c r="IJ39" s="104"/>
      <c r="IK39" s="104"/>
      <c r="IL39" s="104"/>
      <c r="IM39" s="104"/>
      <c r="IN39" s="104"/>
      <c r="IO39" s="105">
        <f t="shared" si="45"/>
        <v>0</v>
      </c>
      <c r="IP39" s="106"/>
      <c r="IQ39" s="104"/>
      <c r="IR39" s="104"/>
      <c r="IS39" s="104"/>
      <c r="IT39" s="104"/>
      <c r="IU39" s="104"/>
      <c r="IV39" s="104"/>
      <c r="IW39" s="105">
        <f t="shared" si="40"/>
        <v>0</v>
      </c>
      <c r="IX39" s="106"/>
      <c r="IY39" s="107">
        <f t="shared" ref="IY39:JD39" si="73">SUM(C39,K39,S39,AA39,AI39,AQ39,AY39,BG39,BO39,BW39,CE39,CM39,CU39,DC39,DK39,DS39,EA39,EI39,EQ39,EY39,FG39,FO39,FW39,GE39,GM39,GU39,HC39,HK39,HS39,IA39,II39,IQ39)</f>
        <v>14.5</v>
      </c>
      <c r="IZ39" s="107">
        <f t="shared" si="73"/>
        <v>14</v>
      </c>
      <c r="JA39" s="107">
        <f t="shared" si="73"/>
        <v>1</v>
      </c>
      <c r="JB39" s="107">
        <f t="shared" si="73"/>
        <v>26</v>
      </c>
      <c r="JC39" s="107">
        <f t="shared" si="73"/>
        <v>12</v>
      </c>
      <c r="JD39" s="107">
        <f t="shared" si="73"/>
        <v>0</v>
      </c>
      <c r="JE39" s="118">
        <f t="shared" si="42"/>
        <v>67.5</v>
      </c>
    </row>
    <row r="40" ht="15.75" customHeight="1">
      <c r="A40" s="3" t="s">
        <v>97</v>
      </c>
      <c r="B40" s="3" t="s">
        <v>43</v>
      </c>
      <c r="C40" s="104"/>
      <c r="D40" s="104"/>
      <c r="E40" s="104"/>
      <c r="F40" s="104"/>
      <c r="G40" s="104"/>
      <c r="H40" s="104"/>
      <c r="I40" s="105">
        <f t="shared" si="2"/>
        <v>0</v>
      </c>
      <c r="J40" s="106"/>
      <c r="K40" s="104"/>
      <c r="L40" s="104"/>
      <c r="M40" s="104"/>
      <c r="N40" s="104"/>
      <c r="O40" s="104"/>
      <c r="P40" s="104"/>
      <c r="Q40" s="105">
        <f t="shared" si="3"/>
        <v>0</v>
      </c>
      <c r="R40" s="106"/>
      <c r="S40" s="111"/>
      <c r="T40" s="104"/>
      <c r="U40" s="104"/>
      <c r="V40" s="104"/>
      <c r="W40" s="104"/>
      <c r="X40" s="104"/>
      <c r="Y40" s="105">
        <f t="shared" si="4"/>
        <v>0</v>
      </c>
      <c r="Z40" s="106"/>
      <c r="AA40" s="104"/>
      <c r="AB40" s="104"/>
      <c r="AC40" s="104"/>
      <c r="AD40" s="104"/>
      <c r="AE40" s="104"/>
      <c r="AF40" s="104"/>
      <c r="AG40" s="105">
        <f t="shared" si="5"/>
        <v>0</v>
      </c>
      <c r="AH40" s="106"/>
      <c r="AI40" s="111"/>
      <c r="AJ40" s="104"/>
      <c r="AK40" s="104"/>
      <c r="AL40" s="104"/>
      <c r="AM40" s="104"/>
      <c r="AN40" s="104"/>
      <c r="AO40" s="105">
        <f t="shared" si="6"/>
        <v>0</v>
      </c>
      <c r="AP40" s="106"/>
      <c r="AQ40" s="104"/>
      <c r="AR40" s="104"/>
      <c r="AS40" s="104"/>
      <c r="AT40" s="104"/>
      <c r="AU40" s="104"/>
      <c r="AV40" s="104"/>
      <c r="AW40" s="105">
        <f t="shared" si="7"/>
        <v>0</v>
      </c>
      <c r="AX40" s="106"/>
      <c r="AY40" s="104"/>
      <c r="AZ40" s="104"/>
      <c r="BA40" s="104"/>
      <c r="BB40" s="104"/>
      <c r="BC40" s="104"/>
      <c r="BD40" s="104"/>
      <c r="BE40" s="105">
        <f t="shared" si="8"/>
        <v>0</v>
      </c>
      <c r="BF40" s="106"/>
      <c r="BG40" s="111"/>
      <c r="BH40" s="104"/>
      <c r="BI40" s="104"/>
      <c r="BJ40" s="104"/>
      <c r="BK40" s="104"/>
      <c r="BL40" s="104"/>
      <c r="BM40" s="105">
        <f t="shared" si="9"/>
        <v>0</v>
      </c>
      <c r="BN40" s="106"/>
      <c r="BO40" s="104"/>
      <c r="BP40" s="104"/>
      <c r="BQ40" s="104"/>
      <c r="BR40" s="104"/>
      <c r="BS40" s="104"/>
      <c r="BT40" s="104"/>
      <c r="BU40" s="105">
        <f t="shared" si="10"/>
        <v>0</v>
      </c>
      <c r="BV40" s="106"/>
      <c r="BW40" s="111"/>
      <c r="BX40" s="104"/>
      <c r="BY40" s="104"/>
      <c r="BZ40" s="104"/>
      <c r="CA40" s="104"/>
      <c r="CB40" s="104"/>
      <c r="CC40" s="105">
        <f t="shared" si="11"/>
        <v>0</v>
      </c>
      <c r="CD40" s="106"/>
      <c r="CE40" s="111"/>
      <c r="CF40" s="104"/>
      <c r="CG40" s="104"/>
      <c r="CH40" s="104"/>
      <c r="CI40" s="104"/>
      <c r="CJ40" s="104"/>
      <c r="CK40" s="105">
        <f t="shared" si="12"/>
        <v>0</v>
      </c>
      <c r="CL40" s="106"/>
      <c r="CM40" s="104"/>
      <c r="CN40" s="104"/>
      <c r="CO40" s="104"/>
      <c r="CP40" s="104"/>
      <c r="CQ40" s="104"/>
      <c r="CR40" s="104"/>
      <c r="CS40" s="105">
        <f t="shared" si="13"/>
        <v>0</v>
      </c>
      <c r="CT40" s="106"/>
      <c r="CU40" s="104"/>
      <c r="CV40" s="104"/>
      <c r="CW40" s="104"/>
      <c r="CX40" s="104"/>
      <c r="CY40" s="104"/>
      <c r="CZ40" s="104"/>
      <c r="DA40" s="105">
        <f t="shared" si="14"/>
        <v>0</v>
      </c>
      <c r="DB40" s="106"/>
      <c r="DC40" s="104"/>
      <c r="DD40" s="104"/>
      <c r="DE40" s="104"/>
      <c r="DF40" s="104"/>
      <c r="DG40" s="104"/>
      <c r="DH40" s="104"/>
      <c r="DI40" s="105">
        <f t="shared" si="15"/>
        <v>0</v>
      </c>
      <c r="DJ40" s="106"/>
      <c r="DK40" s="104"/>
      <c r="DL40" s="104"/>
      <c r="DM40" s="104"/>
      <c r="DN40" s="104"/>
      <c r="DO40" s="104"/>
      <c r="DP40" s="104"/>
      <c r="DQ40" s="105">
        <f t="shared" si="16"/>
        <v>0</v>
      </c>
      <c r="DR40" s="106"/>
      <c r="DS40" s="104"/>
      <c r="DT40" s="104"/>
      <c r="DU40" s="104"/>
      <c r="DV40" s="104"/>
      <c r="DW40" s="104"/>
      <c r="DX40" s="104"/>
      <c r="DY40" s="105">
        <f t="shared" si="17"/>
        <v>0</v>
      </c>
      <c r="DZ40" s="106"/>
      <c r="EA40" s="104"/>
      <c r="EB40" s="104"/>
      <c r="EC40" s="104"/>
      <c r="ED40" s="104"/>
      <c r="EE40" s="104"/>
      <c r="EF40" s="104"/>
      <c r="EG40" s="105">
        <f t="shared" si="18"/>
        <v>0</v>
      </c>
      <c r="EH40" s="106"/>
      <c r="EI40" s="111"/>
      <c r="EJ40" s="104"/>
      <c r="EK40" s="104"/>
      <c r="EL40" s="104"/>
      <c r="EM40" s="104"/>
      <c r="EN40" s="104"/>
      <c r="EO40" s="105">
        <f t="shared" si="19"/>
        <v>0</v>
      </c>
      <c r="EP40" s="106"/>
      <c r="EQ40" s="104"/>
      <c r="ER40" s="104"/>
      <c r="ES40" s="104"/>
      <c r="ET40" s="104"/>
      <c r="EU40" s="104"/>
      <c r="EV40" s="104"/>
      <c r="EW40" s="105">
        <f t="shared" si="20"/>
        <v>0</v>
      </c>
      <c r="EX40" s="106"/>
      <c r="EY40" s="104"/>
      <c r="EZ40" s="104"/>
      <c r="FA40" s="104"/>
      <c r="FB40" s="104"/>
      <c r="FC40" s="104"/>
      <c r="FD40" s="104"/>
      <c r="FE40" s="105">
        <f t="shared" si="21"/>
        <v>0</v>
      </c>
      <c r="FF40" s="106"/>
      <c r="FG40" s="104"/>
      <c r="FH40" s="104"/>
      <c r="FI40" s="104"/>
      <c r="FJ40" s="104"/>
      <c r="FK40" s="104"/>
      <c r="FL40" s="104"/>
      <c r="FM40" s="105">
        <f t="shared" si="22"/>
        <v>0</v>
      </c>
      <c r="FN40" s="106"/>
      <c r="FO40" s="111"/>
      <c r="FP40" s="104"/>
      <c r="FQ40" s="104"/>
      <c r="FR40" s="104"/>
      <c r="FS40" s="104"/>
      <c r="FT40" s="104"/>
      <c r="FU40" s="105">
        <f t="shared" si="23"/>
        <v>0</v>
      </c>
      <c r="FV40" s="106"/>
      <c r="FW40" s="104"/>
      <c r="FX40" s="104"/>
      <c r="FY40" s="104"/>
      <c r="FZ40" s="104"/>
      <c r="GA40" s="104"/>
      <c r="GB40" s="104"/>
      <c r="GC40" s="105">
        <f t="shared" si="24"/>
        <v>0</v>
      </c>
      <c r="GD40" s="106"/>
      <c r="GE40" s="111"/>
      <c r="GF40" s="104"/>
      <c r="GG40" s="104"/>
      <c r="GH40" s="104"/>
      <c r="GI40" s="104"/>
      <c r="GJ40" s="104"/>
      <c r="GK40" s="105">
        <f t="shared" si="25"/>
        <v>0</v>
      </c>
      <c r="GL40" s="106"/>
      <c r="GM40" s="111"/>
      <c r="GN40" s="104"/>
      <c r="GO40" s="104"/>
      <c r="GP40" s="104"/>
      <c r="GQ40" s="104"/>
      <c r="GR40" s="104"/>
      <c r="GS40" s="105">
        <f t="shared" si="26"/>
        <v>0</v>
      </c>
      <c r="GT40" s="106"/>
      <c r="GU40" s="104"/>
      <c r="GV40" s="104"/>
      <c r="GW40" s="104"/>
      <c r="GX40" s="104"/>
      <c r="GY40" s="104"/>
      <c r="GZ40" s="104"/>
      <c r="HA40" s="105">
        <f t="shared" si="27"/>
        <v>0</v>
      </c>
      <c r="HB40" s="106"/>
      <c r="HC40" s="104"/>
      <c r="HD40" s="104"/>
      <c r="HE40" s="104"/>
      <c r="HF40" s="104"/>
      <c r="HG40" s="104"/>
      <c r="HH40" s="104"/>
      <c r="HI40" s="105">
        <f t="shared" si="28"/>
        <v>0</v>
      </c>
      <c r="HJ40" s="106"/>
      <c r="HK40" s="104"/>
      <c r="HL40" s="104"/>
      <c r="HM40" s="104"/>
      <c r="HN40" s="104"/>
      <c r="HO40" s="104"/>
      <c r="HP40" s="104"/>
      <c r="HQ40" s="105">
        <f t="shared" si="29"/>
        <v>0</v>
      </c>
      <c r="HR40" s="106"/>
      <c r="HS40" s="111"/>
      <c r="HT40" s="104"/>
      <c r="HU40" s="104"/>
      <c r="HV40" s="104"/>
      <c r="HW40" s="104"/>
      <c r="HX40" s="104"/>
      <c r="HY40" s="105">
        <f t="shared" si="30"/>
        <v>0</v>
      </c>
      <c r="HZ40" s="106"/>
      <c r="IA40" s="104"/>
      <c r="IB40" s="104"/>
      <c r="IC40" s="104"/>
      <c r="ID40" s="104"/>
      <c r="IE40" s="104"/>
      <c r="IF40" s="104"/>
      <c r="IG40" s="105">
        <f t="shared" si="31"/>
        <v>0</v>
      </c>
      <c r="IH40" s="106"/>
      <c r="II40" s="104"/>
      <c r="IJ40" s="104"/>
      <c r="IK40" s="104"/>
      <c r="IL40" s="104"/>
      <c r="IM40" s="104"/>
      <c r="IN40" s="104"/>
      <c r="IO40" s="105">
        <f t="shared" si="45"/>
        <v>0</v>
      </c>
      <c r="IP40" s="106"/>
      <c r="IQ40" s="104"/>
      <c r="IR40" s="104"/>
      <c r="IS40" s="105"/>
      <c r="IT40" s="105"/>
      <c r="IU40" s="105"/>
      <c r="IV40" s="105"/>
      <c r="IW40" s="105">
        <f t="shared" si="40"/>
        <v>0</v>
      </c>
      <c r="IX40" s="106"/>
      <c r="IY40" s="107">
        <f t="shared" ref="IY40:JD40" si="74">SUM(C40,K40,S40,AA40,AI40,AQ40,AY40,BG40,BO40,BW40,CE40,CM40,CU40,DC40,DK40,DS40,EA40,EI40,EQ40,EY40,FG40,FO40,FW40,GE40,GM40,GU40,HC40,HK40,HS40,IA40,II40,IQ40)</f>
        <v>0</v>
      </c>
      <c r="IZ40" s="107">
        <f t="shared" si="74"/>
        <v>0</v>
      </c>
      <c r="JA40" s="107">
        <f t="shared" si="74"/>
        <v>0</v>
      </c>
      <c r="JB40" s="107">
        <f t="shared" si="74"/>
        <v>0</v>
      </c>
      <c r="JC40" s="107">
        <f t="shared" si="74"/>
        <v>0</v>
      </c>
      <c r="JD40" s="107">
        <f t="shared" si="74"/>
        <v>0</v>
      </c>
      <c r="JE40" s="118">
        <f t="shared" si="42"/>
        <v>0</v>
      </c>
    </row>
    <row r="41" ht="15.75" customHeight="1">
      <c r="A41" s="3" t="s">
        <v>99</v>
      </c>
      <c r="B41" s="3" t="s">
        <v>45</v>
      </c>
      <c r="C41" s="104"/>
      <c r="D41" s="104"/>
      <c r="E41" s="104"/>
      <c r="F41" s="104"/>
      <c r="G41" s="104"/>
      <c r="H41" s="104"/>
      <c r="I41" s="105">
        <f t="shared" si="2"/>
        <v>0</v>
      </c>
      <c r="J41" s="106"/>
      <c r="K41" s="104"/>
      <c r="L41" s="104"/>
      <c r="M41" s="104"/>
      <c r="N41" s="104"/>
      <c r="O41" s="104"/>
      <c r="P41" s="104"/>
      <c r="Q41" s="105">
        <f t="shared" si="3"/>
        <v>0</v>
      </c>
      <c r="R41" s="106"/>
      <c r="S41" s="104"/>
      <c r="T41" s="104"/>
      <c r="U41" s="104"/>
      <c r="V41" s="104"/>
      <c r="W41" s="104"/>
      <c r="X41" s="104"/>
      <c r="Y41" s="105">
        <f t="shared" si="4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5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6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8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9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10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11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12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13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14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15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16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17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18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19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20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21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22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23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24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25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26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27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28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29"/>
        <v>0</v>
      </c>
      <c r="HR41" s="106"/>
      <c r="HS41" s="111"/>
      <c r="HT41" s="104"/>
      <c r="HU41" s="104"/>
      <c r="HV41" s="104"/>
      <c r="HW41" s="104"/>
      <c r="HX41" s="104"/>
      <c r="HY41" s="105">
        <f t="shared" si="30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31"/>
        <v>0</v>
      </c>
      <c r="IH41" s="106"/>
      <c r="II41" s="104"/>
      <c r="IJ41" s="104"/>
      <c r="IK41" s="104"/>
      <c r="IL41" s="104"/>
      <c r="IM41" s="104"/>
      <c r="IN41" s="104"/>
      <c r="IO41" s="105">
        <f t="shared" ref="IO41:IO48" si="76">SUM(II41:IN41)</f>
        <v>0</v>
      </c>
      <c r="IP41" s="106"/>
      <c r="IX41" s="106"/>
      <c r="IY41" s="107">
        <f t="shared" ref="IY41:JD41" si="75">SUM(C41,K41,S41,AA41,AI41,AQ41,AY41,BG41,BO41,BW41,CE41,CM41,CU41,DC41,DK41,DS41,EA41,EI41,EQ41,EY41,FG41,FO41,FW41,GE41,GM41,GU41,HC41,HK41,HS41,IA41,II41,IQ41)</f>
        <v>0</v>
      </c>
      <c r="IZ41" s="107">
        <f t="shared" si="75"/>
        <v>0</v>
      </c>
      <c r="JA41" s="107">
        <f t="shared" si="75"/>
        <v>0</v>
      </c>
      <c r="JB41" s="107">
        <f t="shared" si="75"/>
        <v>0</v>
      </c>
      <c r="JC41" s="107">
        <f t="shared" si="75"/>
        <v>0</v>
      </c>
      <c r="JD41" s="107">
        <f t="shared" si="75"/>
        <v>0</v>
      </c>
      <c r="JE41" s="118">
        <f t="shared" si="42"/>
        <v>0</v>
      </c>
    </row>
    <row r="42" ht="15.75" customHeight="1">
      <c r="A42" s="3" t="s">
        <v>100</v>
      </c>
      <c r="B42" s="3" t="s">
        <v>46</v>
      </c>
      <c r="C42" s="104"/>
      <c r="D42" s="104"/>
      <c r="E42" s="105">
        <f>1+2</f>
        <v>3</v>
      </c>
      <c r="F42" s="105">
        <v>0.5</v>
      </c>
      <c r="G42" s="105">
        <v>0.5</v>
      </c>
      <c r="H42" s="105">
        <v>0.5</v>
      </c>
      <c r="I42" s="105">
        <f t="shared" si="2"/>
        <v>4.5</v>
      </c>
      <c r="J42" s="106"/>
      <c r="K42" s="104"/>
      <c r="L42" s="104"/>
      <c r="M42" s="105"/>
      <c r="N42" s="105"/>
      <c r="O42" s="105"/>
      <c r="P42" s="105"/>
      <c r="Q42" s="105">
        <f t="shared" si="3"/>
        <v>0</v>
      </c>
      <c r="R42" s="106"/>
      <c r="S42" s="104"/>
      <c r="T42" s="104"/>
      <c r="U42" s="105"/>
      <c r="V42" s="105"/>
      <c r="W42" s="105"/>
      <c r="X42" s="105"/>
      <c r="Y42" s="105">
        <f t="shared" si="4"/>
        <v>0</v>
      </c>
      <c r="Z42" s="106"/>
      <c r="AA42" s="104"/>
      <c r="AB42" s="104"/>
      <c r="AC42" s="105"/>
      <c r="AD42" s="105"/>
      <c r="AE42" s="105"/>
      <c r="AF42" s="105"/>
      <c r="AG42" s="105">
        <f t="shared" si="5"/>
        <v>0</v>
      </c>
      <c r="AH42" s="106"/>
      <c r="AI42" s="104"/>
      <c r="AJ42" s="104"/>
      <c r="AK42" s="105"/>
      <c r="AL42" s="105"/>
      <c r="AM42" s="105"/>
      <c r="AN42" s="105"/>
      <c r="AO42" s="105">
        <f t="shared" si="6"/>
        <v>0</v>
      </c>
      <c r="AP42" s="106"/>
      <c r="AQ42" s="104"/>
      <c r="AR42" s="104"/>
      <c r="AS42" s="105"/>
      <c r="AT42" s="105"/>
      <c r="AU42" s="105"/>
      <c r="AV42" s="105"/>
      <c r="AW42" s="105">
        <f t="shared" si="7"/>
        <v>0</v>
      </c>
      <c r="AX42" s="106"/>
      <c r="AY42" s="104"/>
      <c r="AZ42" s="104"/>
      <c r="BA42" s="105"/>
      <c r="BB42" s="105"/>
      <c r="BC42" s="105"/>
      <c r="BD42" s="105"/>
      <c r="BE42" s="105">
        <f t="shared" si="8"/>
        <v>0</v>
      </c>
      <c r="BF42" s="106"/>
      <c r="BG42" s="104"/>
      <c r="BH42" s="104"/>
      <c r="BI42" s="105"/>
      <c r="BJ42" s="105"/>
      <c r="BK42" s="105"/>
      <c r="BL42" s="105"/>
      <c r="BM42" s="105">
        <f t="shared" si="9"/>
        <v>0</v>
      </c>
      <c r="BN42" s="106"/>
      <c r="BO42" s="104"/>
      <c r="BP42" s="104"/>
      <c r="BQ42" s="105"/>
      <c r="BR42" s="105"/>
      <c r="BS42" s="105"/>
      <c r="BT42" s="105"/>
      <c r="BU42" s="105">
        <f t="shared" si="10"/>
        <v>0</v>
      </c>
      <c r="BV42" s="106"/>
      <c r="BW42" s="104"/>
      <c r="BX42" s="104"/>
      <c r="BY42" s="105"/>
      <c r="BZ42" s="105"/>
      <c r="CA42" s="105"/>
      <c r="CB42" s="105"/>
      <c r="CC42" s="105">
        <f t="shared" si="11"/>
        <v>0</v>
      </c>
      <c r="CD42" s="106"/>
      <c r="CE42" s="104"/>
      <c r="CF42" s="104"/>
      <c r="CG42" s="105"/>
      <c r="CH42" s="105"/>
      <c r="CI42" s="105"/>
      <c r="CJ42" s="105"/>
      <c r="CK42" s="105">
        <f t="shared" si="12"/>
        <v>0</v>
      </c>
      <c r="CL42" s="106"/>
      <c r="CM42" s="104"/>
      <c r="CN42" s="104"/>
      <c r="CO42" s="105"/>
      <c r="CP42" s="105"/>
      <c r="CQ42" s="105"/>
      <c r="CR42" s="105"/>
      <c r="CS42" s="105">
        <f t="shared" si="13"/>
        <v>0</v>
      </c>
      <c r="CT42" s="106"/>
      <c r="CU42" s="104"/>
      <c r="CV42" s="104"/>
      <c r="CW42" s="105"/>
      <c r="CX42" s="105"/>
      <c r="CY42" s="105"/>
      <c r="CZ42" s="105"/>
      <c r="DA42" s="105">
        <f t="shared" si="14"/>
        <v>0</v>
      </c>
      <c r="DB42" s="106"/>
      <c r="DC42" s="104"/>
      <c r="DD42" s="104"/>
      <c r="DE42" s="105"/>
      <c r="DF42" s="105"/>
      <c r="DG42" s="105"/>
      <c r="DH42" s="105"/>
      <c r="DI42" s="105">
        <f t="shared" si="15"/>
        <v>0</v>
      </c>
      <c r="DJ42" s="106"/>
      <c r="DK42" s="104"/>
      <c r="DL42" s="104"/>
      <c r="DM42" s="105"/>
      <c r="DN42" s="105"/>
      <c r="DO42" s="105"/>
      <c r="DP42" s="105"/>
      <c r="DQ42" s="105">
        <f t="shared" si="16"/>
        <v>0</v>
      </c>
      <c r="DR42" s="106"/>
      <c r="DS42" s="104"/>
      <c r="DT42" s="104"/>
      <c r="DU42" s="105"/>
      <c r="DV42" s="105"/>
      <c r="DW42" s="105"/>
      <c r="DX42" s="105"/>
      <c r="DY42" s="105">
        <f t="shared" si="17"/>
        <v>0</v>
      </c>
      <c r="DZ42" s="106"/>
      <c r="EA42" s="104"/>
      <c r="EB42" s="104"/>
      <c r="EC42" s="105"/>
      <c r="ED42" s="105"/>
      <c r="EE42" s="105"/>
      <c r="EF42" s="105"/>
      <c r="EG42" s="105">
        <f t="shared" si="18"/>
        <v>0</v>
      </c>
      <c r="EH42" s="106"/>
      <c r="EI42" s="104"/>
      <c r="EJ42" s="104">
        <v>1.0</v>
      </c>
      <c r="EK42" s="105">
        <v>1.5</v>
      </c>
      <c r="EL42" s="105">
        <v>0.5</v>
      </c>
      <c r="EM42" s="105"/>
      <c r="EN42" s="105"/>
      <c r="EO42" s="105">
        <f t="shared" si="19"/>
        <v>3</v>
      </c>
      <c r="EP42" s="106"/>
      <c r="EQ42" s="104"/>
      <c r="ER42" s="104"/>
      <c r="ES42" s="105"/>
      <c r="ET42" s="105"/>
      <c r="EU42" s="105"/>
      <c r="EV42" s="105"/>
      <c r="EW42" s="105">
        <f t="shared" si="20"/>
        <v>0</v>
      </c>
      <c r="EX42" s="106"/>
      <c r="EY42" s="104"/>
      <c r="EZ42" s="104"/>
      <c r="FA42" s="105"/>
      <c r="FB42" s="105"/>
      <c r="FC42" s="105"/>
      <c r="FD42" s="105"/>
      <c r="FE42" s="105">
        <f t="shared" si="21"/>
        <v>0</v>
      </c>
      <c r="FF42" s="106"/>
      <c r="FG42" s="104"/>
      <c r="FH42" s="104"/>
      <c r="FI42" s="105"/>
      <c r="FJ42" s="105"/>
      <c r="FK42" s="105"/>
      <c r="FL42" s="105"/>
      <c r="FM42" s="105">
        <f t="shared" si="22"/>
        <v>0</v>
      </c>
      <c r="FN42" s="106"/>
      <c r="FO42" s="104"/>
      <c r="FP42" s="104">
        <v>0.5</v>
      </c>
      <c r="FQ42" s="105">
        <v>1.0</v>
      </c>
      <c r="FR42" s="105"/>
      <c r="FS42" s="105">
        <v>0.5</v>
      </c>
      <c r="FT42" s="105">
        <v>0.5</v>
      </c>
      <c r="FU42" s="105">
        <f t="shared" si="23"/>
        <v>2.5</v>
      </c>
      <c r="FV42" s="106"/>
      <c r="FW42" s="104"/>
      <c r="FX42" s="104"/>
      <c r="FY42" s="105"/>
      <c r="FZ42" s="105"/>
      <c r="GA42" s="105"/>
      <c r="GB42" s="105"/>
      <c r="GC42" s="105">
        <f t="shared" si="24"/>
        <v>0</v>
      </c>
      <c r="GD42" s="106"/>
      <c r="GE42" s="104"/>
      <c r="GF42" s="104"/>
      <c r="GG42" s="105"/>
      <c r="GH42" s="105"/>
      <c r="GI42" s="105"/>
      <c r="GJ42" s="105"/>
      <c r="GK42" s="105">
        <f t="shared" si="25"/>
        <v>0</v>
      </c>
      <c r="GL42" s="106"/>
      <c r="GM42" s="104"/>
      <c r="GN42" s="104"/>
      <c r="GO42" s="105"/>
      <c r="GP42" s="105"/>
      <c r="GQ42" s="105"/>
      <c r="GR42" s="105"/>
      <c r="GS42" s="105">
        <f t="shared" si="26"/>
        <v>0</v>
      </c>
      <c r="GT42" s="106"/>
      <c r="GU42" s="104"/>
      <c r="GV42" s="104"/>
      <c r="GW42" s="105"/>
      <c r="GX42" s="105"/>
      <c r="GY42" s="105"/>
      <c r="GZ42" s="105"/>
      <c r="HA42" s="105">
        <f t="shared" si="27"/>
        <v>0</v>
      </c>
      <c r="HB42" s="106"/>
      <c r="HC42" s="104"/>
      <c r="HD42" s="104"/>
      <c r="HE42" s="105"/>
      <c r="HF42" s="105"/>
      <c r="HG42" s="105"/>
      <c r="HH42" s="105"/>
      <c r="HI42" s="105">
        <f t="shared" si="28"/>
        <v>0</v>
      </c>
      <c r="HJ42" s="106"/>
      <c r="HK42" s="104"/>
      <c r="HL42" s="104"/>
      <c r="HM42" s="105"/>
      <c r="HN42" s="105"/>
      <c r="HO42" s="105"/>
      <c r="HP42" s="105"/>
      <c r="HQ42" s="105">
        <f t="shared" si="29"/>
        <v>0</v>
      </c>
      <c r="HR42" s="106"/>
      <c r="HS42" s="111"/>
      <c r="HT42" s="104">
        <v>1.0</v>
      </c>
      <c r="HU42" s="105">
        <v>0.5</v>
      </c>
      <c r="HV42" s="105">
        <v>0.5</v>
      </c>
      <c r="HW42" s="104"/>
      <c r="HX42" s="104">
        <v>1.0</v>
      </c>
      <c r="HY42" s="105">
        <f t="shared" si="30"/>
        <v>3</v>
      </c>
      <c r="HZ42" s="106"/>
      <c r="IA42" s="104"/>
      <c r="IB42" s="104"/>
      <c r="IC42" s="105"/>
      <c r="ID42" s="105"/>
      <c r="IE42" s="105"/>
      <c r="IF42" s="105"/>
      <c r="IG42" s="105">
        <f t="shared" si="31"/>
        <v>0</v>
      </c>
      <c r="IH42" s="106"/>
      <c r="II42" s="104"/>
      <c r="IJ42" s="104"/>
      <c r="IK42" s="105"/>
      <c r="IL42" s="105"/>
      <c r="IM42" s="105"/>
      <c r="IN42" s="105"/>
      <c r="IO42" s="105">
        <f t="shared" si="76"/>
        <v>0</v>
      </c>
      <c r="IP42" s="106"/>
      <c r="IX42" s="106"/>
      <c r="IY42" s="107">
        <f t="shared" ref="IY42:JD42" si="77">SUM(C42,K42,S42,AA42,AI42,AQ42,AY42,BG42,BO42,BW42,CE42,CM42,CU42,DC42,DK42,DS42,EA42,EI42,EQ42,EY42,FG42,FO42,FW42,GE42,GM42,GU42,HC42,HK42,HS42,IA42,II42,IQ42)</f>
        <v>0</v>
      </c>
      <c r="IZ42" s="107">
        <f t="shared" si="77"/>
        <v>2.5</v>
      </c>
      <c r="JA42" s="107">
        <f t="shared" si="77"/>
        <v>6</v>
      </c>
      <c r="JB42" s="107">
        <f t="shared" si="77"/>
        <v>1.5</v>
      </c>
      <c r="JC42" s="107">
        <f t="shared" si="77"/>
        <v>1</v>
      </c>
      <c r="JD42" s="107">
        <f t="shared" si="77"/>
        <v>2</v>
      </c>
      <c r="JE42" s="118">
        <f t="shared" si="42"/>
        <v>13</v>
      </c>
    </row>
    <row r="43" ht="15.75" customHeight="1">
      <c r="A43" s="104" t="s">
        <v>161</v>
      </c>
      <c r="B43" s="104" t="s">
        <v>1</v>
      </c>
      <c r="C43" s="104"/>
      <c r="D43" s="104"/>
      <c r="E43" s="105"/>
      <c r="F43" s="105"/>
      <c r="G43" s="105"/>
      <c r="H43" s="105"/>
      <c r="I43" s="105">
        <f t="shared" si="2"/>
        <v>0</v>
      </c>
      <c r="J43" s="106"/>
      <c r="K43" s="104"/>
      <c r="L43" s="104"/>
      <c r="M43" s="104"/>
      <c r="N43" s="104"/>
      <c r="O43" s="104"/>
      <c r="P43" s="104"/>
      <c r="Q43" s="105">
        <f t="shared" si="3"/>
        <v>0</v>
      </c>
      <c r="R43" s="106"/>
      <c r="S43" s="111"/>
      <c r="T43" s="104"/>
      <c r="U43" s="104"/>
      <c r="V43" s="104"/>
      <c r="W43" s="104"/>
      <c r="X43" s="104"/>
      <c r="Y43" s="105">
        <f t="shared" si="4"/>
        <v>0</v>
      </c>
      <c r="Z43" s="106"/>
      <c r="AA43" s="104"/>
      <c r="AB43" s="104"/>
      <c r="AC43" s="104"/>
      <c r="AD43" s="104"/>
      <c r="AE43" s="104"/>
      <c r="AF43" s="104"/>
      <c r="AG43" s="105">
        <f t="shared" si="5"/>
        <v>0</v>
      </c>
      <c r="AH43" s="106"/>
      <c r="AI43" s="111"/>
      <c r="AJ43" s="104"/>
      <c r="AK43" s="104"/>
      <c r="AL43" s="104"/>
      <c r="AM43" s="104"/>
      <c r="AN43" s="104"/>
      <c r="AO43" s="105">
        <f t="shared" si="6"/>
        <v>0</v>
      </c>
      <c r="AP43" s="106"/>
      <c r="AQ43" s="104"/>
      <c r="AR43" s="104"/>
      <c r="AS43" s="104"/>
      <c r="AT43" s="104"/>
      <c r="AU43" s="104"/>
      <c r="AV43" s="104"/>
      <c r="AW43" s="105">
        <f t="shared" si="7"/>
        <v>0</v>
      </c>
      <c r="AX43" s="106"/>
      <c r="AY43" s="104"/>
      <c r="AZ43" s="104"/>
      <c r="BA43" s="104"/>
      <c r="BB43" s="104"/>
      <c r="BC43" s="104"/>
      <c r="BD43" s="104"/>
      <c r="BE43" s="105">
        <f t="shared" si="8"/>
        <v>0</v>
      </c>
      <c r="BF43" s="106"/>
      <c r="BG43" s="111"/>
      <c r="BH43" s="104"/>
      <c r="BI43" s="104"/>
      <c r="BJ43" s="104"/>
      <c r="BK43" s="104"/>
      <c r="BL43" s="104"/>
      <c r="BM43" s="105">
        <f t="shared" si="9"/>
        <v>0</v>
      </c>
      <c r="BN43" s="106"/>
      <c r="BO43" s="104"/>
      <c r="BP43" s="104"/>
      <c r="BQ43" s="104"/>
      <c r="BR43" s="104"/>
      <c r="BS43" s="104"/>
      <c r="BT43" s="104"/>
      <c r="BU43" s="105">
        <f t="shared" si="10"/>
        <v>0</v>
      </c>
      <c r="BV43" s="106"/>
      <c r="BW43" s="111"/>
      <c r="BX43" s="104"/>
      <c r="BY43" s="104"/>
      <c r="BZ43" s="104"/>
      <c r="CA43" s="104"/>
      <c r="CB43" s="104"/>
      <c r="CC43" s="105">
        <f t="shared" si="11"/>
        <v>0</v>
      </c>
      <c r="CD43" s="106"/>
      <c r="CE43" s="111"/>
      <c r="CF43" s="104"/>
      <c r="CG43" s="104"/>
      <c r="CH43" s="104"/>
      <c r="CI43" s="104"/>
      <c r="CJ43" s="104"/>
      <c r="CK43" s="105">
        <f t="shared" si="12"/>
        <v>0</v>
      </c>
      <c r="CL43" s="106"/>
      <c r="CM43" s="104"/>
      <c r="CN43" s="104"/>
      <c r="CO43" s="104"/>
      <c r="CP43" s="104"/>
      <c r="CQ43" s="104"/>
      <c r="CR43" s="104"/>
      <c r="CS43" s="105">
        <f t="shared" si="13"/>
        <v>0</v>
      </c>
      <c r="CT43" s="106"/>
      <c r="CU43" s="104"/>
      <c r="CV43" s="104"/>
      <c r="CW43" s="104"/>
      <c r="CX43" s="104"/>
      <c r="CY43" s="104"/>
      <c r="CZ43" s="104"/>
      <c r="DA43" s="105">
        <f t="shared" si="14"/>
        <v>0</v>
      </c>
      <c r="DB43" s="106"/>
      <c r="DC43" s="104"/>
      <c r="DD43" s="104"/>
      <c r="DE43" s="104"/>
      <c r="DF43" s="104"/>
      <c r="DG43" s="104"/>
      <c r="DH43" s="104"/>
      <c r="DI43" s="105">
        <f t="shared" si="15"/>
        <v>0</v>
      </c>
      <c r="DJ43" s="106"/>
      <c r="DK43" s="104"/>
      <c r="DL43" s="104"/>
      <c r="DM43" s="104"/>
      <c r="DN43" s="104"/>
      <c r="DO43" s="104"/>
      <c r="DP43" s="104"/>
      <c r="DQ43" s="105">
        <f t="shared" si="16"/>
        <v>0</v>
      </c>
      <c r="DR43" s="106"/>
      <c r="DS43" s="104"/>
      <c r="DT43" s="104"/>
      <c r="DU43" s="104"/>
      <c r="DV43" s="104"/>
      <c r="DW43" s="104"/>
      <c r="DX43" s="104"/>
      <c r="DY43" s="105">
        <f t="shared" si="17"/>
        <v>0</v>
      </c>
      <c r="DZ43" s="106"/>
      <c r="EA43" s="104"/>
      <c r="EB43" s="104"/>
      <c r="EC43" s="104"/>
      <c r="ED43" s="104"/>
      <c r="EE43" s="104"/>
      <c r="EF43" s="104"/>
      <c r="EG43" s="105">
        <f t="shared" si="18"/>
        <v>0</v>
      </c>
      <c r="EH43" s="106"/>
      <c r="EI43" s="111"/>
      <c r="EJ43" s="105">
        <v>1.0</v>
      </c>
      <c r="EK43" s="105">
        <v>1.5</v>
      </c>
      <c r="EL43" s="105">
        <v>0.5</v>
      </c>
      <c r="EM43" s="104"/>
      <c r="EN43" s="104"/>
      <c r="EO43" s="105">
        <f t="shared" si="19"/>
        <v>3</v>
      </c>
      <c r="EP43" s="106"/>
      <c r="EQ43" s="104"/>
      <c r="ER43" s="104"/>
      <c r="ES43" s="104"/>
      <c r="ET43" s="104"/>
      <c r="EU43" s="104"/>
      <c r="EV43" s="104"/>
      <c r="EW43" s="105">
        <f t="shared" si="20"/>
        <v>0</v>
      </c>
      <c r="EX43" s="106"/>
      <c r="EY43" s="104"/>
      <c r="EZ43" s="104"/>
      <c r="FA43" s="104"/>
      <c r="FB43" s="104"/>
      <c r="FC43" s="104"/>
      <c r="FD43" s="104"/>
      <c r="FE43" s="105">
        <f t="shared" si="21"/>
        <v>0</v>
      </c>
      <c r="FF43" s="106"/>
      <c r="FG43" s="104"/>
      <c r="FH43" s="104"/>
      <c r="FI43" s="104"/>
      <c r="FJ43" s="104"/>
      <c r="FK43" s="104"/>
      <c r="FL43" s="104"/>
      <c r="FM43" s="105">
        <f t="shared" si="22"/>
        <v>0</v>
      </c>
      <c r="FN43" s="106"/>
      <c r="FO43" s="111"/>
      <c r="FP43" s="105">
        <v>0.5</v>
      </c>
      <c r="FQ43" s="105">
        <v>1.0</v>
      </c>
      <c r="FR43" s="104"/>
      <c r="FS43" s="105">
        <v>0.5</v>
      </c>
      <c r="FT43" s="105">
        <v>0.5</v>
      </c>
      <c r="FU43" s="105">
        <f t="shared" si="23"/>
        <v>2.5</v>
      </c>
      <c r="FV43" s="106"/>
      <c r="FW43" s="104"/>
      <c r="FX43" s="104"/>
      <c r="FY43" s="104"/>
      <c r="FZ43" s="104"/>
      <c r="GA43" s="104"/>
      <c r="GB43" s="104"/>
      <c r="GC43" s="105">
        <f t="shared" si="24"/>
        <v>0</v>
      </c>
      <c r="GD43" s="106"/>
      <c r="GE43" s="111"/>
      <c r="GF43" s="104"/>
      <c r="GG43" s="104"/>
      <c r="GH43" s="104"/>
      <c r="GI43" s="104"/>
      <c r="GJ43" s="104"/>
      <c r="GK43" s="105">
        <f t="shared" si="25"/>
        <v>0</v>
      </c>
      <c r="GL43" s="106"/>
      <c r="GM43" s="111"/>
      <c r="GN43" s="104"/>
      <c r="GO43" s="104"/>
      <c r="GP43" s="104"/>
      <c r="GQ43" s="104"/>
      <c r="GR43" s="104"/>
      <c r="GS43" s="105">
        <f t="shared" si="26"/>
        <v>0</v>
      </c>
      <c r="GT43" s="106"/>
      <c r="GU43" s="104"/>
      <c r="GV43" s="104"/>
      <c r="GW43" s="104"/>
      <c r="GX43" s="104"/>
      <c r="GY43" s="104"/>
      <c r="GZ43" s="104"/>
      <c r="HA43" s="105">
        <f t="shared" si="27"/>
        <v>0</v>
      </c>
      <c r="HB43" s="106"/>
      <c r="HC43" s="104"/>
      <c r="HD43" s="104"/>
      <c r="HE43" s="104"/>
      <c r="HF43" s="104"/>
      <c r="HG43" s="104"/>
      <c r="HH43" s="104"/>
      <c r="HI43" s="105">
        <f t="shared" si="28"/>
        <v>0</v>
      </c>
      <c r="HJ43" s="106"/>
      <c r="HK43" s="104"/>
      <c r="HL43" s="104"/>
      <c r="HM43" s="104"/>
      <c r="HN43" s="104"/>
      <c r="HO43" s="104"/>
      <c r="HP43" s="104"/>
      <c r="HQ43" s="105">
        <f t="shared" si="29"/>
        <v>0</v>
      </c>
      <c r="HR43" s="106"/>
      <c r="HS43" s="111"/>
      <c r="HT43" s="105">
        <v>1.0</v>
      </c>
      <c r="HU43" s="105">
        <v>0.5</v>
      </c>
      <c r="HV43" s="105">
        <v>0.5</v>
      </c>
      <c r="HW43" s="104"/>
      <c r="HX43" s="105">
        <v>1.0</v>
      </c>
      <c r="HY43" s="105">
        <f t="shared" si="30"/>
        <v>3</v>
      </c>
      <c r="HZ43" s="106"/>
      <c r="IA43" s="104"/>
      <c r="IB43" s="104"/>
      <c r="IC43" s="104"/>
      <c r="ID43" s="104"/>
      <c r="IE43" s="104"/>
      <c r="IF43" s="104"/>
      <c r="IG43" s="105">
        <f t="shared" si="31"/>
        <v>0</v>
      </c>
      <c r="IH43" s="106"/>
      <c r="II43" s="104"/>
      <c r="IJ43" s="104"/>
      <c r="IK43" s="104"/>
      <c r="IL43" s="104"/>
      <c r="IM43" s="104"/>
      <c r="IN43" s="104"/>
      <c r="IO43" s="105">
        <f t="shared" si="76"/>
        <v>0</v>
      </c>
      <c r="IP43" s="106"/>
      <c r="IQ43" s="104"/>
      <c r="IR43" s="104"/>
      <c r="IS43" s="104"/>
      <c r="IT43" s="104"/>
      <c r="IU43" s="104"/>
      <c r="IV43" s="104"/>
      <c r="IW43" s="105"/>
      <c r="IX43" s="106"/>
      <c r="IY43" s="107">
        <f t="shared" ref="IY43:JD43" si="78">SUM(C43,K43,S43,AA43,AI43,AQ43,AY43,BG43,BO43,BW43,CE43,CM43,CU43,DC43,DK43,DS43,EA43,EI43,EQ43,EY43,FG43,FO43,FW43,GE43,GM43,GU43,HC43,HK43,HS43,IA43,II43,IQ43)</f>
        <v>0</v>
      </c>
      <c r="IZ43" s="107">
        <f t="shared" si="78"/>
        <v>2.5</v>
      </c>
      <c r="JA43" s="107">
        <f t="shared" si="78"/>
        <v>3</v>
      </c>
      <c r="JB43" s="107">
        <f t="shared" si="78"/>
        <v>1</v>
      </c>
      <c r="JC43" s="107">
        <f t="shared" si="78"/>
        <v>0.5</v>
      </c>
      <c r="JD43" s="107">
        <f t="shared" si="78"/>
        <v>1.5</v>
      </c>
      <c r="JE43" s="118">
        <f t="shared" si="42"/>
        <v>8.5</v>
      </c>
    </row>
    <row r="44" ht="15.75" customHeight="1">
      <c r="A44" s="104"/>
      <c r="B44" s="104" t="s">
        <v>170</v>
      </c>
      <c r="C44" s="104"/>
      <c r="D44" s="105">
        <v>1.5</v>
      </c>
      <c r="E44" s="104"/>
      <c r="F44" s="104"/>
      <c r="G44" s="105">
        <v>0.5</v>
      </c>
      <c r="H44" s="104"/>
      <c r="I44" s="105">
        <f t="shared" si="2"/>
        <v>2</v>
      </c>
      <c r="J44" s="106"/>
      <c r="K44" s="104"/>
      <c r="L44" s="104"/>
      <c r="M44" s="104"/>
      <c r="N44" s="104"/>
      <c r="O44" s="104"/>
      <c r="P44" s="104"/>
      <c r="Q44" s="105">
        <f t="shared" si="3"/>
        <v>0</v>
      </c>
      <c r="R44" s="106"/>
      <c r="S44" s="104"/>
      <c r="T44" s="104"/>
      <c r="U44" s="104"/>
      <c r="V44" s="104"/>
      <c r="W44" s="104"/>
      <c r="X44" s="104"/>
      <c r="Y44" s="105">
        <f t="shared" si="4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5"/>
        <v>0</v>
      </c>
      <c r="AH44" s="106"/>
      <c r="AI44" s="105">
        <v>2.0</v>
      </c>
      <c r="AJ44" s="105">
        <v>3.0</v>
      </c>
      <c r="AK44" s="105">
        <v>4.0</v>
      </c>
      <c r="AL44" s="104"/>
      <c r="AM44" s="104"/>
      <c r="AN44" s="105">
        <v>2.0</v>
      </c>
      <c r="AO44" s="105">
        <f t="shared" si="6"/>
        <v>11</v>
      </c>
      <c r="AP44" s="106"/>
      <c r="AQ44" s="104"/>
      <c r="AR44" s="104"/>
      <c r="AS44" s="104"/>
      <c r="AT44" s="104"/>
      <c r="AU44" s="104"/>
      <c r="AV44" s="104"/>
      <c r="AW44" s="105">
        <f t="shared" si="7"/>
        <v>0</v>
      </c>
      <c r="AX44" s="106"/>
      <c r="AY44" s="104"/>
      <c r="AZ44" s="104"/>
      <c r="BA44" s="104"/>
      <c r="BB44" s="104"/>
      <c r="BC44" s="104"/>
      <c r="BD44" s="104"/>
      <c r="BE44" s="105">
        <f t="shared" si="8"/>
        <v>0</v>
      </c>
      <c r="BF44" s="106"/>
      <c r="BG44" s="105">
        <v>1.5</v>
      </c>
      <c r="BH44" s="104"/>
      <c r="BI44" s="104"/>
      <c r="BJ44" s="105">
        <v>0.5</v>
      </c>
      <c r="BK44" s="105">
        <v>1.0</v>
      </c>
      <c r="BL44" s="104"/>
      <c r="BM44" s="105">
        <f t="shared" si="9"/>
        <v>3</v>
      </c>
      <c r="BN44" s="106"/>
      <c r="BO44" s="104"/>
      <c r="BP44" s="104"/>
      <c r="BQ44" s="104"/>
      <c r="BR44" s="104"/>
      <c r="BS44" s="104"/>
      <c r="BT44" s="104"/>
      <c r="BU44" s="105">
        <f t="shared" si="10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11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12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13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14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15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16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17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18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19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20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21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22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23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24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25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26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27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28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29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30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31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76"/>
        <v>0</v>
      </c>
      <c r="IP44" s="106"/>
      <c r="IQ44" s="104"/>
      <c r="IR44" s="104"/>
      <c r="IS44" s="104"/>
      <c r="IT44" s="104"/>
      <c r="IU44" s="104"/>
      <c r="IV44" s="104"/>
      <c r="IW44" s="105">
        <f t="shared" ref="IW44:IW48" si="80">SUM(IQ44:IV44)</f>
        <v>0</v>
      </c>
      <c r="IX44" s="106"/>
      <c r="IY44" s="107">
        <f t="shared" ref="IY44:JD44" si="79">SUM(C44,K44,S44,AA44,AI44,AQ44,AY44,BG44,BO44,BW44,CE44,CM44,CU44,DC44,DK44,DS44,EA44,EI44,EQ44,EY44,FG44,FO44,FW44,GE44,GM44,GU44,HC44,HK44,HS44,IA44,II44,IQ44)</f>
        <v>3.5</v>
      </c>
      <c r="IZ44" s="107">
        <f t="shared" si="79"/>
        <v>4.5</v>
      </c>
      <c r="JA44" s="107">
        <f t="shared" si="79"/>
        <v>4</v>
      </c>
      <c r="JB44" s="107">
        <f t="shared" si="79"/>
        <v>0.5</v>
      </c>
      <c r="JC44" s="107">
        <f t="shared" si="79"/>
        <v>1.5</v>
      </c>
      <c r="JD44" s="107">
        <f t="shared" si="79"/>
        <v>2</v>
      </c>
      <c r="JE44" s="120">
        <f t="shared" si="42"/>
        <v>16</v>
      </c>
    </row>
    <row r="45" ht="15.75" customHeight="1">
      <c r="A45" s="104"/>
      <c r="B45" s="104" t="s">
        <v>171</v>
      </c>
      <c r="C45" s="104"/>
      <c r="D45" s="104"/>
      <c r="E45" s="104"/>
      <c r="F45" s="104"/>
      <c r="G45" s="104"/>
      <c r="H45" s="104"/>
      <c r="I45" s="105">
        <f t="shared" si="2"/>
        <v>0</v>
      </c>
      <c r="J45" s="106"/>
      <c r="K45" s="104"/>
      <c r="L45" s="104"/>
      <c r="M45" s="104"/>
      <c r="N45" s="104"/>
      <c r="O45" s="104"/>
      <c r="P45" s="104"/>
      <c r="Q45" s="105">
        <f t="shared" si="3"/>
        <v>0</v>
      </c>
      <c r="R45" s="106"/>
      <c r="S45" s="105">
        <v>1.0</v>
      </c>
      <c r="T45" s="105">
        <v>0.5</v>
      </c>
      <c r="U45" s="104"/>
      <c r="V45" s="104"/>
      <c r="W45" s="104"/>
      <c r="X45" s="104"/>
      <c r="Y45" s="105">
        <f t="shared" si="4"/>
        <v>1.5</v>
      </c>
      <c r="Z45" s="106"/>
      <c r="AA45" s="104"/>
      <c r="AB45" s="104"/>
      <c r="AC45" s="104"/>
      <c r="AD45" s="104"/>
      <c r="AE45" s="104"/>
      <c r="AF45" s="104"/>
      <c r="AG45" s="105">
        <f t="shared" si="5"/>
        <v>0</v>
      </c>
      <c r="AH45" s="106"/>
      <c r="AI45" s="104"/>
      <c r="AJ45" s="104"/>
      <c r="AK45" s="104"/>
      <c r="AL45" s="104"/>
      <c r="AM45" s="104"/>
      <c r="AN45" s="104"/>
      <c r="AO45" s="105">
        <f t="shared" si="6"/>
        <v>0</v>
      </c>
      <c r="AP45" s="106"/>
      <c r="AQ45" s="104"/>
      <c r="AR45" s="104"/>
      <c r="AS45" s="104"/>
      <c r="AT45" s="104"/>
      <c r="AU45" s="104"/>
      <c r="AV45" s="104"/>
      <c r="AW45" s="105">
        <f t="shared" si="7"/>
        <v>0</v>
      </c>
      <c r="AX45" s="106"/>
      <c r="AY45" s="104"/>
      <c r="AZ45" s="104"/>
      <c r="BA45" s="104"/>
      <c r="BB45" s="104"/>
      <c r="BC45" s="104"/>
      <c r="BD45" s="104"/>
      <c r="BE45" s="105">
        <f t="shared" si="8"/>
        <v>0</v>
      </c>
      <c r="BF45" s="106"/>
      <c r="BG45" s="104"/>
      <c r="BH45" s="104"/>
      <c r="BI45" s="104"/>
      <c r="BJ45" s="104"/>
      <c r="BK45" s="104"/>
      <c r="BL45" s="104"/>
      <c r="BM45" s="105">
        <f t="shared" si="9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10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11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12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13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14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15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16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17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18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19"/>
        <v>0</v>
      </c>
      <c r="EP45" s="106"/>
      <c r="EQ45" s="104"/>
      <c r="ER45" s="104"/>
      <c r="ES45" s="104"/>
      <c r="ET45" s="104"/>
      <c r="EU45" s="104"/>
      <c r="EV45" s="104"/>
      <c r="EW45" s="105">
        <f t="shared" si="20"/>
        <v>0</v>
      </c>
      <c r="EX45" s="106"/>
      <c r="EY45" s="104"/>
      <c r="EZ45" s="104"/>
      <c r="FA45" s="104"/>
      <c r="FB45" s="104"/>
      <c r="FC45" s="104"/>
      <c r="FD45" s="104"/>
      <c r="FE45" s="105">
        <f t="shared" si="21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22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23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24"/>
        <v>0</v>
      </c>
      <c r="GD45" s="106"/>
      <c r="GE45" s="104"/>
      <c r="GF45" s="104"/>
      <c r="GG45" s="104"/>
      <c r="GH45" s="104"/>
      <c r="GI45" s="104"/>
      <c r="GJ45" s="104"/>
      <c r="GK45" s="105">
        <f t="shared" si="25"/>
        <v>0</v>
      </c>
      <c r="GL45" s="106"/>
      <c r="GM45" s="104"/>
      <c r="GN45" s="104"/>
      <c r="GO45" s="104"/>
      <c r="GP45" s="104"/>
      <c r="GQ45" s="104"/>
      <c r="GR45" s="104"/>
      <c r="GS45" s="105">
        <f t="shared" si="26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27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28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29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30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31"/>
        <v>0</v>
      </c>
      <c r="IH45" s="106"/>
      <c r="II45" s="104"/>
      <c r="IJ45" s="104"/>
      <c r="IK45" s="104"/>
      <c r="IL45" s="104"/>
      <c r="IM45" s="104"/>
      <c r="IN45" s="104"/>
      <c r="IO45" s="105">
        <f t="shared" si="76"/>
        <v>0</v>
      </c>
      <c r="IP45" s="106"/>
      <c r="IQ45" s="104"/>
      <c r="IR45" s="104"/>
      <c r="IS45" s="104"/>
      <c r="IT45" s="104"/>
      <c r="IU45" s="104"/>
      <c r="IV45" s="104"/>
      <c r="IW45" s="105">
        <f t="shared" si="80"/>
        <v>0</v>
      </c>
      <c r="IX45" s="106"/>
      <c r="IY45" s="107">
        <f t="shared" ref="IY45:JD45" si="81">SUM(C45,K45,S45,AA45,AI45,AQ45,AY45,BG45,BO45,BW45,CE45,CM45,CU45,DC45,DK45,DS45,EA45,EI45,EQ45,EY45,FG45,FO45,FW45,GE45,GM45,GU45,HC45,HK45,HS45,IA45,II45,IQ45)</f>
        <v>1</v>
      </c>
      <c r="IZ45" s="107">
        <f t="shared" si="81"/>
        <v>0.5</v>
      </c>
      <c r="JA45" s="107">
        <f t="shared" si="81"/>
        <v>0</v>
      </c>
      <c r="JB45" s="107">
        <f t="shared" si="81"/>
        <v>0</v>
      </c>
      <c r="JC45" s="107">
        <f t="shared" si="81"/>
        <v>0</v>
      </c>
      <c r="JD45" s="107">
        <f t="shared" si="81"/>
        <v>0</v>
      </c>
      <c r="JE45" s="120">
        <f t="shared" si="42"/>
        <v>1.5</v>
      </c>
    </row>
    <row r="46" ht="15.75" customHeight="1">
      <c r="A46" s="104"/>
      <c r="B46" s="104" t="s">
        <v>172</v>
      </c>
      <c r="C46" s="104"/>
      <c r="D46" s="104"/>
      <c r="E46" s="104"/>
      <c r="F46" s="104"/>
      <c r="G46" s="104"/>
      <c r="H46" s="104"/>
      <c r="I46" s="105">
        <f t="shared" si="2"/>
        <v>0</v>
      </c>
      <c r="J46" s="106"/>
      <c r="K46" s="104"/>
      <c r="L46" s="104"/>
      <c r="M46" s="104"/>
      <c r="N46" s="104"/>
      <c r="O46" s="104"/>
      <c r="P46" s="104"/>
      <c r="Q46" s="105">
        <f t="shared" si="3"/>
        <v>0</v>
      </c>
      <c r="R46" s="106"/>
      <c r="S46" s="104"/>
      <c r="T46" s="104"/>
      <c r="U46" s="104"/>
      <c r="V46" s="104"/>
      <c r="W46" s="104"/>
      <c r="X46" s="104"/>
      <c r="Y46" s="105">
        <f t="shared" si="4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5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6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"/>
        <v>0</v>
      </c>
      <c r="AX46" s="106"/>
      <c r="AY46" s="104"/>
      <c r="AZ46" s="104"/>
      <c r="BA46" s="104"/>
      <c r="BB46" s="104"/>
      <c r="BC46" s="104"/>
      <c r="BD46" s="104"/>
      <c r="BE46" s="105">
        <f t="shared" si="8"/>
        <v>0</v>
      </c>
      <c r="BF46" s="106"/>
      <c r="BG46" s="104"/>
      <c r="BH46" s="104"/>
      <c r="BI46" s="104"/>
      <c r="BJ46" s="104"/>
      <c r="BK46" s="104"/>
      <c r="BL46" s="104"/>
      <c r="BM46" s="105">
        <f t="shared" si="9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10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11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12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13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14"/>
        <v>0</v>
      </c>
      <c r="DB46" s="106"/>
      <c r="DC46" s="105">
        <v>5.0</v>
      </c>
      <c r="DD46" s="104"/>
      <c r="DE46" s="104"/>
      <c r="DF46" s="105">
        <v>4.0</v>
      </c>
      <c r="DG46" s="104"/>
      <c r="DH46" s="104"/>
      <c r="DI46" s="105">
        <f t="shared" si="15"/>
        <v>9</v>
      </c>
      <c r="DJ46" s="106"/>
      <c r="DK46" s="104"/>
      <c r="DL46" s="104"/>
      <c r="DM46" s="104"/>
      <c r="DN46" s="104"/>
      <c r="DO46" s="104"/>
      <c r="DP46" s="104"/>
      <c r="DQ46" s="105">
        <f t="shared" si="16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17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18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19"/>
        <v>0</v>
      </c>
      <c r="EP46" s="106"/>
      <c r="EQ46" s="104"/>
      <c r="ER46" s="104"/>
      <c r="ES46" s="104"/>
      <c r="ET46" s="104"/>
      <c r="EU46" s="104"/>
      <c r="EV46" s="104"/>
      <c r="EW46" s="105">
        <f t="shared" si="20"/>
        <v>0</v>
      </c>
      <c r="EX46" s="106"/>
      <c r="EY46" s="104"/>
      <c r="EZ46" s="104"/>
      <c r="FA46" s="104"/>
      <c r="FB46" s="104"/>
      <c r="FC46" s="104"/>
      <c r="FD46" s="104"/>
      <c r="FE46" s="105">
        <f t="shared" si="21"/>
        <v>0</v>
      </c>
      <c r="FF46" s="106"/>
      <c r="FG46" s="104"/>
      <c r="FH46" s="104"/>
      <c r="FI46" s="104"/>
      <c r="FJ46" s="104"/>
      <c r="FK46" s="104"/>
      <c r="FL46" s="104"/>
      <c r="FM46" s="105">
        <f t="shared" si="22"/>
        <v>0</v>
      </c>
      <c r="FN46" s="106"/>
      <c r="FO46" s="104"/>
      <c r="FP46" s="104"/>
      <c r="FQ46" s="104"/>
      <c r="FR46" s="104"/>
      <c r="FS46" s="104"/>
      <c r="FT46" s="104"/>
      <c r="FU46" s="105">
        <f t="shared" si="23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24"/>
        <v>0</v>
      </c>
      <c r="GD46" s="106"/>
      <c r="GE46" s="104"/>
      <c r="GF46" s="104"/>
      <c r="GG46" s="104"/>
      <c r="GH46" s="104"/>
      <c r="GI46" s="104"/>
      <c r="GJ46" s="104"/>
      <c r="GK46" s="105">
        <f t="shared" si="25"/>
        <v>0</v>
      </c>
      <c r="GL46" s="106"/>
      <c r="GM46" s="104"/>
      <c r="GN46" s="104"/>
      <c r="GO46" s="104"/>
      <c r="GP46" s="104"/>
      <c r="GQ46" s="104"/>
      <c r="GR46" s="104"/>
      <c r="GS46" s="105">
        <f t="shared" si="26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27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28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29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30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31"/>
        <v>0</v>
      </c>
      <c r="IH46" s="106"/>
      <c r="II46" s="104"/>
      <c r="IJ46" s="104"/>
      <c r="IK46" s="104"/>
      <c r="IL46" s="104"/>
      <c r="IM46" s="104"/>
      <c r="IN46" s="104"/>
      <c r="IO46" s="105">
        <f t="shared" si="76"/>
        <v>0</v>
      </c>
      <c r="IP46" s="106"/>
      <c r="IQ46" s="104"/>
      <c r="IR46" s="104"/>
      <c r="IS46" s="104"/>
      <c r="IT46" s="104"/>
      <c r="IU46" s="104"/>
      <c r="IV46" s="104"/>
      <c r="IW46" s="105">
        <f t="shared" si="80"/>
        <v>0</v>
      </c>
      <c r="IX46" s="106"/>
      <c r="IY46" s="107">
        <f t="shared" ref="IY46:JD46" si="82">SUM(C46,K46,S46,AA46,AI46,AQ46,AY46,BG46,BO46,BW46,CE46,CM46,CU46,DC46,DK46,DS46,EA46,EI46,EQ46,EY46,FG46,FO46,FW46,GE46,GM46,GU46,HC46,HK46,HS46,IA46,II46,IQ46)</f>
        <v>5</v>
      </c>
      <c r="IZ46" s="107">
        <f t="shared" si="82"/>
        <v>0</v>
      </c>
      <c r="JA46" s="107">
        <f t="shared" si="82"/>
        <v>0</v>
      </c>
      <c r="JB46" s="107">
        <f t="shared" si="82"/>
        <v>4</v>
      </c>
      <c r="JC46" s="107">
        <f t="shared" si="82"/>
        <v>0</v>
      </c>
      <c r="JD46" s="107">
        <f t="shared" si="82"/>
        <v>0</v>
      </c>
      <c r="JE46" s="120">
        <f t="shared" si="42"/>
        <v>9</v>
      </c>
    </row>
    <row r="47" ht="15.75" customHeight="1">
      <c r="A47" s="104"/>
      <c r="B47" s="104" t="s">
        <v>173</v>
      </c>
      <c r="C47" s="104"/>
      <c r="D47" s="104"/>
      <c r="E47" s="104"/>
      <c r="F47" s="104"/>
      <c r="G47" s="104"/>
      <c r="H47" s="104"/>
      <c r="I47" s="105"/>
      <c r="J47" s="106"/>
      <c r="K47" s="104"/>
      <c r="L47" s="104"/>
      <c r="M47" s="104"/>
      <c r="N47" s="104"/>
      <c r="O47" s="104"/>
      <c r="P47" s="104"/>
      <c r="Q47" s="105"/>
      <c r="R47" s="106"/>
      <c r="S47" s="104"/>
      <c r="T47" s="104"/>
      <c r="U47" s="104"/>
      <c r="V47" s="104"/>
      <c r="W47" s="104"/>
      <c r="X47" s="104"/>
      <c r="Y47" s="105"/>
      <c r="Z47" s="106"/>
      <c r="AA47" s="104"/>
      <c r="AB47" s="104"/>
      <c r="AC47" s="104"/>
      <c r="AD47" s="104"/>
      <c r="AE47" s="104"/>
      <c r="AF47" s="104"/>
      <c r="AG47" s="105"/>
      <c r="AH47" s="106"/>
      <c r="AI47" s="104"/>
      <c r="AJ47" s="104"/>
      <c r="AK47" s="104"/>
      <c r="AL47" s="104"/>
      <c r="AM47" s="104"/>
      <c r="AN47" s="104"/>
      <c r="AO47" s="105"/>
      <c r="AP47" s="106"/>
      <c r="AQ47" s="104"/>
      <c r="AR47" s="104"/>
      <c r="AS47" s="104"/>
      <c r="AT47" s="104"/>
      <c r="AU47" s="104"/>
      <c r="AV47" s="104"/>
      <c r="AW47" s="105"/>
      <c r="AX47" s="106"/>
      <c r="AY47" s="104"/>
      <c r="AZ47" s="104"/>
      <c r="BA47" s="104"/>
      <c r="BB47" s="104"/>
      <c r="BC47" s="104"/>
      <c r="BD47" s="104"/>
      <c r="BE47" s="105"/>
      <c r="BF47" s="106"/>
      <c r="BG47" s="104"/>
      <c r="BH47" s="104"/>
      <c r="BI47" s="104"/>
      <c r="BJ47" s="104"/>
      <c r="BK47" s="104"/>
      <c r="BL47" s="104"/>
      <c r="BM47" s="105"/>
      <c r="BN47" s="106"/>
      <c r="BO47" s="104"/>
      <c r="BP47" s="104"/>
      <c r="BQ47" s="104"/>
      <c r="BR47" s="104"/>
      <c r="BS47" s="104"/>
      <c r="BT47" s="104"/>
      <c r="BU47" s="105"/>
      <c r="BV47" s="106"/>
      <c r="BW47" s="104"/>
      <c r="BX47" s="104"/>
      <c r="BY47" s="104"/>
      <c r="BZ47" s="104"/>
      <c r="CA47" s="104"/>
      <c r="CB47" s="104"/>
      <c r="CC47" s="105"/>
      <c r="CD47" s="106"/>
      <c r="CE47" s="104"/>
      <c r="CF47" s="104"/>
      <c r="CG47" s="104"/>
      <c r="CH47" s="104"/>
      <c r="CI47" s="104"/>
      <c r="CJ47" s="104"/>
      <c r="CK47" s="105"/>
      <c r="CL47" s="106"/>
      <c r="CM47" s="104"/>
      <c r="CN47" s="104"/>
      <c r="CO47" s="104"/>
      <c r="CP47" s="104"/>
      <c r="CQ47" s="104"/>
      <c r="CR47" s="104"/>
      <c r="CS47" s="105"/>
      <c r="CT47" s="106"/>
      <c r="CU47" s="104"/>
      <c r="CV47" s="104"/>
      <c r="CW47" s="104"/>
      <c r="CX47" s="104"/>
      <c r="CY47" s="104"/>
      <c r="CZ47" s="104"/>
      <c r="DA47" s="105"/>
      <c r="DB47" s="106"/>
      <c r="DC47" s="104"/>
      <c r="DD47" s="104"/>
      <c r="DE47" s="104"/>
      <c r="DF47" s="104"/>
      <c r="DG47" s="104"/>
      <c r="DH47" s="104"/>
      <c r="DI47" s="105"/>
      <c r="DJ47" s="106"/>
      <c r="DK47" s="104"/>
      <c r="DL47" s="104"/>
      <c r="DM47" s="104"/>
      <c r="DN47" s="104"/>
      <c r="DO47" s="104"/>
      <c r="DP47" s="104"/>
      <c r="DQ47" s="105"/>
      <c r="DR47" s="106"/>
      <c r="DS47" s="104"/>
      <c r="DT47" s="104"/>
      <c r="DU47" s="104"/>
      <c r="DV47" s="104"/>
      <c r="DW47" s="104"/>
      <c r="DX47" s="104"/>
      <c r="DY47" s="105"/>
      <c r="DZ47" s="106"/>
      <c r="EA47" s="104"/>
      <c r="EB47" s="104"/>
      <c r="EC47" s="104"/>
      <c r="ED47" s="104"/>
      <c r="EE47" s="104"/>
      <c r="EF47" s="104"/>
      <c r="EG47" s="105"/>
      <c r="EH47" s="106"/>
      <c r="EI47" s="104"/>
      <c r="EJ47" s="104"/>
      <c r="EK47" s="104"/>
      <c r="EL47" s="104"/>
      <c r="EM47" s="104"/>
      <c r="EN47" s="104"/>
      <c r="EO47" s="105"/>
      <c r="EP47" s="106"/>
      <c r="EQ47" s="104"/>
      <c r="ER47" s="104"/>
      <c r="ES47" s="104"/>
      <c r="ET47" s="104"/>
      <c r="EU47" s="104"/>
      <c r="EV47" s="104"/>
      <c r="EW47" s="105"/>
      <c r="EX47" s="106"/>
      <c r="EY47" s="104"/>
      <c r="EZ47" s="104"/>
      <c r="FA47" s="104"/>
      <c r="FB47" s="104"/>
      <c r="FC47" s="104"/>
      <c r="FD47" s="104"/>
      <c r="FE47" s="105"/>
      <c r="FF47" s="106"/>
      <c r="FG47" s="104"/>
      <c r="FH47" s="104"/>
      <c r="FI47" s="104"/>
      <c r="FJ47" s="104"/>
      <c r="FK47" s="104"/>
      <c r="FL47" s="104"/>
      <c r="FM47" s="105"/>
      <c r="FN47" s="106"/>
      <c r="FO47" s="104"/>
      <c r="FP47" s="104"/>
      <c r="FQ47" s="104"/>
      <c r="FR47" s="105">
        <v>6.0</v>
      </c>
      <c r="FS47" s="105">
        <v>24.0</v>
      </c>
      <c r="FT47" s="104"/>
      <c r="FU47" s="105">
        <f t="shared" si="23"/>
        <v>30</v>
      </c>
      <c r="FV47" s="106"/>
      <c r="FW47" s="104"/>
      <c r="FX47" s="104"/>
      <c r="FY47" s="104"/>
      <c r="FZ47" s="104"/>
      <c r="GA47" s="104"/>
      <c r="GB47" s="104"/>
      <c r="GC47" s="105"/>
      <c r="GD47" s="106"/>
      <c r="GE47" s="104"/>
      <c r="GF47" s="104"/>
      <c r="GG47" s="104"/>
      <c r="GH47" s="104"/>
      <c r="GI47" s="104"/>
      <c r="GJ47" s="104"/>
      <c r="GK47" s="105"/>
      <c r="GL47" s="106"/>
      <c r="GM47" s="104"/>
      <c r="GN47" s="104"/>
      <c r="GO47" s="104"/>
      <c r="GP47" s="104"/>
      <c r="GQ47" s="104"/>
      <c r="GR47" s="104"/>
      <c r="GS47" s="105"/>
      <c r="GT47" s="106"/>
      <c r="GU47" s="104"/>
      <c r="GV47" s="104"/>
      <c r="GW47" s="104"/>
      <c r="GX47" s="104"/>
      <c r="GY47" s="104"/>
      <c r="GZ47" s="104"/>
      <c r="HA47" s="105"/>
      <c r="HB47" s="106"/>
      <c r="HC47" s="104"/>
      <c r="HD47" s="104"/>
      <c r="HE47" s="104"/>
      <c r="HF47" s="104"/>
      <c r="HG47" s="104"/>
      <c r="HH47" s="104"/>
      <c r="HI47" s="105"/>
      <c r="HJ47" s="106"/>
      <c r="HK47" s="104"/>
      <c r="HL47" s="104"/>
      <c r="HM47" s="104"/>
      <c r="HN47" s="104"/>
      <c r="HO47" s="104"/>
      <c r="HP47" s="104"/>
      <c r="HQ47" s="105"/>
      <c r="HR47" s="106"/>
      <c r="HS47" s="104"/>
      <c r="HT47" s="104"/>
      <c r="HU47" s="104"/>
      <c r="HV47" s="104"/>
      <c r="HW47" s="104"/>
      <c r="HX47" s="104"/>
      <c r="HY47" s="105"/>
      <c r="HZ47" s="106"/>
      <c r="IA47" s="104"/>
      <c r="IB47" s="104"/>
      <c r="IC47" s="104"/>
      <c r="ID47" s="104"/>
      <c r="IE47" s="104"/>
      <c r="IF47" s="104"/>
      <c r="IG47" s="105"/>
      <c r="IH47" s="106"/>
      <c r="II47" s="104"/>
      <c r="IJ47" s="104"/>
      <c r="IK47" s="104"/>
      <c r="IL47" s="104"/>
      <c r="IM47" s="104"/>
      <c r="IN47" s="104"/>
      <c r="IO47" s="105">
        <f t="shared" si="76"/>
        <v>0</v>
      </c>
      <c r="IP47" s="106"/>
      <c r="IQ47" s="104"/>
      <c r="IR47" s="104"/>
      <c r="IS47" s="104"/>
      <c r="IT47" s="104"/>
      <c r="IU47" s="104"/>
      <c r="IV47" s="104"/>
      <c r="IW47" s="105">
        <f t="shared" si="80"/>
        <v>0</v>
      </c>
      <c r="IX47" s="106"/>
      <c r="IY47" s="107">
        <f t="shared" ref="IY47:JD47" si="83">SUM(C47,K47,S47,AA47,AI47,AQ47,AY47,BG47,BO47,BW47,CE47,CM47,CU47,DC47,DK47,DS47,EA47,EI47,EQ47,EY47,FG47,FO47,FW47,GE47,GM47,GU47,HC47,HK47,HS47,IA47,II47,IQ47)</f>
        <v>0</v>
      </c>
      <c r="IZ47" s="107">
        <f t="shared" si="83"/>
        <v>0</v>
      </c>
      <c r="JA47" s="107">
        <f t="shared" si="83"/>
        <v>0</v>
      </c>
      <c r="JB47" s="107">
        <f t="shared" si="83"/>
        <v>6</v>
      </c>
      <c r="JC47" s="107">
        <f t="shared" si="83"/>
        <v>24</v>
      </c>
      <c r="JD47" s="107">
        <f t="shared" si="83"/>
        <v>0</v>
      </c>
      <c r="JE47" s="120">
        <f t="shared" si="42"/>
        <v>30</v>
      </c>
    </row>
    <row r="48" ht="15.75" customHeight="1">
      <c r="A48" s="113"/>
      <c r="B48" s="113" t="s">
        <v>54</v>
      </c>
      <c r="C48" s="104"/>
      <c r="D48" s="104"/>
      <c r="E48" s="104"/>
      <c r="F48" s="104"/>
      <c r="G48" s="104"/>
      <c r="H48" s="104"/>
      <c r="I48" s="105">
        <f>SUM(C48:H48)</f>
        <v>0</v>
      </c>
      <c r="J48" s="106"/>
      <c r="K48" s="104"/>
      <c r="L48" s="104"/>
      <c r="M48" s="104"/>
      <c r="N48" s="104"/>
      <c r="O48" s="104"/>
      <c r="P48" s="104"/>
      <c r="Q48" s="105">
        <f>SUM(K48:P48)</f>
        <v>0</v>
      </c>
      <c r="R48" s="106"/>
      <c r="S48" s="104"/>
      <c r="T48" s="104"/>
      <c r="U48" s="104"/>
      <c r="V48" s="104"/>
      <c r="W48" s="104"/>
      <c r="X48" s="104"/>
      <c r="Y48" s="105">
        <f>SUM(S48:X48)</f>
        <v>0</v>
      </c>
      <c r="Z48" s="106"/>
      <c r="AA48" s="104"/>
      <c r="AB48" s="104"/>
      <c r="AC48" s="104"/>
      <c r="AD48" s="104"/>
      <c r="AE48" s="104"/>
      <c r="AF48" s="104"/>
      <c r="AG48" s="105">
        <f>SUM(AA48:AF48)</f>
        <v>0</v>
      </c>
      <c r="AH48" s="106"/>
      <c r="AI48" s="104"/>
      <c r="AJ48" s="104"/>
      <c r="AK48" s="104"/>
      <c r="AL48" s="104"/>
      <c r="AM48" s="104"/>
      <c r="AN48" s="104"/>
      <c r="AO48" s="105">
        <f>SUM(AI48:AN48)</f>
        <v>0</v>
      </c>
      <c r="AP48" s="106"/>
      <c r="AQ48" s="104"/>
      <c r="AR48" s="104"/>
      <c r="AS48" s="104"/>
      <c r="AT48" s="104"/>
      <c r="AU48" s="104"/>
      <c r="AV48" s="104"/>
      <c r="AW48" s="105">
        <f>SUM(AQ48:AV48)</f>
        <v>0</v>
      </c>
      <c r="AX48" s="106"/>
      <c r="AY48" s="104"/>
      <c r="AZ48" s="104"/>
      <c r="BA48" s="104"/>
      <c r="BB48" s="104"/>
      <c r="BC48" s="104"/>
      <c r="BD48" s="104"/>
      <c r="BE48" s="105">
        <f>SUM(AY48:BD48)</f>
        <v>0</v>
      </c>
      <c r="BF48" s="106"/>
      <c r="BG48" s="104"/>
      <c r="BH48" s="104"/>
      <c r="BI48" s="104"/>
      <c r="BJ48" s="104"/>
      <c r="BK48" s="104"/>
      <c r="BL48" s="104"/>
      <c r="BM48" s="105">
        <f>SUM(BG48:BL48)</f>
        <v>0</v>
      </c>
      <c r="BN48" s="106"/>
      <c r="BO48" s="104"/>
      <c r="BP48" s="104"/>
      <c r="BQ48" s="104"/>
      <c r="BR48" s="104"/>
      <c r="BS48" s="104"/>
      <c r="BT48" s="104"/>
      <c r="BU48" s="105">
        <f>SUM(BO48:BT48)</f>
        <v>0</v>
      </c>
      <c r="BV48" s="106"/>
      <c r="BW48" s="104"/>
      <c r="BX48" s="104"/>
      <c r="BY48" s="104"/>
      <c r="BZ48" s="104"/>
      <c r="CA48" s="104"/>
      <c r="CB48" s="104"/>
      <c r="CC48" s="105">
        <f>SUM(BW48:CB48)</f>
        <v>0</v>
      </c>
      <c r="CD48" s="106"/>
      <c r="CE48" s="104"/>
      <c r="CF48" s="104"/>
      <c r="CG48" s="104"/>
      <c r="CH48" s="104"/>
      <c r="CI48" s="104"/>
      <c r="CJ48" s="104"/>
      <c r="CK48" s="105">
        <f>SUM(CE48:CJ48)</f>
        <v>0</v>
      </c>
      <c r="CL48" s="106"/>
      <c r="CM48" s="104"/>
      <c r="CN48" s="104"/>
      <c r="CO48" s="104"/>
      <c r="CP48" s="104"/>
      <c r="CQ48" s="104"/>
      <c r="CR48" s="104"/>
      <c r="CS48" s="105">
        <f>SUM(CM48:CR48)</f>
        <v>0</v>
      </c>
      <c r="CT48" s="106"/>
      <c r="CU48" s="104"/>
      <c r="CV48" s="104"/>
      <c r="CW48" s="104"/>
      <c r="CX48" s="104"/>
      <c r="CY48" s="104"/>
      <c r="CZ48" s="104"/>
      <c r="DA48" s="105">
        <f>SUM(CU48:CZ48)</f>
        <v>0</v>
      </c>
      <c r="DB48" s="106"/>
      <c r="DC48" s="104"/>
      <c r="DD48" s="104"/>
      <c r="DE48" s="104"/>
      <c r="DF48" s="104"/>
      <c r="DG48" s="104"/>
      <c r="DH48" s="104"/>
      <c r="DI48" s="105">
        <f>SUM(DC48:DH48)</f>
        <v>0</v>
      </c>
      <c r="DJ48" s="106"/>
      <c r="DK48" s="104"/>
      <c r="DL48" s="104"/>
      <c r="DM48" s="104"/>
      <c r="DN48" s="104"/>
      <c r="DO48" s="104"/>
      <c r="DP48" s="104"/>
      <c r="DQ48" s="105">
        <f>SUM(DK48:DP48)</f>
        <v>0</v>
      </c>
      <c r="DR48" s="106"/>
      <c r="DS48" s="104"/>
      <c r="DT48" s="104"/>
      <c r="DU48" s="104"/>
      <c r="DV48" s="104"/>
      <c r="DW48" s="104"/>
      <c r="DX48" s="104"/>
      <c r="DY48" s="105">
        <f>SUM(DS48:DX48)</f>
        <v>0</v>
      </c>
      <c r="DZ48" s="106"/>
      <c r="EA48" s="104"/>
      <c r="EB48" s="104"/>
      <c r="EC48" s="104"/>
      <c r="ED48" s="104"/>
      <c r="EE48" s="104"/>
      <c r="EF48" s="104"/>
      <c r="EG48" s="105">
        <f>SUM(EA48:EF48)</f>
        <v>0</v>
      </c>
      <c r="EH48" s="106"/>
      <c r="EI48" s="104"/>
      <c r="EJ48" s="104"/>
      <c r="EK48" s="104"/>
      <c r="EL48" s="104"/>
      <c r="EM48" s="104"/>
      <c r="EN48" s="104"/>
      <c r="EO48" s="105">
        <f>SUM(EI48:EN48)</f>
        <v>0</v>
      </c>
      <c r="EP48" s="106"/>
      <c r="EQ48" s="104"/>
      <c r="ER48" s="104"/>
      <c r="ES48" s="104"/>
      <c r="ET48" s="104"/>
      <c r="EU48" s="104"/>
      <c r="EV48" s="104"/>
      <c r="EW48" s="105">
        <f>SUM(EQ48:EV48)</f>
        <v>0</v>
      </c>
      <c r="EX48" s="106"/>
      <c r="EY48" s="104"/>
      <c r="EZ48" s="104"/>
      <c r="FA48" s="104"/>
      <c r="FB48" s="104"/>
      <c r="FC48" s="104"/>
      <c r="FD48" s="104"/>
      <c r="FE48" s="105">
        <f>SUM(EY48:FD48)</f>
        <v>0</v>
      </c>
      <c r="FF48" s="106"/>
      <c r="FG48" s="104"/>
      <c r="FH48" s="104"/>
      <c r="FI48" s="104"/>
      <c r="FJ48" s="104"/>
      <c r="FK48" s="104"/>
      <c r="FL48" s="104"/>
      <c r="FM48" s="105">
        <f>SUM(FG48:FL48)</f>
        <v>0</v>
      </c>
      <c r="FN48" s="106"/>
      <c r="FO48" s="104"/>
      <c r="FP48" s="104"/>
      <c r="FQ48" s="104"/>
      <c r="FR48" s="104"/>
      <c r="FS48" s="104"/>
      <c r="FT48" s="104"/>
      <c r="FU48" s="105">
        <f t="shared" si="23"/>
        <v>0</v>
      </c>
      <c r="FV48" s="106"/>
      <c r="FW48" s="104"/>
      <c r="FX48" s="104"/>
      <c r="FY48" s="104"/>
      <c r="FZ48" s="104"/>
      <c r="GA48" s="104"/>
      <c r="GB48" s="104"/>
      <c r="GC48" s="105">
        <f>SUM(FW48:GB48)</f>
        <v>0</v>
      </c>
      <c r="GD48" s="106"/>
      <c r="GE48" s="104"/>
      <c r="GF48" s="104"/>
      <c r="GG48" s="104"/>
      <c r="GH48" s="104"/>
      <c r="GI48" s="104"/>
      <c r="GJ48" s="104"/>
      <c r="GK48" s="105">
        <f>SUM(GE48:GJ48)</f>
        <v>0</v>
      </c>
      <c r="GL48" s="106"/>
      <c r="GM48" s="104"/>
      <c r="GN48" s="104"/>
      <c r="GO48" s="104"/>
      <c r="GP48" s="104"/>
      <c r="GQ48" s="104"/>
      <c r="GR48" s="104"/>
      <c r="GS48" s="105">
        <f>SUM(GM48:GR48)</f>
        <v>0</v>
      </c>
      <c r="GT48" s="106"/>
      <c r="GU48" s="104"/>
      <c r="GV48" s="104"/>
      <c r="GW48" s="104"/>
      <c r="GX48" s="104"/>
      <c r="GY48" s="104"/>
      <c r="GZ48" s="104"/>
      <c r="HA48" s="105">
        <f>SUM(GU48:GZ48)</f>
        <v>0</v>
      </c>
      <c r="HB48" s="106"/>
      <c r="HC48" s="104"/>
      <c r="HD48" s="104"/>
      <c r="HE48" s="104"/>
      <c r="HF48" s="104"/>
      <c r="HG48" s="104"/>
      <c r="HH48" s="104"/>
      <c r="HI48" s="105">
        <f>SUM(HC48:HH48)</f>
        <v>0</v>
      </c>
      <c r="HJ48" s="106"/>
      <c r="HK48" s="104"/>
      <c r="HL48" s="104"/>
      <c r="HM48" s="104"/>
      <c r="HN48" s="104"/>
      <c r="HO48" s="104"/>
      <c r="HP48" s="104"/>
      <c r="HQ48" s="105">
        <f>SUM(HK48:HP48)</f>
        <v>0</v>
      </c>
      <c r="HR48" s="106"/>
      <c r="HS48" s="104"/>
      <c r="HT48" s="104"/>
      <c r="HU48" s="104"/>
      <c r="HV48" s="104"/>
      <c r="HW48" s="104"/>
      <c r="HX48" s="104"/>
      <c r="HY48" s="105">
        <f>SUM(HS48:HX48)</f>
        <v>0</v>
      </c>
      <c r="HZ48" s="106"/>
      <c r="IA48" s="104"/>
      <c r="IB48" s="104"/>
      <c r="IC48" s="104"/>
      <c r="ID48" s="104"/>
      <c r="IE48" s="104"/>
      <c r="IF48" s="104"/>
      <c r="IG48" s="105">
        <f>SUM(IA48:IF48)</f>
        <v>0</v>
      </c>
      <c r="IH48" s="106"/>
      <c r="II48" s="104"/>
      <c r="IJ48" s="104"/>
      <c r="IK48" s="104"/>
      <c r="IL48" s="104"/>
      <c r="IM48" s="104"/>
      <c r="IN48" s="104"/>
      <c r="IO48" s="105">
        <f t="shared" si="76"/>
        <v>0</v>
      </c>
      <c r="IP48" s="106"/>
      <c r="IQ48" s="104"/>
      <c r="IR48" s="104"/>
      <c r="IS48" s="104"/>
      <c r="IT48" s="104"/>
      <c r="IU48" s="104"/>
      <c r="IV48" s="104"/>
      <c r="IW48" s="105">
        <f t="shared" si="80"/>
        <v>0</v>
      </c>
      <c r="IX48" s="106"/>
      <c r="IY48" s="107">
        <f t="shared" ref="IY48:JD48" si="84">SUM(C48,K48,S48,AA48,AI48,AQ48,AY48,BG48,BO48,BW48,CE48,CM48,CU48,DC48,DK48,DS48,EA48,EI48,EQ48,EY48,FG48,FO48,FW48,GE48,GM48,GU48,HC48,HK48,HS48,IA48,II48,IQ48)</f>
        <v>0</v>
      </c>
      <c r="IZ48" s="107">
        <f t="shared" si="84"/>
        <v>0</v>
      </c>
      <c r="JA48" s="107">
        <f t="shared" si="84"/>
        <v>0</v>
      </c>
      <c r="JB48" s="107">
        <f t="shared" si="84"/>
        <v>0</v>
      </c>
      <c r="JC48" s="107">
        <f t="shared" si="84"/>
        <v>0</v>
      </c>
      <c r="JD48" s="107">
        <f t="shared" si="84"/>
        <v>0</v>
      </c>
      <c r="JE48" s="118">
        <f t="shared" si="42"/>
        <v>0</v>
      </c>
    </row>
    <row r="49" ht="15.75" customHeight="1">
      <c r="A49" s="115"/>
      <c r="B49" s="113" t="s">
        <v>167</v>
      </c>
      <c r="C49" s="116">
        <f t="shared" ref="C49:JE49" si="85">SUM(C3:C48)</f>
        <v>19</v>
      </c>
      <c r="D49" s="116">
        <f t="shared" si="85"/>
        <v>9</v>
      </c>
      <c r="E49" s="116">
        <f t="shared" si="85"/>
        <v>15.5</v>
      </c>
      <c r="F49" s="116">
        <f t="shared" si="85"/>
        <v>20</v>
      </c>
      <c r="G49" s="116">
        <f t="shared" si="85"/>
        <v>5</v>
      </c>
      <c r="H49" s="116">
        <f t="shared" si="85"/>
        <v>0.5</v>
      </c>
      <c r="I49" s="116">
        <f t="shared" si="85"/>
        <v>69</v>
      </c>
      <c r="J49" s="116">
        <f t="shared" si="85"/>
        <v>0</v>
      </c>
      <c r="K49" s="116">
        <f t="shared" si="85"/>
        <v>0</v>
      </c>
      <c r="L49" s="116">
        <f t="shared" si="85"/>
        <v>0</v>
      </c>
      <c r="M49" s="116">
        <f t="shared" si="85"/>
        <v>0</v>
      </c>
      <c r="N49" s="116">
        <f t="shared" si="85"/>
        <v>0</v>
      </c>
      <c r="O49" s="116">
        <f t="shared" si="85"/>
        <v>0</v>
      </c>
      <c r="P49" s="116">
        <f t="shared" si="85"/>
        <v>0</v>
      </c>
      <c r="Q49" s="116">
        <f t="shared" si="85"/>
        <v>0</v>
      </c>
      <c r="R49" s="116">
        <f t="shared" si="85"/>
        <v>0</v>
      </c>
      <c r="S49" s="116">
        <f t="shared" si="85"/>
        <v>16.5</v>
      </c>
      <c r="T49" s="116">
        <f t="shared" si="85"/>
        <v>4</v>
      </c>
      <c r="U49" s="116">
        <f t="shared" si="85"/>
        <v>4.5</v>
      </c>
      <c r="V49" s="116">
        <f t="shared" si="85"/>
        <v>13</v>
      </c>
      <c r="W49" s="116">
        <f t="shared" si="85"/>
        <v>2.5</v>
      </c>
      <c r="X49" s="116">
        <f t="shared" si="85"/>
        <v>1</v>
      </c>
      <c r="Y49" s="116">
        <f t="shared" si="85"/>
        <v>41.5</v>
      </c>
      <c r="Z49" s="116">
        <f t="shared" si="85"/>
        <v>0</v>
      </c>
      <c r="AA49" s="116">
        <f t="shared" si="85"/>
        <v>0</v>
      </c>
      <c r="AB49" s="116">
        <f t="shared" si="85"/>
        <v>0</v>
      </c>
      <c r="AC49" s="116">
        <f t="shared" si="85"/>
        <v>0</v>
      </c>
      <c r="AD49" s="116">
        <f t="shared" si="85"/>
        <v>0</v>
      </c>
      <c r="AE49" s="116">
        <f t="shared" si="85"/>
        <v>0</v>
      </c>
      <c r="AF49" s="116">
        <f t="shared" si="85"/>
        <v>0</v>
      </c>
      <c r="AG49" s="116">
        <f t="shared" si="85"/>
        <v>0</v>
      </c>
      <c r="AH49" s="116">
        <f t="shared" si="85"/>
        <v>0</v>
      </c>
      <c r="AI49" s="116">
        <f t="shared" si="85"/>
        <v>10</v>
      </c>
      <c r="AJ49" s="116">
        <f t="shared" si="85"/>
        <v>3</v>
      </c>
      <c r="AK49" s="116">
        <f t="shared" si="85"/>
        <v>4</v>
      </c>
      <c r="AL49" s="116">
        <f t="shared" si="85"/>
        <v>7</v>
      </c>
      <c r="AM49" s="116">
        <f t="shared" si="85"/>
        <v>2</v>
      </c>
      <c r="AN49" s="116">
        <f t="shared" si="85"/>
        <v>3</v>
      </c>
      <c r="AO49" s="116">
        <f t="shared" si="85"/>
        <v>29</v>
      </c>
      <c r="AP49" s="116">
        <f t="shared" si="85"/>
        <v>0</v>
      </c>
      <c r="AQ49" s="116">
        <f t="shared" si="85"/>
        <v>0</v>
      </c>
      <c r="AR49" s="116">
        <f t="shared" si="85"/>
        <v>0</v>
      </c>
      <c r="AS49" s="116">
        <f t="shared" si="85"/>
        <v>0</v>
      </c>
      <c r="AT49" s="116">
        <f t="shared" si="85"/>
        <v>0</v>
      </c>
      <c r="AU49" s="116">
        <f t="shared" si="85"/>
        <v>0</v>
      </c>
      <c r="AV49" s="116">
        <f t="shared" si="85"/>
        <v>0</v>
      </c>
      <c r="AW49" s="116">
        <f t="shared" si="85"/>
        <v>0</v>
      </c>
      <c r="AX49" s="116">
        <f t="shared" si="85"/>
        <v>0</v>
      </c>
      <c r="AY49" s="116">
        <f t="shared" si="85"/>
        <v>0</v>
      </c>
      <c r="AZ49" s="116">
        <f t="shared" si="85"/>
        <v>0</v>
      </c>
      <c r="BA49" s="116">
        <f t="shared" si="85"/>
        <v>0</v>
      </c>
      <c r="BB49" s="116">
        <f t="shared" si="85"/>
        <v>0</v>
      </c>
      <c r="BC49" s="116">
        <f t="shared" si="85"/>
        <v>0</v>
      </c>
      <c r="BD49" s="116">
        <f t="shared" si="85"/>
        <v>0</v>
      </c>
      <c r="BE49" s="116">
        <f t="shared" si="85"/>
        <v>0</v>
      </c>
      <c r="BF49" s="116">
        <f t="shared" si="85"/>
        <v>0</v>
      </c>
      <c r="BG49" s="116">
        <f t="shared" si="85"/>
        <v>3.5</v>
      </c>
      <c r="BH49" s="116">
        <f t="shared" si="85"/>
        <v>0</v>
      </c>
      <c r="BI49" s="116">
        <f t="shared" si="85"/>
        <v>2</v>
      </c>
      <c r="BJ49" s="116">
        <f t="shared" si="85"/>
        <v>4.5</v>
      </c>
      <c r="BK49" s="116">
        <f t="shared" si="85"/>
        <v>1</v>
      </c>
      <c r="BL49" s="116">
        <f t="shared" si="85"/>
        <v>0</v>
      </c>
      <c r="BM49" s="116">
        <f t="shared" si="85"/>
        <v>11</v>
      </c>
      <c r="BN49" s="116">
        <f t="shared" si="85"/>
        <v>0</v>
      </c>
      <c r="BO49" s="116">
        <f t="shared" si="85"/>
        <v>0</v>
      </c>
      <c r="BP49" s="116">
        <f t="shared" si="85"/>
        <v>0</v>
      </c>
      <c r="BQ49" s="116">
        <f t="shared" si="85"/>
        <v>0</v>
      </c>
      <c r="BR49" s="116">
        <f t="shared" si="85"/>
        <v>0</v>
      </c>
      <c r="BS49" s="116">
        <f t="shared" si="85"/>
        <v>0</v>
      </c>
      <c r="BT49" s="116">
        <f t="shared" si="85"/>
        <v>0</v>
      </c>
      <c r="BU49" s="116">
        <f t="shared" si="85"/>
        <v>0</v>
      </c>
      <c r="BV49" s="116">
        <f t="shared" si="85"/>
        <v>0</v>
      </c>
      <c r="BW49" s="116">
        <f t="shared" si="85"/>
        <v>10</v>
      </c>
      <c r="BX49" s="116">
        <f t="shared" si="85"/>
        <v>4</v>
      </c>
      <c r="BY49" s="116">
        <f t="shared" si="85"/>
        <v>5</v>
      </c>
      <c r="BZ49" s="116">
        <f t="shared" si="85"/>
        <v>8.5</v>
      </c>
      <c r="CA49" s="116">
        <f t="shared" si="85"/>
        <v>0</v>
      </c>
      <c r="CB49" s="116">
        <f t="shared" si="85"/>
        <v>0</v>
      </c>
      <c r="CC49" s="116">
        <f t="shared" si="85"/>
        <v>27.5</v>
      </c>
      <c r="CD49" s="116">
        <f t="shared" si="85"/>
        <v>0</v>
      </c>
      <c r="CE49" s="116">
        <f t="shared" si="85"/>
        <v>10</v>
      </c>
      <c r="CF49" s="116">
        <f t="shared" si="85"/>
        <v>0</v>
      </c>
      <c r="CG49" s="116">
        <f t="shared" si="85"/>
        <v>4</v>
      </c>
      <c r="CH49" s="116">
        <f t="shared" si="85"/>
        <v>21</v>
      </c>
      <c r="CI49" s="116">
        <f t="shared" si="85"/>
        <v>1</v>
      </c>
      <c r="CJ49" s="116">
        <f t="shared" si="85"/>
        <v>0</v>
      </c>
      <c r="CK49" s="116">
        <f t="shared" si="85"/>
        <v>36</v>
      </c>
      <c r="CL49" s="116">
        <f t="shared" si="85"/>
        <v>0</v>
      </c>
      <c r="CM49" s="116">
        <f t="shared" si="85"/>
        <v>0</v>
      </c>
      <c r="CN49" s="116">
        <f t="shared" si="85"/>
        <v>0</v>
      </c>
      <c r="CO49" s="116">
        <f t="shared" si="85"/>
        <v>0</v>
      </c>
      <c r="CP49" s="116">
        <f t="shared" si="85"/>
        <v>0</v>
      </c>
      <c r="CQ49" s="116">
        <f t="shared" si="85"/>
        <v>0</v>
      </c>
      <c r="CR49" s="116">
        <f t="shared" si="85"/>
        <v>0</v>
      </c>
      <c r="CS49" s="116">
        <f t="shared" si="85"/>
        <v>0</v>
      </c>
      <c r="CT49" s="116">
        <f t="shared" si="85"/>
        <v>0</v>
      </c>
      <c r="CU49" s="116">
        <f t="shared" si="85"/>
        <v>0</v>
      </c>
      <c r="CV49" s="116">
        <f t="shared" si="85"/>
        <v>0</v>
      </c>
      <c r="CW49" s="116">
        <f t="shared" si="85"/>
        <v>0</v>
      </c>
      <c r="CX49" s="116">
        <f t="shared" si="85"/>
        <v>0</v>
      </c>
      <c r="CY49" s="116">
        <f t="shared" si="85"/>
        <v>0</v>
      </c>
      <c r="CZ49" s="116">
        <f t="shared" si="85"/>
        <v>0</v>
      </c>
      <c r="DA49" s="116">
        <f t="shared" si="85"/>
        <v>0</v>
      </c>
      <c r="DB49" s="116">
        <f t="shared" si="85"/>
        <v>0</v>
      </c>
      <c r="DC49" s="116">
        <f t="shared" si="85"/>
        <v>5</v>
      </c>
      <c r="DD49" s="116">
        <f t="shared" si="85"/>
        <v>0</v>
      </c>
      <c r="DE49" s="116">
        <f t="shared" si="85"/>
        <v>0</v>
      </c>
      <c r="DF49" s="116">
        <f t="shared" si="85"/>
        <v>4</v>
      </c>
      <c r="DG49" s="116">
        <f t="shared" si="85"/>
        <v>0</v>
      </c>
      <c r="DH49" s="116">
        <f t="shared" si="85"/>
        <v>0</v>
      </c>
      <c r="DI49" s="116">
        <f t="shared" si="85"/>
        <v>9</v>
      </c>
      <c r="DJ49" s="116">
        <f t="shared" si="85"/>
        <v>0</v>
      </c>
      <c r="DK49" s="116">
        <f t="shared" si="85"/>
        <v>0</v>
      </c>
      <c r="DL49" s="116">
        <f t="shared" si="85"/>
        <v>0</v>
      </c>
      <c r="DM49" s="116">
        <f t="shared" si="85"/>
        <v>0</v>
      </c>
      <c r="DN49" s="116">
        <f t="shared" si="85"/>
        <v>0</v>
      </c>
      <c r="DO49" s="116">
        <f t="shared" si="85"/>
        <v>0</v>
      </c>
      <c r="DP49" s="116">
        <f t="shared" si="85"/>
        <v>0</v>
      </c>
      <c r="DQ49" s="116">
        <f t="shared" si="85"/>
        <v>0</v>
      </c>
      <c r="DR49" s="116">
        <f t="shared" si="85"/>
        <v>0</v>
      </c>
      <c r="DS49" s="116">
        <f t="shared" si="85"/>
        <v>0</v>
      </c>
      <c r="DT49" s="116">
        <f t="shared" si="85"/>
        <v>0</v>
      </c>
      <c r="DU49" s="116">
        <f t="shared" si="85"/>
        <v>0</v>
      </c>
      <c r="DV49" s="116">
        <f t="shared" si="85"/>
        <v>0</v>
      </c>
      <c r="DW49" s="116">
        <f t="shared" si="85"/>
        <v>0</v>
      </c>
      <c r="DX49" s="116">
        <f t="shared" si="85"/>
        <v>0</v>
      </c>
      <c r="DY49" s="116">
        <f t="shared" si="85"/>
        <v>0</v>
      </c>
      <c r="DZ49" s="116">
        <f t="shared" si="85"/>
        <v>0</v>
      </c>
      <c r="EA49" s="116">
        <f t="shared" si="85"/>
        <v>0</v>
      </c>
      <c r="EB49" s="116">
        <f t="shared" si="85"/>
        <v>0</v>
      </c>
      <c r="EC49" s="116">
        <f t="shared" si="85"/>
        <v>0</v>
      </c>
      <c r="ED49" s="116">
        <f t="shared" si="85"/>
        <v>0</v>
      </c>
      <c r="EE49" s="116">
        <f t="shared" si="85"/>
        <v>0</v>
      </c>
      <c r="EF49" s="116">
        <f t="shared" si="85"/>
        <v>0</v>
      </c>
      <c r="EG49" s="116">
        <f t="shared" si="85"/>
        <v>0</v>
      </c>
      <c r="EH49" s="116">
        <f t="shared" si="85"/>
        <v>0</v>
      </c>
      <c r="EI49" s="116">
        <f t="shared" si="85"/>
        <v>9</v>
      </c>
      <c r="EJ49" s="116">
        <f t="shared" si="85"/>
        <v>8</v>
      </c>
      <c r="EK49" s="116">
        <f t="shared" si="85"/>
        <v>6</v>
      </c>
      <c r="EL49" s="116">
        <f t="shared" si="85"/>
        <v>14.5</v>
      </c>
      <c r="EM49" s="116">
        <f t="shared" si="85"/>
        <v>4</v>
      </c>
      <c r="EN49" s="116">
        <f t="shared" si="85"/>
        <v>1</v>
      </c>
      <c r="EO49" s="116">
        <f t="shared" si="85"/>
        <v>42.5</v>
      </c>
      <c r="EP49" s="116">
        <f t="shared" si="85"/>
        <v>0</v>
      </c>
      <c r="EQ49" s="116">
        <f t="shared" si="85"/>
        <v>0</v>
      </c>
      <c r="ER49" s="116">
        <f t="shared" si="85"/>
        <v>0</v>
      </c>
      <c r="ES49" s="116">
        <f t="shared" si="85"/>
        <v>0</v>
      </c>
      <c r="ET49" s="116">
        <f t="shared" si="85"/>
        <v>0</v>
      </c>
      <c r="EU49" s="116">
        <f t="shared" si="85"/>
        <v>0</v>
      </c>
      <c r="EV49" s="116">
        <f t="shared" si="85"/>
        <v>0</v>
      </c>
      <c r="EW49" s="116">
        <f t="shared" si="85"/>
        <v>0</v>
      </c>
      <c r="EX49" s="116">
        <f t="shared" si="85"/>
        <v>0</v>
      </c>
      <c r="EY49" s="116">
        <f t="shared" si="85"/>
        <v>0</v>
      </c>
      <c r="EZ49" s="116">
        <f t="shared" si="85"/>
        <v>0</v>
      </c>
      <c r="FA49" s="116">
        <f t="shared" si="85"/>
        <v>0</v>
      </c>
      <c r="FB49" s="116">
        <f t="shared" si="85"/>
        <v>0</v>
      </c>
      <c r="FC49" s="116">
        <f t="shared" si="85"/>
        <v>0</v>
      </c>
      <c r="FD49" s="116">
        <f t="shared" si="85"/>
        <v>0</v>
      </c>
      <c r="FE49" s="116">
        <f t="shared" si="85"/>
        <v>0</v>
      </c>
      <c r="FF49" s="116">
        <f t="shared" si="85"/>
        <v>0</v>
      </c>
      <c r="FG49" s="116">
        <f t="shared" si="85"/>
        <v>0</v>
      </c>
      <c r="FH49" s="116">
        <f t="shared" si="85"/>
        <v>0</v>
      </c>
      <c r="FI49" s="116">
        <f t="shared" si="85"/>
        <v>0</v>
      </c>
      <c r="FJ49" s="116">
        <f t="shared" si="85"/>
        <v>0</v>
      </c>
      <c r="FK49" s="116">
        <f t="shared" si="85"/>
        <v>0</v>
      </c>
      <c r="FL49" s="116">
        <f t="shared" si="85"/>
        <v>0</v>
      </c>
      <c r="FM49" s="116">
        <f t="shared" si="85"/>
        <v>0</v>
      </c>
      <c r="FN49" s="116">
        <f t="shared" si="85"/>
        <v>0</v>
      </c>
      <c r="FO49" s="116">
        <f t="shared" si="85"/>
        <v>8</v>
      </c>
      <c r="FP49" s="116">
        <f t="shared" si="85"/>
        <v>5.5</v>
      </c>
      <c r="FQ49" s="116">
        <f t="shared" si="85"/>
        <v>4.5</v>
      </c>
      <c r="FR49" s="116">
        <f t="shared" si="85"/>
        <v>30.5</v>
      </c>
      <c r="FS49" s="116">
        <f t="shared" si="85"/>
        <v>37</v>
      </c>
      <c r="FT49" s="116">
        <f t="shared" si="85"/>
        <v>4.5</v>
      </c>
      <c r="FU49" s="116">
        <f t="shared" si="85"/>
        <v>90</v>
      </c>
      <c r="FV49" s="116">
        <f t="shared" si="85"/>
        <v>0</v>
      </c>
      <c r="FW49" s="116">
        <f t="shared" si="85"/>
        <v>0</v>
      </c>
      <c r="FX49" s="116">
        <f t="shared" si="85"/>
        <v>0</v>
      </c>
      <c r="FY49" s="116">
        <f t="shared" si="85"/>
        <v>0</v>
      </c>
      <c r="FZ49" s="116">
        <f t="shared" si="85"/>
        <v>0</v>
      </c>
      <c r="GA49" s="116">
        <f t="shared" si="85"/>
        <v>0</v>
      </c>
      <c r="GB49" s="116">
        <f t="shared" si="85"/>
        <v>0</v>
      </c>
      <c r="GC49" s="116">
        <f t="shared" si="85"/>
        <v>0</v>
      </c>
      <c r="GD49" s="116">
        <f t="shared" si="85"/>
        <v>0</v>
      </c>
      <c r="GE49" s="116">
        <f t="shared" si="85"/>
        <v>6.5</v>
      </c>
      <c r="GF49" s="116">
        <f t="shared" si="85"/>
        <v>0</v>
      </c>
      <c r="GG49" s="116">
        <f t="shared" si="85"/>
        <v>1.5</v>
      </c>
      <c r="GH49" s="116">
        <f t="shared" si="85"/>
        <v>4.5</v>
      </c>
      <c r="GI49" s="116">
        <f t="shared" si="85"/>
        <v>0</v>
      </c>
      <c r="GJ49" s="116">
        <f t="shared" si="85"/>
        <v>1.5</v>
      </c>
      <c r="GK49" s="116">
        <f t="shared" si="85"/>
        <v>14</v>
      </c>
      <c r="GL49" s="116">
        <f t="shared" si="85"/>
        <v>0</v>
      </c>
      <c r="GM49" s="116">
        <f t="shared" si="85"/>
        <v>25.5</v>
      </c>
      <c r="GN49" s="116">
        <f t="shared" si="85"/>
        <v>0</v>
      </c>
      <c r="GO49" s="116">
        <f t="shared" si="85"/>
        <v>1.5</v>
      </c>
      <c r="GP49" s="116">
        <f t="shared" si="85"/>
        <v>13.5</v>
      </c>
      <c r="GQ49" s="116">
        <f t="shared" si="85"/>
        <v>0</v>
      </c>
      <c r="GR49" s="116">
        <f t="shared" si="85"/>
        <v>0</v>
      </c>
      <c r="GS49" s="116">
        <f t="shared" si="85"/>
        <v>40.5</v>
      </c>
      <c r="GT49" s="116">
        <f t="shared" si="85"/>
        <v>0</v>
      </c>
      <c r="GU49" s="116">
        <f t="shared" si="85"/>
        <v>0</v>
      </c>
      <c r="GV49" s="116">
        <f t="shared" si="85"/>
        <v>0</v>
      </c>
      <c r="GW49" s="116">
        <f t="shared" si="85"/>
        <v>0</v>
      </c>
      <c r="GX49" s="116">
        <f t="shared" si="85"/>
        <v>0</v>
      </c>
      <c r="GY49" s="116">
        <f t="shared" si="85"/>
        <v>0</v>
      </c>
      <c r="GZ49" s="116">
        <f t="shared" si="85"/>
        <v>0</v>
      </c>
      <c r="HA49" s="116">
        <f t="shared" si="85"/>
        <v>0</v>
      </c>
      <c r="HB49" s="116">
        <f t="shared" si="85"/>
        <v>0</v>
      </c>
      <c r="HC49" s="116">
        <f t="shared" si="85"/>
        <v>0</v>
      </c>
      <c r="HD49" s="116">
        <f t="shared" si="85"/>
        <v>0</v>
      </c>
      <c r="HE49" s="116">
        <f t="shared" si="85"/>
        <v>0</v>
      </c>
      <c r="HF49" s="116">
        <f t="shared" si="85"/>
        <v>0</v>
      </c>
      <c r="HG49" s="116">
        <f t="shared" si="85"/>
        <v>0</v>
      </c>
      <c r="HH49" s="116">
        <f t="shared" si="85"/>
        <v>0</v>
      </c>
      <c r="HI49" s="116">
        <f t="shared" si="85"/>
        <v>0</v>
      </c>
      <c r="HJ49" s="116">
        <f t="shared" si="85"/>
        <v>0</v>
      </c>
      <c r="HK49" s="116">
        <f t="shared" si="85"/>
        <v>0</v>
      </c>
      <c r="HL49" s="116">
        <f t="shared" si="85"/>
        <v>0</v>
      </c>
      <c r="HM49" s="116">
        <f t="shared" si="85"/>
        <v>0</v>
      </c>
      <c r="HN49" s="116">
        <f t="shared" si="85"/>
        <v>0</v>
      </c>
      <c r="HO49" s="116">
        <f t="shared" si="85"/>
        <v>0</v>
      </c>
      <c r="HP49" s="116">
        <f t="shared" si="85"/>
        <v>0</v>
      </c>
      <c r="HQ49" s="116">
        <f t="shared" si="85"/>
        <v>0</v>
      </c>
      <c r="HR49" s="116">
        <f t="shared" si="85"/>
        <v>0</v>
      </c>
      <c r="HS49" s="116">
        <f t="shared" si="85"/>
        <v>11.5</v>
      </c>
      <c r="HT49" s="116">
        <f t="shared" si="85"/>
        <v>7.5</v>
      </c>
      <c r="HU49" s="116">
        <f t="shared" si="85"/>
        <v>6</v>
      </c>
      <c r="HV49" s="116">
        <f t="shared" si="85"/>
        <v>20.5</v>
      </c>
      <c r="HW49" s="116">
        <f t="shared" si="85"/>
        <v>7.5</v>
      </c>
      <c r="HX49" s="116">
        <f t="shared" si="85"/>
        <v>4</v>
      </c>
      <c r="HY49" s="116">
        <f t="shared" si="85"/>
        <v>57</v>
      </c>
      <c r="HZ49" s="116">
        <f t="shared" si="85"/>
        <v>0</v>
      </c>
      <c r="IA49" s="116">
        <f t="shared" si="85"/>
        <v>0</v>
      </c>
      <c r="IB49" s="116">
        <f t="shared" si="85"/>
        <v>0</v>
      </c>
      <c r="IC49" s="116">
        <f t="shared" si="85"/>
        <v>0</v>
      </c>
      <c r="ID49" s="116">
        <f t="shared" si="85"/>
        <v>0</v>
      </c>
      <c r="IE49" s="116">
        <f t="shared" si="85"/>
        <v>0</v>
      </c>
      <c r="IF49" s="116">
        <f t="shared" si="85"/>
        <v>0</v>
      </c>
      <c r="IG49" s="116">
        <f t="shared" si="85"/>
        <v>0</v>
      </c>
      <c r="IH49" s="116">
        <f t="shared" si="85"/>
        <v>0</v>
      </c>
      <c r="II49" s="116">
        <f t="shared" si="85"/>
        <v>0</v>
      </c>
      <c r="IJ49" s="116">
        <f t="shared" si="85"/>
        <v>0</v>
      </c>
      <c r="IK49" s="116">
        <f t="shared" si="85"/>
        <v>0</v>
      </c>
      <c r="IL49" s="116">
        <f t="shared" si="85"/>
        <v>0</v>
      </c>
      <c r="IM49" s="116">
        <f t="shared" si="85"/>
        <v>0</v>
      </c>
      <c r="IN49" s="116">
        <f t="shared" si="85"/>
        <v>0</v>
      </c>
      <c r="IO49" s="116">
        <f t="shared" si="85"/>
        <v>0</v>
      </c>
      <c r="IP49" s="116">
        <f t="shared" si="85"/>
        <v>0</v>
      </c>
      <c r="IQ49" s="116">
        <f t="shared" si="85"/>
        <v>0</v>
      </c>
      <c r="IR49" s="116">
        <f t="shared" si="85"/>
        <v>0</v>
      </c>
      <c r="IS49" s="116">
        <f t="shared" si="85"/>
        <v>0</v>
      </c>
      <c r="IT49" s="116">
        <f t="shared" si="85"/>
        <v>0</v>
      </c>
      <c r="IU49" s="116">
        <f t="shared" si="85"/>
        <v>0</v>
      </c>
      <c r="IV49" s="116">
        <f t="shared" si="85"/>
        <v>0</v>
      </c>
      <c r="IW49" s="116">
        <f t="shared" si="85"/>
        <v>0</v>
      </c>
      <c r="IX49" s="116">
        <f t="shared" si="85"/>
        <v>0</v>
      </c>
      <c r="IY49" s="116">
        <f t="shared" si="85"/>
        <v>134.5</v>
      </c>
      <c r="IZ49" s="116">
        <f t="shared" si="85"/>
        <v>41</v>
      </c>
      <c r="JA49" s="116">
        <f t="shared" si="85"/>
        <v>54.5</v>
      </c>
      <c r="JB49" s="116">
        <f t="shared" si="85"/>
        <v>161.5</v>
      </c>
      <c r="JC49" s="116">
        <f t="shared" si="85"/>
        <v>60</v>
      </c>
      <c r="JD49" s="116">
        <f t="shared" si="85"/>
        <v>15.5</v>
      </c>
      <c r="JE49" s="116">
        <f t="shared" si="85"/>
        <v>466.5</v>
      </c>
    </row>
    <row r="50" ht="15.75" customHeight="1"/>
    <row r="51" ht="15.75" customHeight="1"/>
    <row r="52" ht="15.75" customHeight="1"/>
    <row r="53" ht="15.75" customHeight="1"/>
    <row r="54" ht="15.75" customHeight="1">
      <c r="C54" s="5"/>
      <c r="AU54" s="5"/>
      <c r="CF54" s="5"/>
      <c r="DY54" s="5"/>
      <c r="FR54" s="5"/>
      <c r="HK54" s="5"/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>
      <c r="L64" s="5"/>
      <c r="BE64" s="5"/>
      <c r="CP64" s="5"/>
      <c r="EI64" s="5"/>
      <c r="GB64" s="5"/>
      <c r="HU64" s="5"/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>
      <c r="V74" s="5"/>
      <c r="BO74" s="5"/>
      <c r="CZ74" s="5"/>
      <c r="ES74" s="5"/>
      <c r="GL74" s="5"/>
      <c r="IE74" s="5"/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>
      <c r="AF84" s="5"/>
      <c r="BW84" s="5"/>
      <c r="DJ84" s="5"/>
      <c r="FC84" s="5"/>
      <c r="GV84" s="5"/>
    </row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>
      <c r="C94" s="5"/>
      <c r="AP94" s="5"/>
      <c r="CA94" s="5"/>
      <c r="DT94" s="5"/>
      <c r="FM94" s="5"/>
      <c r="HF94" s="5"/>
    </row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>
      <c r="G104" s="5"/>
      <c r="AZ104" s="5"/>
      <c r="CK104" s="5"/>
      <c r="ED104" s="5"/>
      <c r="FW104" s="5"/>
      <c r="HP104" s="5"/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>
      <c r="Q114" s="5"/>
      <c r="BJ114" s="5"/>
      <c r="CU114" s="5"/>
      <c r="EN114" s="5"/>
      <c r="GG114" s="5"/>
      <c r="HZ114" s="5"/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>
      <c r="AA124" s="5"/>
      <c r="BT124" s="5"/>
      <c r="DE124" s="5"/>
      <c r="EX124" s="5"/>
      <c r="GQ124" s="5"/>
      <c r="IJ124" s="5"/>
    </row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>
      <c r="AK134" s="5"/>
      <c r="BW134" s="5"/>
      <c r="DO134" s="5"/>
      <c r="FH134" s="5"/>
      <c r="HA134" s="5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>
      <c r="C144" s="5"/>
      <c r="AU144" s="5"/>
      <c r="CF144" s="5"/>
      <c r="DY144" s="5"/>
      <c r="FR144" s="5"/>
      <c r="HK144" s="5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>
      <c r="L154" s="5"/>
      <c r="BE154" s="5"/>
      <c r="CP154" s="5"/>
      <c r="EI154" s="5"/>
      <c r="GB154" s="5"/>
      <c r="HU154" s="5"/>
    </row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>
      <c r="V164" s="5"/>
      <c r="BO164" s="5"/>
      <c r="CZ164" s="5"/>
      <c r="ES164" s="5"/>
      <c r="GL164" s="5"/>
      <c r="IE164" s="5"/>
    </row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>
      <c r="AF174" s="5"/>
      <c r="BW174" s="5"/>
      <c r="DJ174" s="5"/>
      <c r="FC174" s="5"/>
      <c r="GV174" s="5"/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>
      <c r="C184" s="5"/>
      <c r="AP184" s="5"/>
      <c r="CA184" s="5"/>
      <c r="DT184" s="5"/>
      <c r="FM184" s="5"/>
      <c r="HF184" s="5"/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>
      <c r="G194" s="5"/>
      <c r="AZ194" s="5"/>
      <c r="CK194" s="5"/>
      <c r="ED194" s="5"/>
      <c r="FW194" s="5"/>
      <c r="HP194" s="5"/>
    </row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>
      <c r="Q204" s="5"/>
      <c r="BJ204" s="5"/>
      <c r="CU204" s="5"/>
      <c r="EN204" s="5"/>
      <c r="GG204" s="5"/>
      <c r="HZ204" s="5"/>
    </row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>
      <c r="AA214" s="5"/>
      <c r="BT214" s="5"/>
      <c r="DE214" s="5"/>
      <c r="EX214" s="5"/>
      <c r="GQ214" s="5"/>
      <c r="IJ214" s="5"/>
    </row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>
      <c r="AK224" s="5"/>
      <c r="BW224" s="5"/>
      <c r="DO224" s="5"/>
      <c r="FH224" s="5"/>
      <c r="HA224" s="5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>
      <c r="C234" s="5"/>
      <c r="AU234" s="5"/>
      <c r="CF234" s="5"/>
      <c r="DY234" s="5"/>
      <c r="FR234" s="5"/>
      <c r="HK234" s="5"/>
    </row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>
      <c r="L244" s="5"/>
      <c r="BE244" s="5"/>
      <c r="CP244" s="5"/>
      <c r="EI244" s="5"/>
      <c r="GB244" s="5"/>
      <c r="HU244" s="5"/>
    </row>
  </sheetData>
  <mergeCells count="149">
    <mergeCell ref="EI64:ER64"/>
    <mergeCell ref="GB64:GK64"/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CF54:CO54"/>
    <mergeCell ref="DY54:EH54"/>
    <mergeCell ref="FR54:GA54"/>
    <mergeCell ref="HK54:HT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4.86"/>
    <col customWidth="1" min="2" max="2" width="19.0"/>
    <col customWidth="1" min="3" max="3" width="6.29"/>
    <col customWidth="1" min="4" max="6" width="14.43"/>
  </cols>
  <sheetData>
    <row r="1">
      <c r="A1" s="1"/>
      <c r="C1" s="2"/>
      <c r="D1" s="2">
        <v>1.0</v>
      </c>
      <c r="E1" s="2">
        <v>2.0</v>
      </c>
      <c r="F1" s="2">
        <v>3.0</v>
      </c>
      <c r="G1" s="2">
        <v>4.0</v>
      </c>
      <c r="H1" s="2">
        <v>5.0</v>
      </c>
      <c r="I1" s="2">
        <v>6.0</v>
      </c>
      <c r="J1" s="2">
        <v>7.0</v>
      </c>
      <c r="K1" s="2">
        <v>8.0</v>
      </c>
      <c r="L1" s="2">
        <v>9.0</v>
      </c>
      <c r="M1" s="2">
        <v>10.0</v>
      </c>
      <c r="N1" s="2">
        <v>11.0</v>
      </c>
      <c r="O1" s="2">
        <v>12.0</v>
      </c>
      <c r="P1" s="2">
        <v>13.0</v>
      </c>
      <c r="Q1" s="2">
        <v>14.0</v>
      </c>
      <c r="R1" s="2">
        <v>15.0</v>
      </c>
      <c r="S1" s="2">
        <v>16.0</v>
      </c>
      <c r="T1" s="2">
        <v>17.0</v>
      </c>
      <c r="U1" s="2">
        <v>18.0</v>
      </c>
      <c r="V1" s="2">
        <v>19.0</v>
      </c>
      <c r="W1" s="2">
        <v>20.0</v>
      </c>
      <c r="X1" s="2">
        <v>21.0</v>
      </c>
      <c r="Y1" s="2">
        <v>22.0</v>
      </c>
      <c r="Z1" s="2">
        <v>23.0</v>
      </c>
      <c r="AA1" s="2">
        <v>24.0</v>
      </c>
      <c r="AB1" s="2">
        <v>25.0</v>
      </c>
      <c r="AC1" s="2">
        <v>26.0</v>
      </c>
      <c r="AD1" s="2">
        <v>27.0</v>
      </c>
      <c r="AE1" s="2">
        <v>28.0</v>
      </c>
      <c r="AF1" s="2">
        <v>29.0</v>
      </c>
      <c r="AG1" s="2">
        <v>30.0</v>
      </c>
      <c r="AH1" s="2">
        <v>31.0</v>
      </c>
      <c r="AI1" s="2">
        <v>32.0</v>
      </c>
      <c r="AJ1" s="2">
        <v>33.0</v>
      </c>
      <c r="AK1" s="2">
        <v>34.0</v>
      </c>
      <c r="AL1" s="2">
        <v>35.0</v>
      </c>
      <c r="AM1" s="2">
        <v>36.0</v>
      </c>
      <c r="AN1" s="2">
        <v>37.0</v>
      </c>
      <c r="AO1" s="2">
        <v>38.0</v>
      </c>
      <c r="AP1" s="2">
        <v>39.0</v>
      </c>
      <c r="AQ1" s="2">
        <v>40.0</v>
      </c>
      <c r="AR1" s="2">
        <v>41.0</v>
      </c>
      <c r="AS1" s="2">
        <v>42.0</v>
      </c>
      <c r="AT1" s="2">
        <v>43.0</v>
      </c>
      <c r="AU1" s="2">
        <v>44.0</v>
      </c>
      <c r="AV1" s="2">
        <v>45.0</v>
      </c>
      <c r="AW1" s="2">
        <v>46.0</v>
      </c>
      <c r="AX1" s="2">
        <v>47.0</v>
      </c>
      <c r="AY1" s="2">
        <v>48.0</v>
      </c>
      <c r="AZ1" s="2">
        <v>49.0</v>
      </c>
      <c r="BA1" s="2">
        <v>50.0</v>
      </c>
      <c r="BB1" s="2">
        <v>51.0</v>
      </c>
      <c r="BC1" s="5"/>
      <c r="BD1" s="5"/>
      <c r="BE1" s="5"/>
      <c r="BF1" s="6"/>
      <c r="BG1" s="7"/>
    </row>
    <row r="2">
      <c r="A2" s="3" t="s">
        <v>0</v>
      </c>
      <c r="C2" s="2" t="s">
        <v>1</v>
      </c>
      <c r="D2" s="3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2" t="s">
        <v>10</v>
      </c>
      <c r="M2" s="3" t="s">
        <v>11</v>
      </c>
      <c r="N2" s="4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4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4" t="s">
        <v>36</v>
      </c>
      <c r="AM2" s="3" t="s">
        <v>37</v>
      </c>
      <c r="AN2" s="3" t="s">
        <v>38</v>
      </c>
      <c r="AO2" s="2" t="s">
        <v>39</v>
      </c>
      <c r="AP2" s="3" t="s">
        <v>40</v>
      </c>
      <c r="AQ2" s="2" t="s">
        <v>41</v>
      </c>
      <c r="AR2" s="3" t="s">
        <v>42</v>
      </c>
      <c r="AS2" s="3" t="s">
        <v>43</v>
      </c>
      <c r="AT2" s="4" t="s">
        <v>44</v>
      </c>
      <c r="AU2" s="3" t="s">
        <v>45</v>
      </c>
      <c r="AV2" s="3" t="s">
        <v>46</v>
      </c>
      <c r="AW2" s="2" t="s">
        <v>47</v>
      </c>
      <c r="AX2" s="2" t="s">
        <v>48</v>
      </c>
      <c r="AY2" s="2" t="s">
        <v>49</v>
      </c>
      <c r="AZ2" s="2" t="s">
        <v>50</v>
      </c>
      <c r="BA2" s="2" t="s">
        <v>51</v>
      </c>
      <c r="BB2" s="2" t="s">
        <v>52</v>
      </c>
      <c r="BC2" s="5" t="s">
        <v>53</v>
      </c>
      <c r="BD2" s="5" t="s">
        <v>54</v>
      </c>
      <c r="BE2" s="5" t="s">
        <v>53</v>
      </c>
      <c r="BF2" s="6" t="s">
        <v>54</v>
      </c>
      <c r="BG2" s="7" t="s">
        <v>55</v>
      </c>
    </row>
    <row r="3">
      <c r="A3" s="3" t="s">
        <v>56</v>
      </c>
      <c r="C3" s="3"/>
      <c r="D3" s="3" t="s">
        <v>57</v>
      </c>
      <c r="E3" s="2" t="s">
        <v>58</v>
      </c>
      <c r="F3" s="2">
        <v>4.0</v>
      </c>
      <c r="G3" s="3" t="s">
        <v>60</v>
      </c>
      <c r="H3" s="3" t="s">
        <v>61</v>
      </c>
      <c r="I3" s="3" t="s">
        <v>62</v>
      </c>
      <c r="J3" s="3" t="s">
        <v>63</v>
      </c>
      <c r="K3" s="2" t="s">
        <v>64</v>
      </c>
      <c r="L3" s="2" t="s">
        <v>65</v>
      </c>
      <c r="M3" s="2" t="s">
        <v>66</v>
      </c>
      <c r="N3" s="4" t="s">
        <v>67</v>
      </c>
      <c r="O3" s="3" t="s">
        <v>68</v>
      </c>
      <c r="P3" s="3" t="s">
        <v>69</v>
      </c>
      <c r="Q3" s="3" t="s">
        <v>70</v>
      </c>
      <c r="R3" s="3" t="s">
        <v>71</v>
      </c>
      <c r="S3" s="4" t="s">
        <v>72</v>
      </c>
      <c r="T3" s="3" t="s">
        <v>73</v>
      </c>
      <c r="U3" s="3" t="s">
        <v>74</v>
      </c>
      <c r="V3" s="3" t="s">
        <v>75</v>
      </c>
      <c r="W3" s="3" t="s">
        <v>76</v>
      </c>
      <c r="X3" s="3" t="s">
        <v>77</v>
      </c>
      <c r="Y3" s="3" t="s">
        <v>78</v>
      </c>
      <c r="Z3" s="3" t="s">
        <v>79</v>
      </c>
      <c r="AA3" s="3" t="s">
        <v>80</v>
      </c>
      <c r="AB3" s="3" t="s">
        <v>81</v>
      </c>
      <c r="AC3" s="3" t="s">
        <v>82</v>
      </c>
      <c r="AD3" s="3" t="s">
        <v>83</v>
      </c>
      <c r="AE3" s="3" t="s">
        <v>84</v>
      </c>
      <c r="AF3" s="3" t="s">
        <v>85</v>
      </c>
      <c r="AG3" s="3" t="s">
        <v>86</v>
      </c>
      <c r="AH3" s="3" t="s">
        <v>87</v>
      </c>
      <c r="AI3" s="3" t="s">
        <v>88</v>
      </c>
      <c r="AJ3" s="3" t="s">
        <v>89</v>
      </c>
      <c r="AK3" s="3" t="s">
        <v>90</v>
      </c>
      <c r="AL3" s="4" t="s">
        <v>36</v>
      </c>
      <c r="AM3" s="3" t="s">
        <v>91</v>
      </c>
      <c r="AN3" s="3" t="s">
        <v>92</v>
      </c>
      <c r="AO3" s="2" t="s">
        <v>93</v>
      </c>
      <c r="AP3" s="3" t="s">
        <v>94</v>
      </c>
      <c r="AQ3" s="3" t="s">
        <v>95</v>
      </c>
      <c r="AR3" s="3" t="s">
        <v>96</v>
      </c>
      <c r="AS3" s="3" t="s">
        <v>97</v>
      </c>
      <c r="AT3" s="4" t="s">
        <v>98</v>
      </c>
      <c r="AU3" s="3" t="s">
        <v>99</v>
      </c>
      <c r="AV3" s="3" t="s">
        <v>100</v>
      </c>
      <c r="AW3" s="2" t="s">
        <v>101</v>
      </c>
      <c r="AX3" s="4" t="s">
        <v>102</v>
      </c>
      <c r="AY3" s="4" t="s">
        <v>103</v>
      </c>
      <c r="AZ3" s="4" t="s">
        <v>104</v>
      </c>
      <c r="BA3" s="4" t="s">
        <v>105</v>
      </c>
      <c r="BB3" s="4" t="s">
        <v>106</v>
      </c>
      <c r="BC3" s="5"/>
      <c r="BD3" s="6"/>
      <c r="BE3" s="6"/>
      <c r="BF3" s="6"/>
      <c r="BG3" s="6"/>
    </row>
    <row r="4" ht="15.75" customHeight="1">
      <c r="A4" s="8">
        <v>1.0</v>
      </c>
      <c r="B4" s="9" t="s">
        <v>107</v>
      </c>
      <c r="C4" s="10"/>
      <c r="D4" s="12">
        <v>1.0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2">
        <v>3.0</v>
      </c>
      <c r="S4" s="11"/>
      <c r="T4" s="11"/>
      <c r="U4" s="12">
        <v>4.0</v>
      </c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39">
        <v>2.0</v>
      </c>
      <c r="AH4" s="11"/>
      <c r="AI4" s="11"/>
      <c r="AJ4" s="11"/>
      <c r="AK4" s="12">
        <v>4.0</v>
      </c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2">
        <v>1.0</v>
      </c>
      <c r="BA4" s="11"/>
      <c r="BB4" s="11"/>
      <c r="BC4" s="11"/>
      <c r="BD4" s="11"/>
      <c r="BE4" s="11"/>
      <c r="BF4" s="11"/>
      <c r="BG4" s="14">
        <f t="shared" ref="BG4:BG10" si="1">SUM(C4:BF4)</f>
        <v>15</v>
      </c>
    </row>
    <row r="5" ht="15.75" customHeight="1">
      <c r="A5" s="15"/>
      <c r="B5" s="16" t="s">
        <v>108</v>
      </c>
      <c r="C5" s="17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20">
        <v>0.5</v>
      </c>
      <c r="S5" s="18"/>
      <c r="T5" s="18"/>
      <c r="U5" s="20">
        <v>1.0</v>
      </c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20">
        <v>8.0</v>
      </c>
      <c r="BA5" s="18"/>
      <c r="BB5" s="18"/>
      <c r="BC5" s="18"/>
      <c r="BD5" s="18"/>
      <c r="BE5" s="18"/>
      <c r="BF5" s="18"/>
      <c r="BG5" s="19">
        <f t="shared" si="1"/>
        <v>9.5</v>
      </c>
    </row>
    <row r="6" ht="15.75" customHeight="1">
      <c r="A6" s="15"/>
      <c r="B6" s="16" t="s">
        <v>109</v>
      </c>
      <c r="C6" s="17"/>
      <c r="D6" s="20">
        <v>1.0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20">
        <v>0.5</v>
      </c>
      <c r="S6" s="18"/>
      <c r="T6" s="18"/>
      <c r="U6" s="20">
        <v>1.0</v>
      </c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20">
        <v>2.0</v>
      </c>
      <c r="AH6" s="18"/>
      <c r="AI6" s="18"/>
      <c r="AJ6" s="18"/>
      <c r="AK6" s="20">
        <v>1.0</v>
      </c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9">
        <f t="shared" si="1"/>
        <v>5.5</v>
      </c>
    </row>
    <row r="7" ht="15.75" customHeight="1">
      <c r="A7" s="15"/>
      <c r="B7" s="16" t="s">
        <v>110</v>
      </c>
      <c r="C7" s="17"/>
      <c r="D7" s="20">
        <v>2.0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20">
        <v>2.0</v>
      </c>
      <c r="S7" s="18"/>
      <c r="T7" s="18"/>
      <c r="U7" s="20">
        <v>2.0</v>
      </c>
      <c r="V7" s="18"/>
      <c r="W7" s="18"/>
      <c r="X7" s="18"/>
      <c r="Y7" s="18"/>
      <c r="Z7" s="18"/>
      <c r="AA7" s="18"/>
      <c r="AB7" s="20"/>
      <c r="AC7" s="18"/>
      <c r="AD7" s="18"/>
      <c r="AE7" s="18"/>
      <c r="AF7" s="18"/>
      <c r="AG7" s="41">
        <v>0.5</v>
      </c>
      <c r="AH7" s="18"/>
      <c r="AI7" s="18"/>
      <c r="AJ7" s="18"/>
      <c r="AK7" s="20">
        <v>4.0</v>
      </c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20">
        <v>2.0</v>
      </c>
      <c r="BA7" s="18"/>
      <c r="BB7" s="18"/>
      <c r="BC7" s="18"/>
      <c r="BD7" s="18"/>
      <c r="BE7" s="18"/>
      <c r="BF7" s="18"/>
      <c r="BG7" s="19">
        <f t="shared" si="1"/>
        <v>12.5</v>
      </c>
    </row>
    <row r="8" ht="15.75" customHeight="1">
      <c r="A8" s="15"/>
      <c r="B8" s="16" t="s">
        <v>111</v>
      </c>
      <c r="C8" s="17"/>
      <c r="D8" s="20">
        <v>0.5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20">
        <v>6.0</v>
      </c>
      <c r="S8" s="18"/>
      <c r="T8" s="18"/>
      <c r="U8" s="20">
        <v>12.0</v>
      </c>
      <c r="V8" s="18"/>
      <c r="W8" s="18"/>
      <c r="X8" s="18"/>
      <c r="Y8" s="18"/>
      <c r="Z8" s="18"/>
      <c r="AA8" s="18"/>
      <c r="AB8" s="20"/>
      <c r="AC8" s="18"/>
      <c r="AD8" s="18"/>
      <c r="AE8" s="18"/>
      <c r="AF8" s="18"/>
      <c r="AG8" s="21"/>
      <c r="AH8" s="18"/>
      <c r="AI8" s="18"/>
      <c r="AJ8" s="18"/>
      <c r="AK8" s="20">
        <v>1.0</v>
      </c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20">
        <v>0.5</v>
      </c>
      <c r="BA8" s="18"/>
      <c r="BB8" s="18"/>
      <c r="BC8" s="18"/>
      <c r="BD8" s="18"/>
      <c r="BE8" s="18"/>
      <c r="BF8" s="18"/>
      <c r="BG8" s="19">
        <f t="shared" si="1"/>
        <v>20</v>
      </c>
    </row>
    <row r="9" ht="15.75" customHeight="1">
      <c r="A9" s="15"/>
      <c r="B9" s="16" t="s">
        <v>112</v>
      </c>
      <c r="C9" s="17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20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20">
        <v>0.5</v>
      </c>
      <c r="BA9" s="18"/>
      <c r="BB9" s="18"/>
      <c r="BC9" s="18"/>
      <c r="BD9" s="18"/>
      <c r="BE9" s="18"/>
      <c r="BF9" s="18"/>
      <c r="BG9" s="19">
        <f t="shared" si="1"/>
        <v>0.5</v>
      </c>
    </row>
    <row r="10" ht="15.75" customHeight="1">
      <c r="A10" s="15"/>
      <c r="B10" s="16" t="s">
        <v>55</v>
      </c>
      <c r="C10" s="22"/>
      <c r="D10" s="22">
        <f t="shared" ref="D10:BF10" si="2">SUM(D4:D9)</f>
        <v>4.5</v>
      </c>
      <c r="E10" s="22">
        <f t="shared" si="2"/>
        <v>0</v>
      </c>
      <c r="F10" s="22">
        <f t="shared" si="2"/>
        <v>0</v>
      </c>
      <c r="G10" s="22">
        <f t="shared" si="2"/>
        <v>0</v>
      </c>
      <c r="H10" s="22">
        <f t="shared" si="2"/>
        <v>0</v>
      </c>
      <c r="I10" s="22">
        <f t="shared" si="2"/>
        <v>0</v>
      </c>
      <c r="J10" s="22">
        <f t="shared" si="2"/>
        <v>0</v>
      </c>
      <c r="K10" s="22">
        <f t="shared" si="2"/>
        <v>0</v>
      </c>
      <c r="L10" s="22">
        <f t="shared" si="2"/>
        <v>0</v>
      </c>
      <c r="M10" s="22">
        <f t="shared" si="2"/>
        <v>0</v>
      </c>
      <c r="N10" s="22">
        <f t="shared" si="2"/>
        <v>0</v>
      </c>
      <c r="O10" s="22">
        <f t="shared" si="2"/>
        <v>0</v>
      </c>
      <c r="P10" s="22">
        <f t="shared" si="2"/>
        <v>0</v>
      </c>
      <c r="Q10" s="22">
        <f t="shared" si="2"/>
        <v>0</v>
      </c>
      <c r="R10" s="22">
        <f t="shared" si="2"/>
        <v>12</v>
      </c>
      <c r="S10" s="22">
        <f t="shared" si="2"/>
        <v>0</v>
      </c>
      <c r="T10" s="22">
        <f t="shared" si="2"/>
        <v>0</v>
      </c>
      <c r="U10" s="22">
        <f t="shared" si="2"/>
        <v>20</v>
      </c>
      <c r="V10" s="22">
        <f t="shared" si="2"/>
        <v>0</v>
      </c>
      <c r="W10" s="22">
        <f t="shared" si="2"/>
        <v>0</v>
      </c>
      <c r="X10" s="22">
        <f t="shared" si="2"/>
        <v>0</v>
      </c>
      <c r="Y10" s="22">
        <f t="shared" si="2"/>
        <v>0</v>
      </c>
      <c r="Z10" s="22">
        <f t="shared" si="2"/>
        <v>0</v>
      </c>
      <c r="AA10" s="22">
        <f t="shared" si="2"/>
        <v>0</v>
      </c>
      <c r="AB10" s="22">
        <f t="shared" si="2"/>
        <v>0</v>
      </c>
      <c r="AC10" s="22">
        <f t="shared" si="2"/>
        <v>0</v>
      </c>
      <c r="AD10" s="22">
        <f t="shared" si="2"/>
        <v>0</v>
      </c>
      <c r="AE10" s="22">
        <f t="shared" si="2"/>
        <v>0</v>
      </c>
      <c r="AF10" s="22">
        <f t="shared" si="2"/>
        <v>0</v>
      </c>
      <c r="AG10" s="22">
        <f t="shared" si="2"/>
        <v>4.5</v>
      </c>
      <c r="AH10" s="22">
        <f t="shared" si="2"/>
        <v>0</v>
      </c>
      <c r="AI10" s="22">
        <f t="shared" si="2"/>
        <v>0</v>
      </c>
      <c r="AJ10" s="22">
        <f t="shared" si="2"/>
        <v>0</v>
      </c>
      <c r="AK10" s="22">
        <f t="shared" si="2"/>
        <v>10</v>
      </c>
      <c r="AL10" s="22">
        <f t="shared" si="2"/>
        <v>0</v>
      </c>
      <c r="AM10" s="22">
        <f t="shared" si="2"/>
        <v>0</v>
      </c>
      <c r="AN10" s="22">
        <f t="shared" si="2"/>
        <v>0</v>
      </c>
      <c r="AO10" s="22">
        <f t="shared" si="2"/>
        <v>0</v>
      </c>
      <c r="AP10" s="22">
        <f t="shared" si="2"/>
        <v>0</v>
      </c>
      <c r="AQ10" s="22">
        <f t="shared" si="2"/>
        <v>0</v>
      </c>
      <c r="AR10" s="22">
        <f t="shared" si="2"/>
        <v>0</v>
      </c>
      <c r="AS10" s="22">
        <f t="shared" si="2"/>
        <v>0</v>
      </c>
      <c r="AT10" s="22">
        <f t="shared" si="2"/>
        <v>0</v>
      </c>
      <c r="AU10" s="22">
        <f t="shared" si="2"/>
        <v>0</v>
      </c>
      <c r="AV10" s="22">
        <f t="shared" si="2"/>
        <v>0</v>
      </c>
      <c r="AW10" s="22">
        <f t="shared" si="2"/>
        <v>0</v>
      </c>
      <c r="AX10" s="22">
        <f t="shared" si="2"/>
        <v>0</v>
      </c>
      <c r="AY10" s="22">
        <f t="shared" si="2"/>
        <v>0</v>
      </c>
      <c r="AZ10" s="22">
        <f t="shared" si="2"/>
        <v>12</v>
      </c>
      <c r="BA10" s="22">
        <f t="shared" si="2"/>
        <v>0</v>
      </c>
      <c r="BB10" s="22">
        <f t="shared" si="2"/>
        <v>0</v>
      </c>
      <c r="BC10" s="22">
        <f t="shared" si="2"/>
        <v>0</v>
      </c>
      <c r="BD10" s="22">
        <f t="shared" si="2"/>
        <v>0</v>
      </c>
      <c r="BE10" s="22">
        <f t="shared" si="2"/>
        <v>0</v>
      </c>
      <c r="BF10" s="22">
        <f t="shared" si="2"/>
        <v>0</v>
      </c>
      <c r="BG10" s="23">
        <f t="shared" si="1"/>
        <v>63</v>
      </c>
    </row>
    <row r="11" ht="15.75" customHeight="1">
      <c r="A11" s="15"/>
      <c r="B11" s="16"/>
      <c r="C11" s="24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6"/>
    </row>
    <row r="12" ht="15.75" customHeight="1">
      <c r="A12" s="27"/>
      <c r="B12" s="28" t="s">
        <v>1</v>
      </c>
      <c r="C12" s="29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1"/>
      <c r="BC12" s="31"/>
      <c r="BD12" s="31"/>
      <c r="BE12" s="31"/>
      <c r="BF12" s="31"/>
      <c r="BG12" s="32">
        <f t="shared" ref="BG12:BG19" si="3">SUM(C12:BF12)</f>
        <v>0</v>
      </c>
    </row>
    <row r="13" ht="15.75" customHeight="1">
      <c r="A13" s="8">
        <v>2.0</v>
      </c>
      <c r="B13" s="9" t="s">
        <v>107</v>
      </c>
      <c r="C13" s="10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2"/>
      <c r="V13" s="11"/>
      <c r="W13" s="11"/>
      <c r="X13" s="12">
        <v>4.0</v>
      </c>
      <c r="Y13" s="11"/>
      <c r="Z13" s="11"/>
      <c r="AA13" s="11"/>
      <c r="AB13" s="11"/>
      <c r="AC13" s="11"/>
      <c r="AD13" s="11"/>
      <c r="AE13" s="11"/>
      <c r="AF13" s="11"/>
      <c r="AG13" s="13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4">
        <f t="shared" si="3"/>
        <v>4</v>
      </c>
    </row>
    <row r="14" ht="15.75" customHeight="1">
      <c r="A14" s="15"/>
      <c r="B14" s="16" t="s">
        <v>108</v>
      </c>
      <c r="C14" s="17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9">
        <f t="shared" si="3"/>
        <v>0</v>
      </c>
    </row>
    <row r="15" ht="15.75" customHeight="1">
      <c r="A15" s="15"/>
      <c r="B15" s="16" t="s">
        <v>109</v>
      </c>
      <c r="C15" s="17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20"/>
      <c r="V15" s="18"/>
      <c r="W15" s="18"/>
      <c r="X15" s="20">
        <v>1.0</v>
      </c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9">
        <f t="shared" si="3"/>
        <v>1</v>
      </c>
    </row>
    <row r="16" ht="15.75" customHeight="1">
      <c r="A16" s="15"/>
      <c r="B16" s="16" t="s">
        <v>110</v>
      </c>
      <c r="C16" s="17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20"/>
      <c r="V16" s="18"/>
      <c r="W16" s="18"/>
      <c r="X16" s="20">
        <v>15.0</v>
      </c>
      <c r="Y16" s="18"/>
      <c r="Z16" s="18"/>
      <c r="AA16" s="18"/>
      <c r="AB16" s="18"/>
      <c r="AC16" s="18"/>
      <c r="AD16" s="18"/>
      <c r="AE16" s="18"/>
      <c r="AF16" s="18"/>
      <c r="AG16" s="21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9">
        <f t="shared" si="3"/>
        <v>15</v>
      </c>
    </row>
    <row r="17" ht="15.75" customHeight="1">
      <c r="A17" s="15"/>
      <c r="B17" s="16" t="s">
        <v>111</v>
      </c>
      <c r="C17" s="17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20">
        <v>4.0</v>
      </c>
      <c r="Y17" s="18"/>
      <c r="Z17" s="18"/>
      <c r="AA17" s="18"/>
      <c r="AB17" s="18"/>
      <c r="AC17" s="18"/>
      <c r="AD17" s="18"/>
      <c r="AE17" s="18"/>
      <c r="AF17" s="18"/>
      <c r="AG17" s="21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9">
        <f t="shared" si="3"/>
        <v>4</v>
      </c>
    </row>
    <row r="18" ht="15.75" customHeight="1">
      <c r="A18" s="15"/>
      <c r="B18" s="16" t="s">
        <v>112</v>
      </c>
      <c r="C18" s="17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20">
        <v>6.0</v>
      </c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9">
        <f t="shared" si="3"/>
        <v>6</v>
      </c>
    </row>
    <row r="19" ht="15.75" customHeight="1">
      <c r="A19" s="15"/>
      <c r="B19" s="16" t="s">
        <v>55</v>
      </c>
      <c r="C19" s="22"/>
      <c r="D19" s="22">
        <f t="shared" ref="D19:BF19" si="4">SUM(D13:D18)</f>
        <v>0</v>
      </c>
      <c r="E19" s="22">
        <f t="shared" si="4"/>
        <v>0</v>
      </c>
      <c r="F19" s="22">
        <f t="shared" si="4"/>
        <v>0</v>
      </c>
      <c r="G19" s="22">
        <f t="shared" si="4"/>
        <v>0</v>
      </c>
      <c r="H19" s="22">
        <f t="shared" si="4"/>
        <v>0</v>
      </c>
      <c r="I19" s="22">
        <f t="shared" si="4"/>
        <v>0</v>
      </c>
      <c r="J19" s="22">
        <f t="shared" si="4"/>
        <v>0</v>
      </c>
      <c r="K19" s="22">
        <f t="shared" si="4"/>
        <v>0</v>
      </c>
      <c r="L19" s="22">
        <f t="shared" si="4"/>
        <v>0</v>
      </c>
      <c r="M19" s="22">
        <f t="shared" si="4"/>
        <v>0</v>
      </c>
      <c r="N19" s="22">
        <f t="shared" si="4"/>
        <v>0</v>
      </c>
      <c r="O19" s="22">
        <f t="shared" si="4"/>
        <v>0</v>
      </c>
      <c r="P19" s="22">
        <f t="shared" si="4"/>
        <v>0</v>
      </c>
      <c r="Q19" s="22">
        <f t="shared" si="4"/>
        <v>0</v>
      </c>
      <c r="R19" s="22">
        <f t="shared" si="4"/>
        <v>0</v>
      </c>
      <c r="S19" s="22">
        <f t="shared" si="4"/>
        <v>0</v>
      </c>
      <c r="T19" s="22">
        <f t="shared" si="4"/>
        <v>0</v>
      </c>
      <c r="U19" s="22">
        <f t="shared" si="4"/>
        <v>0</v>
      </c>
      <c r="V19" s="22">
        <f t="shared" si="4"/>
        <v>0</v>
      </c>
      <c r="W19" s="22">
        <f t="shared" si="4"/>
        <v>0</v>
      </c>
      <c r="X19" s="22">
        <f t="shared" si="4"/>
        <v>30</v>
      </c>
      <c r="Y19" s="22">
        <f t="shared" si="4"/>
        <v>0</v>
      </c>
      <c r="Z19" s="22">
        <f t="shared" si="4"/>
        <v>0</v>
      </c>
      <c r="AA19" s="22">
        <f t="shared" si="4"/>
        <v>0</v>
      </c>
      <c r="AB19" s="22">
        <f t="shared" si="4"/>
        <v>0</v>
      </c>
      <c r="AC19" s="22">
        <f t="shared" si="4"/>
        <v>0</v>
      </c>
      <c r="AD19" s="22">
        <f t="shared" si="4"/>
        <v>0</v>
      </c>
      <c r="AE19" s="22">
        <f t="shared" si="4"/>
        <v>0</v>
      </c>
      <c r="AF19" s="22">
        <f t="shared" si="4"/>
        <v>0</v>
      </c>
      <c r="AG19" s="22">
        <f t="shared" si="4"/>
        <v>0</v>
      </c>
      <c r="AH19" s="22">
        <f t="shared" si="4"/>
        <v>0</v>
      </c>
      <c r="AI19" s="22">
        <f t="shared" si="4"/>
        <v>0</v>
      </c>
      <c r="AJ19" s="22">
        <f t="shared" si="4"/>
        <v>0</v>
      </c>
      <c r="AK19" s="22">
        <f t="shared" si="4"/>
        <v>0</v>
      </c>
      <c r="AL19" s="22">
        <f t="shared" si="4"/>
        <v>0</v>
      </c>
      <c r="AM19" s="22">
        <f t="shared" si="4"/>
        <v>0</v>
      </c>
      <c r="AN19" s="22">
        <f t="shared" si="4"/>
        <v>0</v>
      </c>
      <c r="AO19" s="22">
        <f t="shared" si="4"/>
        <v>0</v>
      </c>
      <c r="AP19" s="22">
        <f t="shared" si="4"/>
        <v>0</v>
      </c>
      <c r="AQ19" s="22">
        <f t="shared" si="4"/>
        <v>0</v>
      </c>
      <c r="AR19" s="22">
        <f t="shared" si="4"/>
        <v>0</v>
      </c>
      <c r="AS19" s="22">
        <f t="shared" si="4"/>
        <v>0</v>
      </c>
      <c r="AT19" s="22">
        <f t="shared" si="4"/>
        <v>0</v>
      </c>
      <c r="AU19" s="22">
        <f t="shared" si="4"/>
        <v>0</v>
      </c>
      <c r="AV19" s="22">
        <f t="shared" si="4"/>
        <v>0</v>
      </c>
      <c r="AW19" s="22">
        <f t="shared" si="4"/>
        <v>0</v>
      </c>
      <c r="AX19" s="22">
        <f t="shared" si="4"/>
        <v>0</v>
      </c>
      <c r="AY19" s="22">
        <f t="shared" si="4"/>
        <v>0</v>
      </c>
      <c r="AZ19" s="22">
        <f t="shared" si="4"/>
        <v>0</v>
      </c>
      <c r="BA19" s="22">
        <f t="shared" si="4"/>
        <v>0</v>
      </c>
      <c r="BB19" s="22">
        <f t="shared" si="4"/>
        <v>0</v>
      </c>
      <c r="BC19" s="22">
        <f t="shared" si="4"/>
        <v>0</v>
      </c>
      <c r="BD19" s="22">
        <f t="shared" si="4"/>
        <v>0</v>
      </c>
      <c r="BE19" s="22">
        <f t="shared" si="4"/>
        <v>0</v>
      </c>
      <c r="BF19" s="22">
        <f t="shared" si="4"/>
        <v>0</v>
      </c>
      <c r="BG19" s="23">
        <f t="shared" si="3"/>
        <v>30</v>
      </c>
    </row>
    <row r="20" ht="15.75" customHeight="1">
      <c r="A20" s="15"/>
      <c r="B20" s="16"/>
      <c r="C20" s="24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6"/>
    </row>
    <row r="21" ht="15.75" customHeight="1">
      <c r="A21" s="27"/>
      <c r="B21" s="33" t="s">
        <v>1</v>
      </c>
      <c r="C21" s="34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6"/>
      <c r="BC21" s="36"/>
      <c r="BD21" s="36"/>
      <c r="BE21" s="36"/>
      <c r="BF21" s="36"/>
      <c r="BG21" s="37">
        <f t="shared" ref="BG21:BG28" si="5">SUM(C21:BF21)</f>
        <v>0</v>
      </c>
    </row>
    <row r="22" ht="15.75" customHeight="1">
      <c r="A22" s="8">
        <v>3.0</v>
      </c>
      <c r="B22" s="38" t="s">
        <v>107</v>
      </c>
      <c r="C22" s="10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2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39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4">
        <f t="shared" si="5"/>
        <v>0</v>
      </c>
    </row>
    <row r="23" ht="15.75" customHeight="1">
      <c r="A23" s="15"/>
      <c r="B23" s="40" t="s">
        <v>108</v>
      </c>
      <c r="C23" s="17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9">
        <f t="shared" si="5"/>
        <v>0</v>
      </c>
    </row>
    <row r="24" ht="15.75" customHeight="1">
      <c r="A24" s="15"/>
      <c r="B24" s="40" t="s">
        <v>109</v>
      </c>
      <c r="C24" s="17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20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20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9">
        <f t="shared" si="5"/>
        <v>0</v>
      </c>
    </row>
    <row r="25" ht="15.75" customHeight="1">
      <c r="A25" s="15"/>
      <c r="B25" s="40" t="s">
        <v>110</v>
      </c>
      <c r="C25" s="17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20"/>
      <c r="V25" s="18"/>
      <c r="W25" s="18"/>
      <c r="X25" s="18"/>
      <c r="Y25" s="18"/>
      <c r="Z25" s="18"/>
      <c r="AA25" s="20"/>
      <c r="AB25" s="18"/>
      <c r="AC25" s="18"/>
      <c r="AD25" s="18"/>
      <c r="AE25" s="18"/>
      <c r="AF25" s="18"/>
      <c r="AG25" s="41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9">
        <f t="shared" si="5"/>
        <v>0</v>
      </c>
    </row>
    <row r="26" ht="15.75" customHeight="1">
      <c r="A26" s="15"/>
      <c r="B26" s="40" t="s">
        <v>111</v>
      </c>
      <c r="C26" s="17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21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9">
        <f t="shared" si="5"/>
        <v>0</v>
      </c>
    </row>
    <row r="27" ht="15.75" customHeight="1">
      <c r="A27" s="15"/>
      <c r="B27" s="40" t="s">
        <v>112</v>
      </c>
      <c r="C27" s="17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20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9">
        <f t="shared" si="5"/>
        <v>0</v>
      </c>
    </row>
    <row r="28" ht="15.75" customHeight="1">
      <c r="A28" s="15"/>
      <c r="B28" s="40" t="s">
        <v>55</v>
      </c>
      <c r="C28" s="42"/>
      <c r="D28" s="42">
        <f t="shared" ref="D28:BF28" si="6">SUM(D22:D27)</f>
        <v>0</v>
      </c>
      <c r="E28" s="42">
        <f t="shared" si="6"/>
        <v>0</v>
      </c>
      <c r="F28" s="42">
        <f t="shared" si="6"/>
        <v>0</v>
      </c>
      <c r="G28" s="42">
        <f t="shared" si="6"/>
        <v>0</v>
      </c>
      <c r="H28" s="42">
        <f t="shared" si="6"/>
        <v>0</v>
      </c>
      <c r="I28" s="42">
        <f t="shared" si="6"/>
        <v>0</v>
      </c>
      <c r="J28" s="42">
        <f t="shared" si="6"/>
        <v>0</v>
      </c>
      <c r="K28" s="42">
        <f t="shared" si="6"/>
        <v>0</v>
      </c>
      <c r="L28" s="42">
        <f t="shared" si="6"/>
        <v>0</v>
      </c>
      <c r="M28" s="42">
        <f t="shared" si="6"/>
        <v>0</v>
      </c>
      <c r="N28" s="42">
        <f t="shared" si="6"/>
        <v>0</v>
      </c>
      <c r="O28" s="42">
        <f t="shared" si="6"/>
        <v>0</v>
      </c>
      <c r="P28" s="42">
        <f t="shared" si="6"/>
        <v>0</v>
      </c>
      <c r="Q28" s="42">
        <f t="shared" si="6"/>
        <v>0</v>
      </c>
      <c r="R28" s="42">
        <f t="shared" si="6"/>
        <v>0</v>
      </c>
      <c r="S28" s="42">
        <f t="shared" si="6"/>
        <v>0</v>
      </c>
      <c r="T28" s="42">
        <f t="shared" si="6"/>
        <v>0</v>
      </c>
      <c r="U28" s="42">
        <f t="shared" si="6"/>
        <v>0</v>
      </c>
      <c r="V28" s="42">
        <f t="shared" si="6"/>
        <v>0</v>
      </c>
      <c r="W28" s="42">
        <f t="shared" si="6"/>
        <v>0</v>
      </c>
      <c r="X28" s="42">
        <f t="shared" si="6"/>
        <v>0</v>
      </c>
      <c r="Y28" s="42">
        <f t="shared" si="6"/>
        <v>0</v>
      </c>
      <c r="Z28" s="42">
        <f t="shared" si="6"/>
        <v>0</v>
      </c>
      <c r="AA28" s="42">
        <f t="shared" si="6"/>
        <v>0</v>
      </c>
      <c r="AB28" s="42">
        <f t="shared" si="6"/>
        <v>0</v>
      </c>
      <c r="AC28" s="42">
        <f t="shared" si="6"/>
        <v>0</v>
      </c>
      <c r="AD28" s="42">
        <f t="shared" si="6"/>
        <v>0</v>
      </c>
      <c r="AE28" s="42">
        <f t="shared" si="6"/>
        <v>0</v>
      </c>
      <c r="AF28" s="42">
        <f t="shared" si="6"/>
        <v>0</v>
      </c>
      <c r="AG28" s="42">
        <f t="shared" si="6"/>
        <v>0</v>
      </c>
      <c r="AH28" s="42">
        <f t="shared" si="6"/>
        <v>0</v>
      </c>
      <c r="AI28" s="42">
        <f t="shared" si="6"/>
        <v>0</v>
      </c>
      <c r="AJ28" s="42">
        <f t="shared" si="6"/>
        <v>0</v>
      </c>
      <c r="AK28" s="42">
        <f t="shared" si="6"/>
        <v>0</v>
      </c>
      <c r="AL28" s="42">
        <f t="shared" si="6"/>
        <v>0</v>
      </c>
      <c r="AM28" s="42">
        <f t="shared" si="6"/>
        <v>0</v>
      </c>
      <c r="AN28" s="42">
        <f t="shared" si="6"/>
        <v>0</v>
      </c>
      <c r="AO28" s="42">
        <f t="shared" si="6"/>
        <v>0</v>
      </c>
      <c r="AP28" s="42">
        <f t="shared" si="6"/>
        <v>0</v>
      </c>
      <c r="AQ28" s="42">
        <f t="shared" si="6"/>
        <v>0</v>
      </c>
      <c r="AR28" s="42">
        <f t="shared" si="6"/>
        <v>0</v>
      </c>
      <c r="AS28" s="42">
        <f t="shared" si="6"/>
        <v>0</v>
      </c>
      <c r="AT28" s="42">
        <f t="shared" si="6"/>
        <v>0</v>
      </c>
      <c r="AU28" s="42">
        <f t="shared" si="6"/>
        <v>0</v>
      </c>
      <c r="AV28" s="42">
        <f t="shared" si="6"/>
        <v>0</v>
      </c>
      <c r="AW28" s="42">
        <f t="shared" si="6"/>
        <v>0</v>
      </c>
      <c r="AX28" s="42">
        <f t="shared" si="6"/>
        <v>0</v>
      </c>
      <c r="AY28" s="42">
        <f t="shared" si="6"/>
        <v>0</v>
      </c>
      <c r="AZ28" s="42">
        <f t="shared" si="6"/>
        <v>0</v>
      </c>
      <c r="BA28" s="42">
        <f t="shared" si="6"/>
        <v>0</v>
      </c>
      <c r="BB28" s="42">
        <f t="shared" si="6"/>
        <v>0</v>
      </c>
      <c r="BC28" s="42">
        <f t="shared" si="6"/>
        <v>0</v>
      </c>
      <c r="BD28" s="42">
        <f t="shared" si="6"/>
        <v>0</v>
      </c>
      <c r="BE28" s="42">
        <f t="shared" si="6"/>
        <v>0</v>
      </c>
      <c r="BF28" s="42">
        <f t="shared" si="6"/>
        <v>0</v>
      </c>
      <c r="BG28" s="23">
        <f t="shared" si="5"/>
        <v>0</v>
      </c>
    </row>
    <row r="29" ht="15.75" customHeight="1">
      <c r="A29" s="15"/>
      <c r="B29" s="40"/>
      <c r="C29" s="17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26"/>
    </row>
    <row r="30" ht="15.75" customHeight="1">
      <c r="A30" s="27"/>
      <c r="B30" s="43" t="s">
        <v>1</v>
      </c>
      <c r="C30" s="44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37">
        <f t="shared" ref="BG30:BG37" si="7">SUM(C30:BF30)</f>
        <v>0</v>
      </c>
    </row>
    <row r="31" ht="15.75" customHeight="1">
      <c r="A31" s="8">
        <v>4.0</v>
      </c>
      <c r="B31" s="38" t="s">
        <v>107</v>
      </c>
      <c r="C31" s="10"/>
      <c r="D31" s="12">
        <v>3.0</v>
      </c>
      <c r="E31" s="11"/>
      <c r="F31" s="11"/>
      <c r="G31" s="11"/>
      <c r="H31" s="11"/>
      <c r="I31" s="12">
        <v>6.0</v>
      </c>
      <c r="J31" s="12">
        <v>1.0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2">
        <v>3.0</v>
      </c>
      <c r="V31" s="11"/>
      <c r="W31" s="11"/>
      <c r="X31" s="11"/>
      <c r="Y31" s="11"/>
      <c r="Z31" s="11"/>
      <c r="AA31" s="11"/>
      <c r="AB31" s="12">
        <v>15.0</v>
      </c>
      <c r="AC31" s="11"/>
      <c r="AD31" s="11"/>
      <c r="AE31" s="11"/>
      <c r="AF31" s="11"/>
      <c r="AG31" s="39"/>
      <c r="AH31" s="11"/>
      <c r="AI31" s="11"/>
      <c r="AJ31" s="11"/>
      <c r="AK31" s="12">
        <v>1.0</v>
      </c>
      <c r="AL31" s="11"/>
      <c r="AM31" s="12">
        <v>4.0</v>
      </c>
      <c r="AN31" s="11"/>
      <c r="AO31" s="11"/>
      <c r="AP31" s="11"/>
      <c r="AQ31" s="12">
        <v>2.0</v>
      </c>
      <c r="AR31" s="12">
        <v>2.0</v>
      </c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4">
        <f t="shared" si="7"/>
        <v>37</v>
      </c>
    </row>
    <row r="32" ht="15.75" customHeight="1">
      <c r="A32" s="15"/>
      <c r="B32" s="40" t="s">
        <v>108</v>
      </c>
      <c r="C32" s="17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9">
        <f t="shared" si="7"/>
        <v>0</v>
      </c>
    </row>
    <row r="33" ht="15.75" customHeight="1">
      <c r="A33" s="15"/>
      <c r="B33" s="40" t="s">
        <v>109</v>
      </c>
      <c r="C33" s="17"/>
      <c r="D33" s="20">
        <v>0.5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20">
        <v>2.0</v>
      </c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20"/>
      <c r="AH33" s="18"/>
      <c r="AI33" s="18"/>
      <c r="AJ33" s="18"/>
      <c r="AK33" s="20">
        <v>1.0</v>
      </c>
      <c r="AL33" s="18"/>
      <c r="AM33" s="20">
        <v>1.0</v>
      </c>
      <c r="AN33" s="18"/>
      <c r="AO33" s="18"/>
      <c r="AP33" s="20">
        <v>2.0</v>
      </c>
      <c r="AQ33" s="20">
        <v>2.0</v>
      </c>
      <c r="AR33" s="20">
        <v>1.0</v>
      </c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9">
        <f t="shared" si="7"/>
        <v>9.5</v>
      </c>
    </row>
    <row r="34" ht="15.75" customHeight="1">
      <c r="A34" s="15"/>
      <c r="B34" s="40" t="s">
        <v>110</v>
      </c>
      <c r="C34" s="17"/>
      <c r="D34" s="20">
        <v>2.5</v>
      </c>
      <c r="E34" s="20">
        <v>3.0</v>
      </c>
      <c r="F34" s="18"/>
      <c r="G34" s="18"/>
      <c r="H34" s="18"/>
      <c r="I34" s="18"/>
      <c r="J34" s="20">
        <v>3.0</v>
      </c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>
        <v>6.0</v>
      </c>
      <c r="V34" s="18"/>
      <c r="W34" s="18"/>
      <c r="X34" s="18"/>
      <c r="Y34" s="20">
        <v>1.0</v>
      </c>
      <c r="Z34" s="18"/>
      <c r="AA34" s="18"/>
      <c r="AB34" s="18"/>
      <c r="AC34" s="18"/>
      <c r="AD34" s="18"/>
      <c r="AE34" s="18"/>
      <c r="AF34" s="18"/>
      <c r="AG34" s="41"/>
      <c r="AH34" s="18"/>
      <c r="AI34" s="18"/>
      <c r="AJ34" s="18"/>
      <c r="AK34" s="20">
        <v>2.0</v>
      </c>
      <c r="AL34" s="18"/>
      <c r="AM34" s="20">
        <v>5.0</v>
      </c>
      <c r="AN34" s="18"/>
      <c r="AO34" s="18"/>
      <c r="AP34" s="20">
        <v>1.0</v>
      </c>
      <c r="AQ34" s="18"/>
      <c r="AR34" s="20">
        <v>10.0</v>
      </c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9">
        <f t="shared" si="7"/>
        <v>33.5</v>
      </c>
    </row>
    <row r="35" ht="15.75" customHeight="1">
      <c r="A35" s="15"/>
      <c r="B35" s="40" t="s">
        <v>111</v>
      </c>
      <c r="C35" s="17"/>
      <c r="D35" s="20">
        <v>1.0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21"/>
      <c r="AH35" s="18"/>
      <c r="AI35" s="18"/>
      <c r="AJ35" s="18"/>
      <c r="AK35" s="20">
        <v>1.0</v>
      </c>
      <c r="AL35" s="18"/>
      <c r="AM35" s="18"/>
      <c r="AN35" s="18"/>
      <c r="AO35" s="18"/>
      <c r="AP35" s="18"/>
      <c r="AQ35" s="18"/>
      <c r="AR35" s="20">
        <v>1.0</v>
      </c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9">
        <f t="shared" si="7"/>
        <v>3</v>
      </c>
    </row>
    <row r="36" ht="15.75" customHeight="1">
      <c r="A36" s="15"/>
      <c r="B36" s="40" t="s">
        <v>112</v>
      </c>
      <c r="C36" s="17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20">
        <v>2.0</v>
      </c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9">
        <f t="shared" si="7"/>
        <v>2</v>
      </c>
    </row>
    <row r="37" ht="15.75" customHeight="1">
      <c r="A37" s="15"/>
      <c r="B37" s="40" t="s">
        <v>55</v>
      </c>
      <c r="C37" s="42"/>
      <c r="D37" s="42">
        <f t="shared" ref="D37:BF37" si="8">SUM(D31:D36)</f>
        <v>7</v>
      </c>
      <c r="E37" s="42">
        <f t="shared" si="8"/>
        <v>3</v>
      </c>
      <c r="F37" s="42">
        <f t="shared" si="8"/>
        <v>0</v>
      </c>
      <c r="G37" s="42">
        <f t="shared" si="8"/>
        <v>0</v>
      </c>
      <c r="H37" s="42">
        <f t="shared" si="8"/>
        <v>0</v>
      </c>
      <c r="I37" s="42">
        <f t="shared" si="8"/>
        <v>6</v>
      </c>
      <c r="J37" s="42">
        <f t="shared" si="8"/>
        <v>4</v>
      </c>
      <c r="K37" s="42">
        <f t="shared" si="8"/>
        <v>0</v>
      </c>
      <c r="L37" s="42">
        <f t="shared" si="8"/>
        <v>0</v>
      </c>
      <c r="M37" s="42">
        <f t="shared" si="8"/>
        <v>0</v>
      </c>
      <c r="N37" s="42">
        <f t="shared" si="8"/>
        <v>0</v>
      </c>
      <c r="O37" s="42">
        <f t="shared" si="8"/>
        <v>0</v>
      </c>
      <c r="P37" s="42">
        <f t="shared" si="8"/>
        <v>0</v>
      </c>
      <c r="Q37" s="42">
        <f t="shared" si="8"/>
        <v>0</v>
      </c>
      <c r="R37" s="42">
        <f t="shared" si="8"/>
        <v>0</v>
      </c>
      <c r="S37" s="42">
        <f t="shared" si="8"/>
        <v>0</v>
      </c>
      <c r="T37" s="42">
        <f t="shared" si="8"/>
        <v>0</v>
      </c>
      <c r="U37" s="42">
        <f t="shared" si="8"/>
        <v>11</v>
      </c>
      <c r="V37" s="42">
        <f t="shared" si="8"/>
        <v>0</v>
      </c>
      <c r="W37" s="42">
        <f t="shared" si="8"/>
        <v>0</v>
      </c>
      <c r="X37" s="42">
        <f t="shared" si="8"/>
        <v>0</v>
      </c>
      <c r="Y37" s="42">
        <f t="shared" si="8"/>
        <v>1</v>
      </c>
      <c r="Z37" s="42">
        <f t="shared" si="8"/>
        <v>0</v>
      </c>
      <c r="AA37" s="42">
        <f t="shared" si="8"/>
        <v>0</v>
      </c>
      <c r="AB37" s="42">
        <f t="shared" si="8"/>
        <v>15</v>
      </c>
      <c r="AC37" s="42">
        <f t="shared" si="8"/>
        <v>0</v>
      </c>
      <c r="AD37" s="42">
        <f t="shared" si="8"/>
        <v>0</v>
      </c>
      <c r="AE37" s="42">
        <f t="shared" si="8"/>
        <v>0</v>
      </c>
      <c r="AF37" s="42">
        <f t="shared" si="8"/>
        <v>0</v>
      </c>
      <c r="AG37" s="42">
        <f t="shared" si="8"/>
        <v>0</v>
      </c>
      <c r="AH37" s="42">
        <f t="shared" si="8"/>
        <v>0</v>
      </c>
      <c r="AI37" s="42">
        <f t="shared" si="8"/>
        <v>0</v>
      </c>
      <c r="AJ37" s="42">
        <f t="shared" si="8"/>
        <v>0</v>
      </c>
      <c r="AK37" s="42">
        <f t="shared" si="8"/>
        <v>7</v>
      </c>
      <c r="AL37" s="42">
        <f t="shared" si="8"/>
        <v>0</v>
      </c>
      <c r="AM37" s="42">
        <f t="shared" si="8"/>
        <v>10</v>
      </c>
      <c r="AN37" s="42">
        <f t="shared" si="8"/>
        <v>0</v>
      </c>
      <c r="AO37" s="42">
        <f t="shared" si="8"/>
        <v>0</v>
      </c>
      <c r="AP37" s="42">
        <f t="shared" si="8"/>
        <v>3</v>
      </c>
      <c r="AQ37" s="42">
        <f t="shared" si="8"/>
        <v>4</v>
      </c>
      <c r="AR37" s="42">
        <f t="shared" si="8"/>
        <v>14</v>
      </c>
      <c r="AS37" s="42">
        <f t="shared" si="8"/>
        <v>0</v>
      </c>
      <c r="AT37" s="42">
        <f t="shared" si="8"/>
        <v>0</v>
      </c>
      <c r="AU37" s="42">
        <f t="shared" si="8"/>
        <v>0</v>
      </c>
      <c r="AV37" s="42">
        <f t="shared" si="8"/>
        <v>0</v>
      </c>
      <c r="AW37" s="42">
        <f t="shared" si="8"/>
        <v>0</v>
      </c>
      <c r="AX37" s="42">
        <f t="shared" si="8"/>
        <v>0</v>
      </c>
      <c r="AY37" s="42">
        <f t="shared" si="8"/>
        <v>0</v>
      </c>
      <c r="AZ37" s="42">
        <f t="shared" si="8"/>
        <v>0</v>
      </c>
      <c r="BA37" s="42">
        <f t="shared" si="8"/>
        <v>0</v>
      </c>
      <c r="BB37" s="42">
        <f t="shared" si="8"/>
        <v>0</v>
      </c>
      <c r="BC37" s="42">
        <f t="shared" si="8"/>
        <v>0</v>
      </c>
      <c r="BD37" s="42">
        <f t="shared" si="8"/>
        <v>0</v>
      </c>
      <c r="BE37" s="42">
        <f t="shared" si="8"/>
        <v>0</v>
      </c>
      <c r="BF37" s="42">
        <f t="shared" si="8"/>
        <v>0</v>
      </c>
      <c r="BG37" s="23">
        <f t="shared" si="7"/>
        <v>85</v>
      </c>
    </row>
    <row r="38" ht="15.75" customHeight="1">
      <c r="A38" s="15"/>
      <c r="B38" s="40"/>
      <c r="C38" s="17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26"/>
    </row>
    <row r="39" ht="15.75" customHeight="1">
      <c r="A39" s="27"/>
      <c r="B39" s="43" t="s">
        <v>1</v>
      </c>
      <c r="C39" s="44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37">
        <f t="shared" ref="BG39:BG46" si="9">SUM(C39:BF39)</f>
        <v>0</v>
      </c>
    </row>
    <row r="40" ht="15.75" customHeight="1">
      <c r="A40" s="8">
        <v>5.0</v>
      </c>
      <c r="B40" s="38" t="s">
        <v>107</v>
      </c>
      <c r="C40" s="10"/>
      <c r="D40" s="11"/>
      <c r="E40" s="12">
        <v>5.0</v>
      </c>
      <c r="F40" s="11"/>
      <c r="G40" s="11"/>
      <c r="H40" s="11"/>
      <c r="I40" s="11"/>
      <c r="J40" s="11"/>
      <c r="K40" s="11"/>
      <c r="L40" s="11"/>
      <c r="M40" s="11"/>
      <c r="N40" s="11"/>
      <c r="O40" s="12">
        <v>2.0</v>
      </c>
      <c r="P40" s="11"/>
      <c r="Q40" s="11"/>
      <c r="R40" s="12">
        <v>0.5</v>
      </c>
      <c r="S40" s="11"/>
      <c r="T40" s="11"/>
      <c r="U40" s="12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3"/>
      <c r="AH40" s="11"/>
      <c r="AI40" s="11"/>
      <c r="AJ40" s="11"/>
      <c r="AK40" s="12">
        <v>1.0</v>
      </c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4">
        <f t="shared" si="9"/>
        <v>8.5</v>
      </c>
    </row>
    <row r="41" ht="15.75" customHeight="1">
      <c r="A41" s="15"/>
      <c r="B41" s="40" t="s">
        <v>108</v>
      </c>
      <c r="C41" s="17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20">
        <v>11.0</v>
      </c>
      <c r="P41" s="18"/>
      <c r="Q41" s="18"/>
      <c r="R41" s="20">
        <v>0.5</v>
      </c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9">
        <f t="shared" si="9"/>
        <v>11.5</v>
      </c>
    </row>
    <row r="42" ht="15.75" customHeight="1">
      <c r="A42" s="15"/>
      <c r="B42" s="40" t="s">
        <v>109</v>
      </c>
      <c r="C42" s="17"/>
      <c r="D42" s="18"/>
      <c r="E42" s="20">
        <v>1.0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20">
        <v>1.0</v>
      </c>
      <c r="S42" s="18"/>
      <c r="T42" s="18"/>
      <c r="U42" s="20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9">
        <f t="shared" si="9"/>
        <v>2</v>
      </c>
    </row>
    <row r="43" ht="15.75" customHeight="1">
      <c r="A43" s="15"/>
      <c r="B43" s="40" t="s">
        <v>110</v>
      </c>
      <c r="C43" s="17"/>
      <c r="D43" s="18"/>
      <c r="E43" s="20">
        <v>7.0</v>
      </c>
      <c r="F43" s="18"/>
      <c r="G43" s="18"/>
      <c r="H43" s="18"/>
      <c r="I43" s="18"/>
      <c r="J43" s="18"/>
      <c r="K43" s="18"/>
      <c r="L43" s="18"/>
      <c r="M43" s="18"/>
      <c r="N43" s="18"/>
      <c r="O43" s="20">
        <v>2.5</v>
      </c>
      <c r="P43" s="18"/>
      <c r="Q43" s="18"/>
      <c r="R43" s="20">
        <v>2.5</v>
      </c>
      <c r="S43" s="18"/>
      <c r="T43" s="18"/>
      <c r="U43" s="20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21"/>
      <c r="AH43" s="18"/>
      <c r="AI43" s="18"/>
      <c r="AJ43" s="18"/>
      <c r="AK43" s="20">
        <v>1.0</v>
      </c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9">
        <f t="shared" si="9"/>
        <v>13</v>
      </c>
    </row>
    <row r="44" ht="15.75" customHeight="1">
      <c r="A44" s="15"/>
      <c r="B44" s="40" t="s">
        <v>111</v>
      </c>
      <c r="C44" s="17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21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9">
        <f t="shared" si="9"/>
        <v>0</v>
      </c>
    </row>
    <row r="45" ht="15.75" customHeight="1">
      <c r="A45" s="15"/>
      <c r="B45" s="40" t="s">
        <v>112</v>
      </c>
      <c r="C45" s="17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20">
        <v>2.0</v>
      </c>
      <c r="P45" s="18"/>
      <c r="Q45" s="18"/>
      <c r="R45" s="20">
        <v>2.0</v>
      </c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20">
        <v>0.5</v>
      </c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9">
        <f t="shared" si="9"/>
        <v>4.5</v>
      </c>
    </row>
    <row r="46" ht="15.75" customHeight="1">
      <c r="A46" s="15"/>
      <c r="B46" s="40" t="s">
        <v>55</v>
      </c>
      <c r="C46" s="42"/>
      <c r="D46" s="42">
        <f t="shared" ref="D46:BF46" si="10">SUM(D40:D45)</f>
        <v>0</v>
      </c>
      <c r="E46" s="42">
        <f t="shared" si="10"/>
        <v>13</v>
      </c>
      <c r="F46" s="42">
        <f t="shared" si="10"/>
        <v>0</v>
      </c>
      <c r="G46" s="42">
        <f t="shared" si="10"/>
        <v>0</v>
      </c>
      <c r="H46" s="42">
        <f t="shared" si="10"/>
        <v>0</v>
      </c>
      <c r="I46" s="42">
        <f t="shared" si="10"/>
        <v>0</v>
      </c>
      <c r="J46" s="42">
        <f t="shared" si="10"/>
        <v>0</v>
      </c>
      <c r="K46" s="42">
        <f t="shared" si="10"/>
        <v>0</v>
      </c>
      <c r="L46" s="42">
        <f t="shared" si="10"/>
        <v>0</v>
      </c>
      <c r="M46" s="42">
        <f t="shared" si="10"/>
        <v>0</v>
      </c>
      <c r="N46" s="42">
        <f t="shared" si="10"/>
        <v>0</v>
      </c>
      <c r="O46" s="42">
        <f t="shared" si="10"/>
        <v>17.5</v>
      </c>
      <c r="P46" s="42">
        <f t="shared" si="10"/>
        <v>0</v>
      </c>
      <c r="Q46" s="42">
        <f t="shared" si="10"/>
        <v>0</v>
      </c>
      <c r="R46" s="42">
        <f t="shared" si="10"/>
        <v>6.5</v>
      </c>
      <c r="S46" s="42">
        <f t="shared" si="10"/>
        <v>0</v>
      </c>
      <c r="T46" s="42">
        <f t="shared" si="10"/>
        <v>0</v>
      </c>
      <c r="U46" s="42">
        <f t="shared" si="10"/>
        <v>0</v>
      </c>
      <c r="V46" s="42">
        <f t="shared" si="10"/>
        <v>0</v>
      </c>
      <c r="W46" s="42">
        <f t="shared" si="10"/>
        <v>0</v>
      </c>
      <c r="X46" s="42">
        <f t="shared" si="10"/>
        <v>0</v>
      </c>
      <c r="Y46" s="42">
        <f t="shared" si="10"/>
        <v>0</v>
      </c>
      <c r="Z46" s="42">
        <f t="shared" si="10"/>
        <v>0</v>
      </c>
      <c r="AA46" s="42">
        <f t="shared" si="10"/>
        <v>0</v>
      </c>
      <c r="AB46" s="42">
        <f t="shared" si="10"/>
        <v>0</v>
      </c>
      <c r="AC46" s="42">
        <f t="shared" si="10"/>
        <v>0</v>
      </c>
      <c r="AD46" s="42">
        <f t="shared" si="10"/>
        <v>0</v>
      </c>
      <c r="AE46" s="42">
        <f t="shared" si="10"/>
        <v>0</v>
      </c>
      <c r="AF46" s="42">
        <f t="shared" si="10"/>
        <v>0</v>
      </c>
      <c r="AG46" s="42">
        <f t="shared" si="10"/>
        <v>0</v>
      </c>
      <c r="AH46" s="42">
        <f t="shared" si="10"/>
        <v>0</v>
      </c>
      <c r="AI46" s="42">
        <f t="shared" si="10"/>
        <v>0</v>
      </c>
      <c r="AJ46" s="42">
        <f t="shared" si="10"/>
        <v>0</v>
      </c>
      <c r="AK46" s="42">
        <f t="shared" si="10"/>
        <v>2.5</v>
      </c>
      <c r="AL46" s="42">
        <f t="shared" si="10"/>
        <v>0</v>
      </c>
      <c r="AM46" s="42">
        <f t="shared" si="10"/>
        <v>0</v>
      </c>
      <c r="AN46" s="42">
        <f t="shared" si="10"/>
        <v>0</v>
      </c>
      <c r="AO46" s="42">
        <f t="shared" si="10"/>
        <v>0</v>
      </c>
      <c r="AP46" s="42">
        <f t="shared" si="10"/>
        <v>0</v>
      </c>
      <c r="AQ46" s="42">
        <f t="shared" si="10"/>
        <v>0</v>
      </c>
      <c r="AR46" s="42">
        <f t="shared" si="10"/>
        <v>0</v>
      </c>
      <c r="AS46" s="42">
        <f t="shared" si="10"/>
        <v>0</v>
      </c>
      <c r="AT46" s="42">
        <f t="shared" si="10"/>
        <v>0</v>
      </c>
      <c r="AU46" s="42">
        <f t="shared" si="10"/>
        <v>0</v>
      </c>
      <c r="AV46" s="42">
        <f t="shared" si="10"/>
        <v>0</v>
      </c>
      <c r="AW46" s="42">
        <f t="shared" si="10"/>
        <v>0</v>
      </c>
      <c r="AX46" s="42">
        <f t="shared" si="10"/>
        <v>0</v>
      </c>
      <c r="AY46" s="42">
        <f t="shared" si="10"/>
        <v>0</v>
      </c>
      <c r="AZ46" s="42">
        <f t="shared" si="10"/>
        <v>0</v>
      </c>
      <c r="BA46" s="42">
        <f t="shared" si="10"/>
        <v>0</v>
      </c>
      <c r="BB46" s="42">
        <f t="shared" si="10"/>
        <v>0</v>
      </c>
      <c r="BC46" s="42">
        <f t="shared" si="10"/>
        <v>0</v>
      </c>
      <c r="BD46" s="42">
        <f t="shared" si="10"/>
        <v>0</v>
      </c>
      <c r="BE46" s="42">
        <f t="shared" si="10"/>
        <v>0</v>
      </c>
      <c r="BF46" s="42">
        <f t="shared" si="10"/>
        <v>0</v>
      </c>
      <c r="BG46" s="23">
        <f t="shared" si="9"/>
        <v>39.5</v>
      </c>
    </row>
    <row r="47" ht="15.75" customHeight="1">
      <c r="A47" s="15"/>
      <c r="B47" s="40"/>
      <c r="C47" s="17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26"/>
    </row>
    <row r="48" ht="15.75" customHeight="1">
      <c r="A48" s="27"/>
      <c r="B48" s="43" t="s">
        <v>1</v>
      </c>
      <c r="C48" s="44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37">
        <f t="shared" ref="BG48:BG55" si="11">SUM(C48:BF48)</f>
        <v>0</v>
      </c>
    </row>
    <row r="49" ht="15.75" customHeight="1">
      <c r="A49" s="8">
        <v>6.0</v>
      </c>
      <c r="B49" s="38" t="s">
        <v>107</v>
      </c>
      <c r="C49" s="10"/>
      <c r="D49" s="12">
        <v>0.5</v>
      </c>
      <c r="E49" s="11"/>
      <c r="F49" s="12">
        <v>7.0</v>
      </c>
      <c r="G49" s="11"/>
      <c r="H49" s="11"/>
      <c r="I49" s="12">
        <v>2.0</v>
      </c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2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2"/>
      <c r="AG49" s="13"/>
      <c r="AH49" s="11"/>
      <c r="AI49" s="11"/>
      <c r="AJ49" s="11"/>
      <c r="AK49" s="12">
        <v>0.5</v>
      </c>
      <c r="AL49" s="11"/>
      <c r="AM49" s="12">
        <v>3.0</v>
      </c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2"/>
      <c r="AY49" s="11"/>
      <c r="AZ49" s="11"/>
      <c r="BA49" s="11"/>
      <c r="BB49" s="11"/>
      <c r="BC49" s="11"/>
      <c r="BD49" s="11"/>
      <c r="BE49" s="11"/>
      <c r="BF49" s="11"/>
      <c r="BG49" s="14">
        <f t="shared" si="11"/>
        <v>13</v>
      </c>
    </row>
    <row r="50" ht="15.75" customHeight="1">
      <c r="A50" s="15"/>
      <c r="B50" s="40" t="s">
        <v>108</v>
      </c>
      <c r="C50" s="17"/>
      <c r="D50" s="18"/>
      <c r="E50" s="18"/>
      <c r="F50" s="18"/>
      <c r="G50" s="18"/>
      <c r="H50" s="18"/>
      <c r="I50" s="20">
        <v>1.0</v>
      </c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20"/>
      <c r="AG50" s="18"/>
      <c r="AH50" s="18"/>
      <c r="AI50" s="18"/>
      <c r="AJ50" s="18"/>
      <c r="AK50" s="20">
        <v>0.5</v>
      </c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9">
        <f t="shared" si="11"/>
        <v>1.5</v>
      </c>
    </row>
    <row r="51" ht="15.75" customHeight="1">
      <c r="A51" s="15"/>
      <c r="B51" s="40" t="s">
        <v>109</v>
      </c>
      <c r="C51" s="17"/>
      <c r="D51" s="20">
        <v>0.5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20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20"/>
      <c r="AH51" s="20">
        <v>1.0</v>
      </c>
      <c r="AI51" s="18"/>
      <c r="AJ51" s="18"/>
      <c r="AK51" s="20">
        <v>1.0</v>
      </c>
      <c r="AL51" s="18"/>
      <c r="AM51" s="20">
        <v>1.0</v>
      </c>
      <c r="AN51" s="18"/>
      <c r="AO51" s="18"/>
      <c r="AP51" s="18"/>
      <c r="AQ51" s="20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9">
        <f t="shared" si="11"/>
        <v>3.5</v>
      </c>
    </row>
    <row r="52" ht="15.75" customHeight="1">
      <c r="A52" s="15"/>
      <c r="B52" s="40" t="s">
        <v>110</v>
      </c>
      <c r="C52" s="17"/>
      <c r="D52" s="20">
        <v>1.5</v>
      </c>
      <c r="E52" s="18"/>
      <c r="F52" s="18"/>
      <c r="G52" s="18"/>
      <c r="H52" s="18"/>
      <c r="I52" s="18"/>
      <c r="J52" s="18"/>
      <c r="K52" s="20"/>
      <c r="L52" s="18"/>
      <c r="M52" s="18"/>
      <c r="N52" s="18"/>
      <c r="O52" s="18"/>
      <c r="P52" s="18"/>
      <c r="Q52" s="18"/>
      <c r="R52" s="18"/>
      <c r="S52" s="18"/>
      <c r="T52" s="18"/>
      <c r="U52" s="20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21"/>
      <c r="AH52" s="18"/>
      <c r="AI52" s="18"/>
      <c r="AJ52" s="18"/>
      <c r="AK52" s="20">
        <v>3.5</v>
      </c>
      <c r="AL52" s="18"/>
      <c r="AM52" s="20">
        <v>4.0</v>
      </c>
      <c r="AN52" s="18"/>
      <c r="AO52" s="18"/>
      <c r="AP52" s="18"/>
      <c r="AQ52" s="20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9">
        <f t="shared" si="11"/>
        <v>9</v>
      </c>
    </row>
    <row r="53" ht="15.75" customHeight="1">
      <c r="A53" s="15"/>
      <c r="B53" s="40" t="s">
        <v>111</v>
      </c>
      <c r="C53" s="17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21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9">
        <f t="shared" si="11"/>
        <v>0</v>
      </c>
    </row>
    <row r="54" ht="15.75" customHeight="1">
      <c r="A54" s="15"/>
      <c r="B54" s="40" t="s">
        <v>112</v>
      </c>
      <c r="C54" s="17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9">
        <f t="shared" si="11"/>
        <v>0</v>
      </c>
    </row>
    <row r="55" ht="15.75" customHeight="1">
      <c r="A55" s="15"/>
      <c r="B55" s="40" t="s">
        <v>55</v>
      </c>
      <c r="C55" s="42"/>
      <c r="D55" s="42">
        <f t="shared" ref="D55:BF55" si="12">SUM(D49:D54)</f>
        <v>2.5</v>
      </c>
      <c r="E55" s="42">
        <f t="shared" si="12"/>
        <v>0</v>
      </c>
      <c r="F55" s="42">
        <f t="shared" si="12"/>
        <v>7</v>
      </c>
      <c r="G55" s="42">
        <f t="shared" si="12"/>
        <v>0</v>
      </c>
      <c r="H55" s="42">
        <f t="shared" si="12"/>
        <v>0</v>
      </c>
      <c r="I55" s="42">
        <f t="shared" si="12"/>
        <v>3</v>
      </c>
      <c r="J55" s="42">
        <f t="shared" si="12"/>
        <v>0</v>
      </c>
      <c r="K55" s="42">
        <f t="shared" si="12"/>
        <v>0</v>
      </c>
      <c r="L55" s="42">
        <f t="shared" si="12"/>
        <v>0</v>
      </c>
      <c r="M55" s="42">
        <f t="shared" si="12"/>
        <v>0</v>
      </c>
      <c r="N55" s="42">
        <f t="shared" si="12"/>
        <v>0</v>
      </c>
      <c r="O55" s="42">
        <f t="shared" si="12"/>
        <v>0</v>
      </c>
      <c r="P55" s="42">
        <f t="shared" si="12"/>
        <v>0</v>
      </c>
      <c r="Q55" s="42">
        <f t="shared" si="12"/>
        <v>0</v>
      </c>
      <c r="R55" s="42">
        <f t="shared" si="12"/>
        <v>0</v>
      </c>
      <c r="S55" s="42">
        <f t="shared" si="12"/>
        <v>0</v>
      </c>
      <c r="T55" s="42">
        <f t="shared" si="12"/>
        <v>0</v>
      </c>
      <c r="U55" s="42">
        <f t="shared" si="12"/>
        <v>0</v>
      </c>
      <c r="V55" s="42">
        <f t="shared" si="12"/>
        <v>0</v>
      </c>
      <c r="W55" s="42">
        <f t="shared" si="12"/>
        <v>0</v>
      </c>
      <c r="X55" s="42">
        <f t="shared" si="12"/>
        <v>0</v>
      </c>
      <c r="Y55" s="42">
        <f t="shared" si="12"/>
        <v>0</v>
      </c>
      <c r="Z55" s="42">
        <f t="shared" si="12"/>
        <v>0</v>
      </c>
      <c r="AA55" s="42">
        <f t="shared" si="12"/>
        <v>0</v>
      </c>
      <c r="AB55" s="42">
        <f t="shared" si="12"/>
        <v>0</v>
      </c>
      <c r="AC55" s="42">
        <f t="shared" si="12"/>
        <v>0</v>
      </c>
      <c r="AD55" s="42">
        <f t="shared" si="12"/>
        <v>0</v>
      </c>
      <c r="AE55" s="42">
        <f t="shared" si="12"/>
        <v>0</v>
      </c>
      <c r="AF55" s="42">
        <f t="shared" si="12"/>
        <v>0</v>
      </c>
      <c r="AG55" s="42">
        <f t="shared" si="12"/>
        <v>0</v>
      </c>
      <c r="AH55" s="42">
        <f t="shared" si="12"/>
        <v>1</v>
      </c>
      <c r="AI55" s="42">
        <f t="shared" si="12"/>
        <v>0</v>
      </c>
      <c r="AJ55" s="42">
        <f t="shared" si="12"/>
        <v>0</v>
      </c>
      <c r="AK55" s="42">
        <f t="shared" si="12"/>
        <v>5.5</v>
      </c>
      <c r="AL55" s="42">
        <f t="shared" si="12"/>
        <v>0</v>
      </c>
      <c r="AM55" s="42">
        <f t="shared" si="12"/>
        <v>8</v>
      </c>
      <c r="AN55" s="42">
        <f t="shared" si="12"/>
        <v>0</v>
      </c>
      <c r="AO55" s="42">
        <f t="shared" si="12"/>
        <v>0</v>
      </c>
      <c r="AP55" s="42">
        <f t="shared" si="12"/>
        <v>0</v>
      </c>
      <c r="AQ55" s="42">
        <f t="shared" si="12"/>
        <v>0</v>
      </c>
      <c r="AR55" s="42">
        <f t="shared" si="12"/>
        <v>0</v>
      </c>
      <c r="AS55" s="42">
        <f t="shared" si="12"/>
        <v>0</v>
      </c>
      <c r="AT55" s="42">
        <f t="shared" si="12"/>
        <v>0</v>
      </c>
      <c r="AU55" s="42">
        <f t="shared" si="12"/>
        <v>0</v>
      </c>
      <c r="AV55" s="42">
        <f t="shared" si="12"/>
        <v>0</v>
      </c>
      <c r="AW55" s="42">
        <f t="shared" si="12"/>
        <v>0</v>
      </c>
      <c r="AX55" s="42">
        <f t="shared" si="12"/>
        <v>0</v>
      </c>
      <c r="AY55" s="42">
        <f t="shared" si="12"/>
        <v>0</v>
      </c>
      <c r="AZ55" s="42">
        <f t="shared" si="12"/>
        <v>0</v>
      </c>
      <c r="BA55" s="42">
        <f t="shared" si="12"/>
        <v>0</v>
      </c>
      <c r="BB55" s="42">
        <f t="shared" si="12"/>
        <v>0</v>
      </c>
      <c r="BC55" s="42">
        <f t="shared" si="12"/>
        <v>0</v>
      </c>
      <c r="BD55" s="42">
        <f t="shared" si="12"/>
        <v>0</v>
      </c>
      <c r="BE55" s="42">
        <f t="shared" si="12"/>
        <v>0</v>
      </c>
      <c r="BF55" s="42">
        <f t="shared" si="12"/>
        <v>0</v>
      </c>
      <c r="BG55" s="23">
        <f t="shared" si="11"/>
        <v>27</v>
      </c>
    </row>
    <row r="56" ht="15.75" customHeight="1">
      <c r="A56" s="15"/>
      <c r="B56" s="40"/>
      <c r="C56" s="17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26"/>
    </row>
    <row r="57" ht="15.75" customHeight="1">
      <c r="A57" s="27"/>
      <c r="B57" s="43" t="s">
        <v>1</v>
      </c>
      <c r="C57" s="44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37">
        <f t="shared" ref="BG57:BG64" si="13">SUM(C57:BF57)</f>
        <v>0</v>
      </c>
    </row>
    <row r="58" ht="15.75" customHeight="1">
      <c r="A58" s="8">
        <v>7.0</v>
      </c>
      <c r="B58" s="38" t="s">
        <v>107</v>
      </c>
      <c r="C58" s="10"/>
      <c r="D58" s="11"/>
      <c r="E58" s="11"/>
      <c r="F58" s="11"/>
      <c r="G58" s="11"/>
      <c r="H58" s="11"/>
      <c r="I58" s="11"/>
      <c r="J58" s="12">
        <v>1.0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2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3"/>
      <c r="AH58" s="11"/>
      <c r="AI58" s="12">
        <v>20.0</v>
      </c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4">
        <f t="shared" si="13"/>
        <v>21</v>
      </c>
    </row>
    <row r="59" ht="15.75" customHeight="1">
      <c r="A59" s="15"/>
      <c r="B59" s="40" t="s">
        <v>108</v>
      </c>
      <c r="C59" s="17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9">
        <f t="shared" si="13"/>
        <v>0</v>
      </c>
    </row>
    <row r="60" ht="15.75" customHeight="1">
      <c r="A60" s="15"/>
      <c r="B60" s="40" t="s">
        <v>109</v>
      </c>
      <c r="C60" s="17"/>
      <c r="D60" s="20">
        <v>1.0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20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20">
        <v>1.0</v>
      </c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9">
        <f t="shared" si="13"/>
        <v>2</v>
      </c>
    </row>
    <row r="61" ht="15.75" customHeight="1">
      <c r="A61" s="15"/>
      <c r="B61" s="40" t="s">
        <v>110</v>
      </c>
      <c r="C61" s="17"/>
      <c r="D61" s="18"/>
      <c r="E61" s="18"/>
      <c r="F61" s="18"/>
      <c r="G61" s="18"/>
      <c r="H61" s="18"/>
      <c r="I61" s="18"/>
      <c r="J61" s="20">
        <v>4.0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20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21"/>
      <c r="AH61" s="18"/>
      <c r="AI61" s="20">
        <v>27.0</v>
      </c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9">
        <f t="shared" si="13"/>
        <v>31</v>
      </c>
    </row>
    <row r="62" ht="15.75" customHeight="1">
      <c r="A62" s="15"/>
      <c r="B62" s="40" t="s">
        <v>111</v>
      </c>
      <c r="C62" s="17"/>
      <c r="D62" s="20">
        <v>2.0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21"/>
      <c r="AH62" s="18"/>
      <c r="AI62" s="20">
        <v>2.0</v>
      </c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9">
        <f t="shared" si="13"/>
        <v>4</v>
      </c>
    </row>
    <row r="63" ht="15.75" customHeight="1">
      <c r="A63" s="15"/>
      <c r="B63" s="40" t="s">
        <v>112</v>
      </c>
      <c r="C63" s="17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9">
        <f t="shared" si="13"/>
        <v>0</v>
      </c>
    </row>
    <row r="64" ht="15.75" customHeight="1">
      <c r="A64" s="15"/>
      <c r="B64" s="40" t="s">
        <v>55</v>
      </c>
      <c r="C64" s="42"/>
      <c r="D64" s="42">
        <f t="shared" ref="D64:BF64" si="14">SUM(D58:D63)</f>
        <v>3</v>
      </c>
      <c r="E64" s="42">
        <f t="shared" si="14"/>
        <v>0</v>
      </c>
      <c r="F64" s="42">
        <f t="shared" si="14"/>
        <v>0</v>
      </c>
      <c r="G64" s="42">
        <f t="shared" si="14"/>
        <v>0</v>
      </c>
      <c r="H64" s="42">
        <f t="shared" si="14"/>
        <v>0</v>
      </c>
      <c r="I64" s="42">
        <f t="shared" si="14"/>
        <v>0</v>
      </c>
      <c r="J64" s="42">
        <f t="shared" si="14"/>
        <v>5</v>
      </c>
      <c r="K64" s="42">
        <f t="shared" si="14"/>
        <v>0</v>
      </c>
      <c r="L64" s="42">
        <f t="shared" si="14"/>
        <v>0</v>
      </c>
      <c r="M64" s="42">
        <f t="shared" si="14"/>
        <v>0</v>
      </c>
      <c r="N64" s="42">
        <f t="shared" si="14"/>
        <v>0</v>
      </c>
      <c r="O64" s="42">
        <f t="shared" si="14"/>
        <v>0</v>
      </c>
      <c r="P64" s="42">
        <f t="shared" si="14"/>
        <v>0</v>
      </c>
      <c r="Q64" s="42">
        <f t="shared" si="14"/>
        <v>0</v>
      </c>
      <c r="R64" s="42">
        <f t="shared" si="14"/>
        <v>0</v>
      </c>
      <c r="S64" s="42">
        <f t="shared" si="14"/>
        <v>0</v>
      </c>
      <c r="T64" s="42">
        <f t="shared" si="14"/>
        <v>0</v>
      </c>
      <c r="U64" s="42">
        <f t="shared" si="14"/>
        <v>0</v>
      </c>
      <c r="V64" s="42">
        <f t="shared" si="14"/>
        <v>0</v>
      </c>
      <c r="W64" s="42">
        <f t="shared" si="14"/>
        <v>0</v>
      </c>
      <c r="X64" s="42">
        <f t="shared" si="14"/>
        <v>0</v>
      </c>
      <c r="Y64" s="42">
        <f t="shared" si="14"/>
        <v>0</v>
      </c>
      <c r="Z64" s="42">
        <f t="shared" si="14"/>
        <v>0</v>
      </c>
      <c r="AA64" s="42">
        <f t="shared" si="14"/>
        <v>0</v>
      </c>
      <c r="AB64" s="42">
        <f t="shared" si="14"/>
        <v>0</v>
      </c>
      <c r="AC64" s="42">
        <f t="shared" si="14"/>
        <v>0</v>
      </c>
      <c r="AD64" s="42">
        <f t="shared" si="14"/>
        <v>0</v>
      </c>
      <c r="AE64" s="42">
        <f t="shared" si="14"/>
        <v>0</v>
      </c>
      <c r="AF64" s="42">
        <f t="shared" si="14"/>
        <v>0</v>
      </c>
      <c r="AG64" s="42">
        <f t="shared" si="14"/>
        <v>0</v>
      </c>
      <c r="AH64" s="42">
        <f t="shared" si="14"/>
        <v>0</v>
      </c>
      <c r="AI64" s="42">
        <f t="shared" si="14"/>
        <v>49</v>
      </c>
      <c r="AJ64" s="42">
        <f t="shared" si="14"/>
        <v>0</v>
      </c>
      <c r="AK64" s="42">
        <f t="shared" si="14"/>
        <v>0</v>
      </c>
      <c r="AL64" s="42">
        <f t="shared" si="14"/>
        <v>0</v>
      </c>
      <c r="AM64" s="42">
        <f t="shared" si="14"/>
        <v>0</v>
      </c>
      <c r="AN64" s="42">
        <f t="shared" si="14"/>
        <v>0</v>
      </c>
      <c r="AO64" s="42">
        <f t="shared" si="14"/>
        <v>0</v>
      </c>
      <c r="AP64" s="42">
        <f t="shared" si="14"/>
        <v>0</v>
      </c>
      <c r="AQ64" s="42">
        <f t="shared" si="14"/>
        <v>1</v>
      </c>
      <c r="AR64" s="42">
        <f t="shared" si="14"/>
        <v>0</v>
      </c>
      <c r="AS64" s="42">
        <f t="shared" si="14"/>
        <v>0</v>
      </c>
      <c r="AT64" s="42">
        <f t="shared" si="14"/>
        <v>0</v>
      </c>
      <c r="AU64" s="42">
        <f t="shared" si="14"/>
        <v>0</v>
      </c>
      <c r="AV64" s="42">
        <f t="shared" si="14"/>
        <v>0</v>
      </c>
      <c r="AW64" s="42">
        <f t="shared" si="14"/>
        <v>0</v>
      </c>
      <c r="AX64" s="42">
        <f t="shared" si="14"/>
        <v>0</v>
      </c>
      <c r="AY64" s="42">
        <f t="shared" si="14"/>
        <v>0</v>
      </c>
      <c r="AZ64" s="42">
        <f t="shared" si="14"/>
        <v>0</v>
      </c>
      <c r="BA64" s="42">
        <f t="shared" si="14"/>
        <v>0</v>
      </c>
      <c r="BB64" s="42">
        <f t="shared" si="14"/>
        <v>0</v>
      </c>
      <c r="BC64" s="42">
        <f t="shared" si="14"/>
        <v>0</v>
      </c>
      <c r="BD64" s="42">
        <f t="shared" si="14"/>
        <v>0</v>
      </c>
      <c r="BE64" s="42">
        <f t="shared" si="14"/>
        <v>0</v>
      </c>
      <c r="BF64" s="42">
        <f t="shared" si="14"/>
        <v>0</v>
      </c>
      <c r="BG64" s="23">
        <f t="shared" si="13"/>
        <v>58</v>
      </c>
    </row>
    <row r="65" ht="15.75" customHeight="1">
      <c r="A65" s="15"/>
      <c r="B65" s="40"/>
      <c r="C65" s="17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26"/>
    </row>
    <row r="66" ht="15.75" customHeight="1">
      <c r="A66" s="27"/>
      <c r="B66" s="43" t="s">
        <v>1</v>
      </c>
      <c r="C66" s="44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37">
        <f t="shared" ref="BG66:BG73" si="15">SUM(C66:BF66)</f>
        <v>0</v>
      </c>
    </row>
    <row r="67" ht="15.75" customHeight="1">
      <c r="A67" s="8">
        <v>8.0</v>
      </c>
      <c r="B67" s="38" t="s">
        <v>107</v>
      </c>
      <c r="C67" s="10"/>
      <c r="D67" s="12">
        <v>1.0</v>
      </c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2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3"/>
      <c r="AH67" s="11"/>
      <c r="AI67" s="11"/>
      <c r="AJ67" s="11"/>
      <c r="AK67" s="12">
        <v>3.0</v>
      </c>
      <c r="AL67" s="11"/>
      <c r="AM67" s="12">
        <v>4.0</v>
      </c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4">
        <f t="shared" si="15"/>
        <v>8</v>
      </c>
    </row>
    <row r="68" ht="15.75" customHeight="1">
      <c r="A68" s="15"/>
      <c r="B68" s="40" t="s">
        <v>108</v>
      </c>
      <c r="C68" s="17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20">
        <v>4.0</v>
      </c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9">
        <f t="shared" si="15"/>
        <v>4</v>
      </c>
    </row>
    <row r="69" ht="15.75" customHeight="1">
      <c r="A69" s="15"/>
      <c r="B69" s="40" t="s">
        <v>109</v>
      </c>
      <c r="C69" s="17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20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20">
        <v>4.0</v>
      </c>
      <c r="AL69" s="18"/>
      <c r="AM69" s="20">
        <v>5.0</v>
      </c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9">
        <f t="shared" si="15"/>
        <v>9</v>
      </c>
    </row>
    <row r="70" ht="15.75" customHeight="1">
      <c r="A70" s="15"/>
      <c r="B70" s="40" t="s">
        <v>110</v>
      </c>
      <c r="C70" s="17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20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21"/>
      <c r="AH70" s="18"/>
      <c r="AI70" s="18"/>
      <c r="AJ70" s="18"/>
      <c r="AK70" s="20">
        <v>3.0</v>
      </c>
      <c r="AL70" s="18"/>
      <c r="AM70" s="20">
        <v>3.0</v>
      </c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9">
        <f t="shared" si="15"/>
        <v>6</v>
      </c>
    </row>
    <row r="71" ht="15.75" customHeight="1">
      <c r="A71" s="15"/>
      <c r="B71" s="40" t="s">
        <v>111</v>
      </c>
      <c r="C71" s="17"/>
      <c r="D71" s="20">
        <v>1.0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21"/>
      <c r="AH71" s="18"/>
      <c r="AI71" s="18"/>
      <c r="AJ71" s="18"/>
      <c r="AK71" s="20">
        <v>3.0</v>
      </c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9">
        <f t="shared" si="15"/>
        <v>4</v>
      </c>
    </row>
    <row r="72" ht="15.75" customHeight="1">
      <c r="A72" s="15"/>
      <c r="B72" s="40" t="s">
        <v>112</v>
      </c>
      <c r="C72" s="17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9">
        <f t="shared" si="15"/>
        <v>0</v>
      </c>
    </row>
    <row r="73" ht="15.75" customHeight="1">
      <c r="A73" s="15"/>
      <c r="B73" s="40" t="s">
        <v>55</v>
      </c>
      <c r="C73" s="42"/>
      <c r="D73" s="42">
        <f t="shared" ref="D73:BF73" si="16">SUM(D67:D72)</f>
        <v>2</v>
      </c>
      <c r="E73" s="42">
        <f t="shared" si="16"/>
        <v>0</v>
      </c>
      <c r="F73" s="42">
        <f t="shared" si="16"/>
        <v>0</v>
      </c>
      <c r="G73" s="42">
        <f t="shared" si="16"/>
        <v>0</v>
      </c>
      <c r="H73" s="42">
        <f t="shared" si="16"/>
        <v>0</v>
      </c>
      <c r="I73" s="42">
        <f t="shared" si="16"/>
        <v>0</v>
      </c>
      <c r="J73" s="42">
        <f t="shared" si="16"/>
        <v>0</v>
      </c>
      <c r="K73" s="42">
        <f t="shared" si="16"/>
        <v>0</v>
      </c>
      <c r="L73" s="42">
        <f t="shared" si="16"/>
        <v>0</v>
      </c>
      <c r="M73" s="42">
        <f t="shared" si="16"/>
        <v>0</v>
      </c>
      <c r="N73" s="42">
        <f t="shared" si="16"/>
        <v>0</v>
      </c>
      <c r="O73" s="42">
        <f t="shared" si="16"/>
        <v>0</v>
      </c>
      <c r="P73" s="42">
        <f t="shared" si="16"/>
        <v>0</v>
      </c>
      <c r="Q73" s="42">
        <f t="shared" si="16"/>
        <v>0</v>
      </c>
      <c r="R73" s="42">
        <f t="shared" si="16"/>
        <v>0</v>
      </c>
      <c r="S73" s="42">
        <f t="shared" si="16"/>
        <v>0</v>
      </c>
      <c r="T73" s="42">
        <f t="shared" si="16"/>
        <v>0</v>
      </c>
      <c r="U73" s="42">
        <f t="shared" si="16"/>
        <v>0</v>
      </c>
      <c r="V73" s="42">
        <f t="shared" si="16"/>
        <v>0</v>
      </c>
      <c r="W73" s="42">
        <f t="shared" si="16"/>
        <v>0</v>
      </c>
      <c r="X73" s="42">
        <f t="shared" si="16"/>
        <v>0</v>
      </c>
      <c r="Y73" s="42">
        <f t="shared" si="16"/>
        <v>0</v>
      </c>
      <c r="Z73" s="42">
        <f t="shared" si="16"/>
        <v>0</v>
      </c>
      <c r="AA73" s="42">
        <f t="shared" si="16"/>
        <v>0</v>
      </c>
      <c r="AB73" s="42">
        <f t="shared" si="16"/>
        <v>0</v>
      </c>
      <c r="AC73" s="42">
        <f t="shared" si="16"/>
        <v>0</v>
      </c>
      <c r="AD73" s="42">
        <f t="shared" si="16"/>
        <v>0</v>
      </c>
      <c r="AE73" s="42">
        <f t="shared" si="16"/>
        <v>0</v>
      </c>
      <c r="AF73" s="42">
        <f t="shared" si="16"/>
        <v>0</v>
      </c>
      <c r="AG73" s="42">
        <f t="shared" si="16"/>
        <v>0</v>
      </c>
      <c r="AH73" s="42">
        <f t="shared" si="16"/>
        <v>0</v>
      </c>
      <c r="AI73" s="42">
        <f t="shared" si="16"/>
        <v>0</v>
      </c>
      <c r="AJ73" s="42">
        <f t="shared" si="16"/>
        <v>0</v>
      </c>
      <c r="AK73" s="42">
        <f t="shared" si="16"/>
        <v>17</v>
      </c>
      <c r="AL73" s="42">
        <f t="shared" si="16"/>
        <v>0</v>
      </c>
      <c r="AM73" s="42">
        <f t="shared" si="16"/>
        <v>12</v>
      </c>
      <c r="AN73" s="42">
        <f t="shared" si="16"/>
        <v>0</v>
      </c>
      <c r="AO73" s="42">
        <f t="shared" si="16"/>
        <v>0</v>
      </c>
      <c r="AP73" s="42">
        <f t="shared" si="16"/>
        <v>0</v>
      </c>
      <c r="AQ73" s="42">
        <f t="shared" si="16"/>
        <v>0</v>
      </c>
      <c r="AR73" s="42">
        <f t="shared" si="16"/>
        <v>0</v>
      </c>
      <c r="AS73" s="42">
        <f t="shared" si="16"/>
        <v>0</v>
      </c>
      <c r="AT73" s="42">
        <f t="shared" si="16"/>
        <v>0</v>
      </c>
      <c r="AU73" s="42">
        <f t="shared" si="16"/>
        <v>0</v>
      </c>
      <c r="AV73" s="42">
        <f t="shared" si="16"/>
        <v>0</v>
      </c>
      <c r="AW73" s="42">
        <f t="shared" si="16"/>
        <v>0</v>
      </c>
      <c r="AX73" s="42">
        <f t="shared" si="16"/>
        <v>0</v>
      </c>
      <c r="AY73" s="42">
        <f t="shared" si="16"/>
        <v>0</v>
      </c>
      <c r="AZ73" s="42">
        <f t="shared" si="16"/>
        <v>0</v>
      </c>
      <c r="BA73" s="42">
        <f t="shared" si="16"/>
        <v>0</v>
      </c>
      <c r="BB73" s="42">
        <f t="shared" si="16"/>
        <v>0</v>
      </c>
      <c r="BC73" s="42">
        <f t="shared" si="16"/>
        <v>0</v>
      </c>
      <c r="BD73" s="42">
        <f t="shared" si="16"/>
        <v>0</v>
      </c>
      <c r="BE73" s="42">
        <f t="shared" si="16"/>
        <v>0</v>
      </c>
      <c r="BF73" s="42">
        <f t="shared" si="16"/>
        <v>0</v>
      </c>
      <c r="BG73" s="23">
        <f t="shared" si="15"/>
        <v>31</v>
      </c>
    </row>
    <row r="74" ht="15.75" customHeight="1">
      <c r="A74" s="15"/>
      <c r="B74" s="40"/>
      <c r="C74" s="17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26"/>
    </row>
    <row r="75" ht="15.75" customHeight="1">
      <c r="A75" s="27"/>
      <c r="B75" s="43" t="s">
        <v>1</v>
      </c>
      <c r="C75" s="44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37">
        <f t="shared" ref="BG75:BG82" si="17">SUM(C75:BF75)</f>
        <v>0</v>
      </c>
    </row>
    <row r="76" ht="15.75" customHeight="1">
      <c r="A76" s="8">
        <v>9.0</v>
      </c>
      <c r="B76" s="38" t="s">
        <v>107</v>
      </c>
      <c r="C76" s="10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2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3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4">
        <f t="shared" si="17"/>
        <v>0</v>
      </c>
    </row>
    <row r="77" ht="15.75" customHeight="1">
      <c r="A77" s="15"/>
      <c r="B77" s="40" t="s">
        <v>108</v>
      </c>
      <c r="C77" s="17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9">
        <f t="shared" si="17"/>
        <v>0</v>
      </c>
    </row>
    <row r="78" ht="15.75" customHeight="1">
      <c r="A78" s="15"/>
      <c r="B78" s="40" t="s">
        <v>109</v>
      </c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20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9">
        <f t="shared" si="17"/>
        <v>0</v>
      </c>
    </row>
    <row r="79" ht="15.75" customHeight="1">
      <c r="A79" s="15"/>
      <c r="B79" s="40" t="s">
        <v>110</v>
      </c>
      <c r="C79" s="17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20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21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9">
        <f t="shared" si="17"/>
        <v>0</v>
      </c>
    </row>
    <row r="80" ht="15.75" customHeight="1">
      <c r="A80" s="15"/>
      <c r="B80" s="40" t="s">
        <v>111</v>
      </c>
      <c r="C80" s="17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21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9">
        <f t="shared" si="17"/>
        <v>0</v>
      </c>
    </row>
    <row r="81" ht="15.75" customHeight="1">
      <c r="A81" s="15"/>
      <c r="B81" s="40" t="s">
        <v>112</v>
      </c>
      <c r="C81" s="17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9">
        <f t="shared" si="17"/>
        <v>0</v>
      </c>
    </row>
    <row r="82" ht="15.75" customHeight="1">
      <c r="A82" s="15"/>
      <c r="B82" s="40" t="s">
        <v>55</v>
      </c>
      <c r="C82" s="42"/>
      <c r="D82" s="42">
        <f t="shared" ref="D82:BF82" si="18">SUM(D76:D81)</f>
        <v>0</v>
      </c>
      <c r="E82" s="42">
        <f t="shared" si="18"/>
        <v>0</v>
      </c>
      <c r="F82" s="42">
        <f t="shared" si="18"/>
        <v>0</v>
      </c>
      <c r="G82" s="42">
        <f t="shared" si="18"/>
        <v>0</v>
      </c>
      <c r="H82" s="42">
        <f t="shared" si="18"/>
        <v>0</v>
      </c>
      <c r="I82" s="42">
        <f t="shared" si="18"/>
        <v>0</v>
      </c>
      <c r="J82" s="42">
        <f t="shared" si="18"/>
        <v>0</v>
      </c>
      <c r="K82" s="42">
        <f t="shared" si="18"/>
        <v>0</v>
      </c>
      <c r="L82" s="42">
        <f t="shared" si="18"/>
        <v>0</v>
      </c>
      <c r="M82" s="42">
        <f t="shared" si="18"/>
        <v>0</v>
      </c>
      <c r="N82" s="42">
        <f t="shared" si="18"/>
        <v>0</v>
      </c>
      <c r="O82" s="42">
        <f t="shared" si="18"/>
        <v>0</v>
      </c>
      <c r="P82" s="42">
        <f t="shared" si="18"/>
        <v>0</v>
      </c>
      <c r="Q82" s="42">
        <f t="shared" si="18"/>
        <v>0</v>
      </c>
      <c r="R82" s="42">
        <f t="shared" si="18"/>
        <v>0</v>
      </c>
      <c r="S82" s="42">
        <f t="shared" si="18"/>
        <v>0</v>
      </c>
      <c r="T82" s="42">
        <f t="shared" si="18"/>
        <v>0</v>
      </c>
      <c r="U82" s="42">
        <f t="shared" si="18"/>
        <v>0</v>
      </c>
      <c r="V82" s="42">
        <f t="shared" si="18"/>
        <v>0</v>
      </c>
      <c r="W82" s="42">
        <f t="shared" si="18"/>
        <v>0</v>
      </c>
      <c r="X82" s="42">
        <f t="shared" si="18"/>
        <v>0</v>
      </c>
      <c r="Y82" s="42">
        <f t="shared" si="18"/>
        <v>0</v>
      </c>
      <c r="Z82" s="42">
        <f t="shared" si="18"/>
        <v>0</v>
      </c>
      <c r="AA82" s="42">
        <f t="shared" si="18"/>
        <v>0</v>
      </c>
      <c r="AB82" s="42">
        <f t="shared" si="18"/>
        <v>0</v>
      </c>
      <c r="AC82" s="42">
        <f t="shared" si="18"/>
        <v>0</v>
      </c>
      <c r="AD82" s="42">
        <f t="shared" si="18"/>
        <v>0</v>
      </c>
      <c r="AE82" s="42">
        <f t="shared" si="18"/>
        <v>0</v>
      </c>
      <c r="AF82" s="42">
        <f t="shared" si="18"/>
        <v>0</v>
      </c>
      <c r="AG82" s="42">
        <f t="shared" si="18"/>
        <v>0</v>
      </c>
      <c r="AH82" s="42">
        <f t="shared" si="18"/>
        <v>0</v>
      </c>
      <c r="AI82" s="42">
        <f t="shared" si="18"/>
        <v>0</v>
      </c>
      <c r="AJ82" s="42">
        <f t="shared" si="18"/>
        <v>0</v>
      </c>
      <c r="AK82" s="42">
        <f t="shared" si="18"/>
        <v>0</v>
      </c>
      <c r="AL82" s="42">
        <f t="shared" si="18"/>
        <v>0</v>
      </c>
      <c r="AM82" s="42">
        <f t="shared" si="18"/>
        <v>0</v>
      </c>
      <c r="AN82" s="42">
        <f t="shared" si="18"/>
        <v>0</v>
      </c>
      <c r="AO82" s="42">
        <f t="shared" si="18"/>
        <v>0</v>
      </c>
      <c r="AP82" s="42">
        <f t="shared" si="18"/>
        <v>0</v>
      </c>
      <c r="AQ82" s="42">
        <f t="shared" si="18"/>
        <v>0</v>
      </c>
      <c r="AR82" s="42">
        <f t="shared" si="18"/>
        <v>0</v>
      </c>
      <c r="AS82" s="42">
        <f t="shared" si="18"/>
        <v>0</v>
      </c>
      <c r="AT82" s="42">
        <f t="shared" si="18"/>
        <v>0</v>
      </c>
      <c r="AU82" s="42">
        <f t="shared" si="18"/>
        <v>0</v>
      </c>
      <c r="AV82" s="42">
        <f t="shared" si="18"/>
        <v>0</v>
      </c>
      <c r="AW82" s="42">
        <f t="shared" si="18"/>
        <v>0</v>
      </c>
      <c r="AX82" s="42">
        <f t="shared" si="18"/>
        <v>0</v>
      </c>
      <c r="AY82" s="42">
        <f t="shared" si="18"/>
        <v>0</v>
      </c>
      <c r="AZ82" s="42">
        <f t="shared" si="18"/>
        <v>0</v>
      </c>
      <c r="BA82" s="42">
        <f t="shared" si="18"/>
        <v>0</v>
      </c>
      <c r="BB82" s="42">
        <f t="shared" si="18"/>
        <v>0</v>
      </c>
      <c r="BC82" s="42">
        <f t="shared" si="18"/>
        <v>0</v>
      </c>
      <c r="BD82" s="42">
        <f t="shared" si="18"/>
        <v>0</v>
      </c>
      <c r="BE82" s="42">
        <f t="shared" si="18"/>
        <v>0</v>
      </c>
      <c r="BF82" s="42">
        <f t="shared" si="18"/>
        <v>0</v>
      </c>
      <c r="BG82" s="23">
        <f t="shared" si="17"/>
        <v>0</v>
      </c>
    </row>
    <row r="83" ht="15.75" customHeight="1">
      <c r="A83" s="15"/>
      <c r="B83" s="40"/>
      <c r="C83" s="17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20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26"/>
    </row>
    <row r="84" ht="15.75" customHeight="1">
      <c r="A84" s="27"/>
      <c r="B84" s="43" t="s">
        <v>1</v>
      </c>
      <c r="C84" s="44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37">
        <f t="shared" ref="BG84:BG91" si="19">SUM(C84:BF84)</f>
        <v>0</v>
      </c>
    </row>
    <row r="85" ht="15.75" customHeight="1">
      <c r="A85" s="8">
        <v>10.0</v>
      </c>
      <c r="B85" s="38" t="s">
        <v>107</v>
      </c>
      <c r="C85" s="10"/>
      <c r="D85" s="11"/>
      <c r="E85" s="11"/>
      <c r="F85" s="11"/>
      <c r="G85" s="11"/>
      <c r="H85" s="11"/>
      <c r="I85" s="11"/>
      <c r="J85" s="11"/>
      <c r="K85" s="11"/>
      <c r="L85" s="11"/>
      <c r="M85" s="12">
        <v>1.0</v>
      </c>
      <c r="N85" s="11"/>
      <c r="O85" s="11"/>
      <c r="P85" s="11"/>
      <c r="Q85" s="11"/>
      <c r="R85" s="11"/>
      <c r="S85" s="11"/>
      <c r="T85" s="11"/>
      <c r="U85" s="12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3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2">
        <v>7.0</v>
      </c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4">
        <f t="shared" si="19"/>
        <v>8</v>
      </c>
    </row>
    <row r="86" ht="15.75" customHeight="1">
      <c r="A86" s="15"/>
      <c r="B86" s="40" t="s">
        <v>108</v>
      </c>
      <c r="C86" s="17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9">
        <f t="shared" si="19"/>
        <v>0</v>
      </c>
    </row>
    <row r="87" ht="15.75" customHeight="1">
      <c r="A87" s="15"/>
      <c r="B87" s="40" t="s">
        <v>109</v>
      </c>
      <c r="C87" s="17"/>
      <c r="D87" s="18"/>
      <c r="E87" s="18"/>
      <c r="F87" s="18"/>
      <c r="G87" s="18"/>
      <c r="H87" s="18"/>
      <c r="I87" s="18"/>
      <c r="J87" s="18"/>
      <c r="K87" s="18"/>
      <c r="L87" s="18"/>
      <c r="M87" s="20">
        <v>1.0</v>
      </c>
      <c r="N87" s="18"/>
      <c r="O87" s="18"/>
      <c r="P87" s="18"/>
      <c r="Q87" s="18"/>
      <c r="R87" s="18"/>
      <c r="S87" s="18"/>
      <c r="T87" s="18"/>
      <c r="U87" s="20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20">
        <v>3.0</v>
      </c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9">
        <f t="shared" si="19"/>
        <v>4</v>
      </c>
    </row>
    <row r="88" ht="15.75" customHeight="1">
      <c r="A88" s="15"/>
      <c r="B88" s="40" t="s">
        <v>110</v>
      </c>
      <c r="C88" s="17"/>
      <c r="D88" s="18"/>
      <c r="E88" s="18"/>
      <c r="F88" s="18"/>
      <c r="G88" s="18"/>
      <c r="H88" s="18"/>
      <c r="I88" s="18"/>
      <c r="J88" s="18"/>
      <c r="K88" s="18"/>
      <c r="L88" s="18"/>
      <c r="M88" s="20">
        <v>1.0</v>
      </c>
      <c r="N88" s="18"/>
      <c r="O88" s="18"/>
      <c r="P88" s="18"/>
      <c r="Q88" s="18"/>
      <c r="R88" s="18"/>
      <c r="S88" s="18"/>
      <c r="T88" s="18"/>
      <c r="U88" s="20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21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20">
        <v>17.0</v>
      </c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9">
        <f t="shared" si="19"/>
        <v>18</v>
      </c>
    </row>
    <row r="89" ht="15.75" customHeight="1">
      <c r="A89" s="15"/>
      <c r="B89" s="40" t="s">
        <v>111</v>
      </c>
      <c r="C89" s="17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21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9">
        <f t="shared" si="19"/>
        <v>0</v>
      </c>
    </row>
    <row r="90" ht="15.75" customHeight="1">
      <c r="A90" s="15"/>
      <c r="B90" s="40" t="s">
        <v>112</v>
      </c>
      <c r="C90" s="17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20">
        <v>1.0</v>
      </c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9">
        <f t="shared" si="19"/>
        <v>1</v>
      </c>
    </row>
    <row r="91" ht="15.75" customHeight="1">
      <c r="A91" s="15"/>
      <c r="B91" s="40" t="s">
        <v>55</v>
      </c>
      <c r="C91" s="42"/>
      <c r="D91" s="42">
        <f t="shared" ref="D91:BF91" si="20">SUM(D85:D90)</f>
        <v>0</v>
      </c>
      <c r="E91" s="42">
        <f t="shared" si="20"/>
        <v>0</v>
      </c>
      <c r="F91" s="42">
        <f t="shared" si="20"/>
        <v>0</v>
      </c>
      <c r="G91" s="42">
        <f t="shared" si="20"/>
        <v>0</v>
      </c>
      <c r="H91" s="42">
        <f t="shared" si="20"/>
        <v>0</v>
      </c>
      <c r="I91" s="42">
        <f t="shared" si="20"/>
        <v>0</v>
      </c>
      <c r="J91" s="42">
        <f t="shared" si="20"/>
        <v>0</v>
      </c>
      <c r="K91" s="42">
        <f t="shared" si="20"/>
        <v>0</v>
      </c>
      <c r="L91" s="42">
        <f t="shared" si="20"/>
        <v>0</v>
      </c>
      <c r="M91" s="42">
        <f t="shared" si="20"/>
        <v>3</v>
      </c>
      <c r="N91" s="42">
        <f t="shared" si="20"/>
        <v>0</v>
      </c>
      <c r="O91" s="42">
        <f t="shared" si="20"/>
        <v>0</v>
      </c>
      <c r="P91" s="42">
        <f t="shared" si="20"/>
        <v>0</v>
      </c>
      <c r="Q91" s="42">
        <f t="shared" si="20"/>
        <v>0</v>
      </c>
      <c r="R91" s="42">
        <f t="shared" si="20"/>
        <v>0</v>
      </c>
      <c r="S91" s="42">
        <f t="shared" si="20"/>
        <v>0</v>
      </c>
      <c r="T91" s="42">
        <f t="shared" si="20"/>
        <v>0</v>
      </c>
      <c r="U91" s="42">
        <f t="shared" si="20"/>
        <v>0</v>
      </c>
      <c r="V91" s="42">
        <f t="shared" si="20"/>
        <v>0</v>
      </c>
      <c r="W91" s="42">
        <f t="shared" si="20"/>
        <v>0</v>
      </c>
      <c r="X91" s="42">
        <f t="shared" si="20"/>
        <v>0</v>
      </c>
      <c r="Y91" s="42">
        <f t="shared" si="20"/>
        <v>0</v>
      </c>
      <c r="Z91" s="42">
        <f t="shared" si="20"/>
        <v>0</v>
      </c>
      <c r="AA91" s="42">
        <f t="shared" si="20"/>
        <v>0</v>
      </c>
      <c r="AB91" s="42">
        <f t="shared" si="20"/>
        <v>0</v>
      </c>
      <c r="AC91" s="42">
        <f t="shared" si="20"/>
        <v>0</v>
      </c>
      <c r="AD91" s="42">
        <f t="shared" si="20"/>
        <v>0</v>
      </c>
      <c r="AE91" s="42">
        <f t="shared" si="20"/>
        <v>0</v>
      </c>
      <c r="AF91" s="42">
        <f t="shared" si="20"/>
        <v>0</v>
      </c>
      <c r="AG91" s="42">
        <f t="shared" si="20"/>
        <v>0</v>
      </c>
      <c r="AH91" s="42">
        <f t="shared" si="20"/>
        <v>0</v>
      </c>
      <c r="AI91" s="42">
        <f t="shared" si="20"/>
        <v>0</v>
      </c>
      <c r="AJ91" s="42">
        <f t="shared" si="20"/>
        <v>0</v>
      </c>
      <c r="AK91" s="42">
        <f t="shared" si="20"/>
        <v>0</v>
      </c>
      <c r="AL91" s="42">
        <f t="shared" si="20"/>
        <v>0</v>
      </c>
      <c r="AM91" s="42">
        <f t="shared" si="20"/>
        <v>0</v>
      </c>
      <c r="AN91" s="42">
        <f t="shared" si="20"/>
        <v>0</v>
      </c>
      <c r="AO91" s="42">
        <f t="shared" si="20"/>
        <v>0</v>
      </c>
      <c r="AP91" s="42">
        <f t="shared" si="20"/>
        <v>0</v>
      </c>
      <c r="AQ91" s="42">
        <f t="shared" si="20"/>
        <v>0</v>
      </c>
      <c r="AR91" s="42">
        <f t="shared" si="20"/>
        <v>0</v>
      </c>
      <c r="AS91" s="42">
        <f t="shared" si="20"/>
        <v>0</v>
      </c>
      <c r="AT91" s="42">
        <f t="shared" si="20"/>
        <v>28</v>
      </c>
      <c r="AU91" s="42">
        <f t="shared" si="20"/>
        <v>0</v>
      </c>
      <c r="AV91" s="42">
        <f t="shared" si="20"/>
        <v>0</v>
      </c>
      <c r="AW91" s="42">
        <f t="shared" si="20"/>
        <v>0</v>
      </c>
      <c r="AX91" s="42">
        <f t="shared" si="20"/>
        <v>0</v>
      </c>
      <c r="AY91" s="42">
        <f t="shared" si="20"/>
        <v>0</v>
      </c>
      <c r="AZ91" s="42">
        <f t="shared" si="20"/>
        <v>0</v>
      </c>
      <c r="BA91" s="42">
        <f t="shared" si="20"/>
        <v>0</v>
      </c>
      <c r="BB91" s="42">
        <f t="shared" si="20"/>
        <v>0</v>
      </c>
      <c r="BC91" s="42">
        <f t="shared" si="20"/>
        <v>0</v>
      </c>
      <c r="BD91" s="42">
        <f t="shared" si="20"/>
        <v>0</v>
      </c>
      <c r="BE91" s="42">
        <f t="shared" si="20"/>
        <v>0</v>
      </c>
      <c r="BF91" s="42">
        <f t="shared" si="20"/>
        <v>0</v>
      </c>
      <c r="BG91" s="23">
        <f t="shared" si="19"/>
        <v>31</v>
      </c>
    </row>
    <row r="92" ht="15.75" customHeight="1">
      <c r="A92" s="15"/>
      <c r="B92" s="40"/>
      <c r="C92" s="17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26"/>
    </row>
    <row r="93" ht="15.75" customHeight="1">
      <c r="A93" s="27"/>
      <c r="B93" s="43" t="s">
        <v>1</v>
      </c>
      <c r="C93" s="44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37">
        <f t="shared" ref="BG93:BG100" si="21">SUM(C93:BF93)</f>
        <v>0</v>
      </c>
    </row>
    <row r="94" ht="15.75" customHeight="1">
      <c r="A94" s="8">
        <v>11.0</v>
      </c>
      <c r="B94" s="38" t="s">
        <v>107</v>
      </c>
      <c r="C94" s="10"/>
      <c r="D94" s="11"/>
      <c r="E94" s="11"/>
      <c r="F94" s="12">
        <v>5.0</v>
      </c>
      <c r="G94" s="11"/>
      <c r="H94" s="11"/>
      <c r="I94" s="11"/>
      <c r="J94" s="12">
        <v>1.0</v>
      </c>
      <c r="K94" s="11"/>
      <c r="L94" s="11"/>
      <c r="M94" s="11"/>
      <c r="N94" s="11"/>
      <c r="O94" s="11"/>
      <c r="P94" s="11"/>
      <c r="Q94" s="11"/>
      <c r="R94" s="12">
        <v>3.0</v>
      </c>
      <c r="S94" s="11"/>
      <c r="T94" s="11"/>
      <c r="U94" s="12">
        <v>4.0</v>
      </c>
      <c r="V94" s="11"/>
      <c r="W94" s="11"/>
      <c r="X94" s="11"/>
      <c r="Y94" s="12">
        <v>1.5</v>
      </c>
      <c r="Z94" s="11"/>
      <c r="AA94" s="11"/>
      <c r="AB94" s="11"/>
      <c r="AC94" s="11"/>
      <c r="AD94" s="11"/>
      <c r="AE94" s="11"/>
      <c r="AF94" s="11"/>
      <c r="AG94" s="13"/>
      <c r="AH94" s="11"/>
      <c r="AI94" s="11"/>
      <c r="AJ94" s="11"/>
      <c r="AK94" s="12">
        <v>2.0</v>
      </c>
      <c r="AL94" s="11"/>
      <c r="AM94" s="11"/>
      <c r="AN94" s="11"/>
      <c r="AO94" s="11"/>
      <c r="AP94" s="11"/>
      <c r="AQ94" s="12">
        <v>1.0</v>
      </c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4">
        <f t="shared" si="21"/>
        <v>17.5</v>
      </c>
    </row>
    <row r="95" ht="15.75" customHeight="1">
      <c r="A95" s="15"/>
      <c r="B95" s="40" t="s">
        <v>108</v>
      </c>
      <c r="C95" s="17"/>
      <c r="D95" s="18"/>
      <c r="E95" s="18"/>
      <c r="F95" s="18"/>
      <c r="G95" s="18"/>
      <c r="H95" s="18"/>
      <c r="I95" s="18"/>
      <c r="J95" s="20">
        <v>1.0</v>
      </c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20">
        <v>1.0</v>
      </c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20">
        <v>1.0</v>
      </c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9">
        <f t="shared" si="21"/>
        <v>3</v>
      </c>
    </row>
    <row r="96" ht="15.75" customHeight="1">
      <c r="A96" s="15"/>
      <c r="B96" s="40" t="s">
        <v>109</v>
      </c>
      <c r="C96" s="17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20">
        <v>0.5</v>
      </c>
      <c r="S96" s="18"/>
      <c r="T96" s="18"/>
      <c r="U96" s="20">
        <v>3.5</v>
      </c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20">
        <v>1.0</v>
      </c>
      <c r="AL96" s="18"/>
      <c r="AM96" s="18"/>
      <c r="AN96" s="18"/>
      <c r="AO96" s="18"/>
      <c r="AP96" s="18"/>
      <c r="AQ96" s="20">
        <v>3.0</v>
      </c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9">
        <f t="shared" si="21"/>
        <v>8</v>
      </c>
    </row>
    <row r="97" ht="15.75" customHeight="1">
      <c r="A97" s="15"/>
      <c r="B97" s="40" t="s">
        <v>110</v>
      </c>
      <c r="C97" s="17"/>
      <c r="D97" s="18"/>
      <c r="E97" s="18"/>
      <c r="F97" s="18"/>
      <c r="G97" s="18"/>
      <c r="H97" s="18"/>
      <c r="I97" s="18"/>
      <c r="J97" s="20">
        <v>2.0</v>
      </c>
      <c r="K97" s="18"/>
      <c r="L97" s="18"/>
      <c r="M97" s="18"/>
      <c r="N97" s="18"/>
      <c r="O97" s="18"/>
      <c r="P97" s="18"/>
      <c r="Q97" s="18"/>
      <c r="R97" s="20">
        <v>4.0</v>
      </c>
      <c r="S97" s="18"/>
      <c r="T97" s="18"/>
      <c r="U97" s="20">
        <v>16.0</v>
      </c>
      <c r="V97" s="18"/>
      <c r="W97" s="18"/>
      <c r="X97" s="18"/>
      <c r="Y97" s="20">
        <v>1.0</v>
      </c>
      <c r="Z97" s="18"/>
      <c r="AA97" s="20">
        <v>2.0</v>
      </c>
      <c r="AB97" s="18"/>
      <c r="AC97" s="18"/>
      <c r="AD97" s="18"/>
      <c r="AE97" s="20">
        <v>0.5</v>
      </c>
      <c r="AF97" s="18"/>
      <c r="AG97" s="21"/>
      <c r="AH97" s="18"/>
      <c r="AI97" s="18"/>
      <c r="AJ97" s="18"/>
      <c r="AK97" s="20">
        <v>5.5</v>
      </c>
      <c r="AL97" s="18"/>
      <c r="AM97" s="18"/>
      <c r="AN97" s="18"/>
      <c r="AO97" s="18"/>
      <c r="AP97" s="18"/>
      <c r="AQ97" s="20">
        <v>1.0</v>
      </c>
      <c r="AR97" s="20">
        <v>1.5</v>
      </c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9">
        <f t="shared" si="21"/>
        <v>33.5</v>
      </c>
    </row>
    <row r="98" ht="15.75" customHeight="1">
      <c r="A98" s="15"/>
      <c r="B98" s="40" t="s">
        <v>111</v>
      </c>
      <c r="C98" s="17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20">
        <v>0.5</v>
      </c>
      <c r="S98" s="18"/>
      <c r="T98" s="18"/>
      <c r="U98" s="18"/>
      <c r="V98" s="18"/>
      <c r="W98" s="18"/>
      <c r="X98" s="18"/>
      <c r="Y98" s="20">
        <v>0.5</v>
      </c>
      <c r="Z98" s="18"/>
      <c r="AA98" s="18"/>
      <c r="AB98" s="18"/>
      <c r="AC98" s="18"/>
      <c r="AD98" s="18"/>
      <c r="AE98" s="18"/>
      <c r="AF98" s="18"/>
      <c r="AG98" s="21"/>
      <c r="AH98" s="18"/>
      <c r="AI98" s="18"/>
      <c r="AJ98" s="18"/>
      <c r="AK98" s="20">
        <v>0.5</v>
      </c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/>
      <c r="BF98" s="18"/>
      <c r="BG98" s="19">
        <f t="shared" si="21"/>
        <v>1.5</v>
      </c>
    </row>
    <row r="99" ht="15.75" customHeight="1">
      <c r="A99" s="15"/>
      <c r="B99" s="40" t="s">
        <v>112</v>
      </c>
      <c r="C99" s="17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20">
        <v>0.5</v>
      </c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9">
        <f t="shared" si="21"/>
        <v>0.5</v>
      </c>
    </row>
    <row r="100" ht="15.75" customHeight="1">
      <c r="A100" s="15"/>
      <c r="B100" s="40" t="s">
        <v>55</v>
      </c>
      <c r="C100" s="42"/>
      <c r="D100" s="42">
        <f t="shared" ref="D100:BF100" si="22">SUM(D94:D99)</f>
        <v>0</v>
      </c>
      <c r="E100" s="42">
        <f t="shared" si="22"/>
        <v>0</v>
      </c>
      <c r="F100" s="42">
        <f t="shared" si="22"/>
        <v>5</v>
      </c>
      <c r="G100" s="42">
        <f t="shared" si="22"/>
        <v>0</v>
      </c>
      <c r="H100" s="42">
        <f t="shared" si="22"/>
        <v>0</v>
      </c>
      <c r="I100" s="42">
        <f t="shared" si="22"/>
        <v>0</v>
      </c>
      <c r="J100" s="42">
        <f t="shared" si="22"/>
        <v>4</v>
      </c>
      <c r="K100" s="42">
        <f t="shared" si="22"/>
        <v>0</v>
      </c>
      <c r="L100" s="42">
        <f t="shared" si="22"/>
        <v>0</v>
      </c>
      <c r="M100" s="42">
        <f t="shared" si="22"/>
        <v>0</v>
      </c>
      <c r="N100" s="42">
        <f t="shared" si="22"/>
        <v>0</v>
      </c>
      <c r="O100" s="42">
        <f t="shared" si="22"/>
        <v>0</v>
      </c>
      <c r="P100" s="42">
        <f t="shared" si="22"/>
        <v>0</v>
      </c>
      <c r="Q100" s="42">
        <f t="shared" si="22"/>
        <v>0</v>
      </c>
      <c r="R100" s="42">
        <f t="shared" si="22"/>
        <v>8.5</v>
      </c>
      <c r="S100" s="42">
        <f t="shared" si="22"/>
        <v>0</v>
      </c>
      <c r="T100" s="42">
        <f t="shared" si="22"/>
        <v>0</v>
      </c>
      <c r="U100" s="42">
        <f t="shared" si="22"/>
        <v>23.5</v>
      </c>
      <c r="V100" s="42">
        <f t="shared" si="22"/>
        <v>0</v>
      </c>
      <c r="W100" s="42">
        <f t="shared" si="22"/>
        <v>0</v>
      </c>
      <c r="X100" s="42">
        <f t="shared" si="22"/>
        <v>0</v>
      </c>
      <c r="Y100" s="42">
        <f t="shared" si="22"/>
        <v>4</v>
      </c>
      <c r="Z100" s="42">
        <f t="shared" si="22"/>
        <v>0</v>
      </c>
      <c r="AA100" s="42">
        <f t="shared" si="22"/>
        <v>2</v>
      </c>
      <c r="AB100" s="42">
        <f t="shared" si="22"/>
        <v>0</v>
      </c>
      <c r="AC100" s="42">
        <f t="shared" si="22"/>
        <v>0</v>
      </c>
      <c r="AD100" s="42">
        <f t="shared" si="22"/>
        <v>0</v>
      </c>
      <c r="AE100" s="42">
        <f t="shared" si="22"/>
        <v>0.5</v>
      </c>
      <c r="AF100" s="42">
        <f t="shared" si="22"/>
        <v>0</v>
      </c>
      <c r="AG100" s="42">
        <f t="shared" si="22"/>
        <v>0</v>
      </c>
      <c r="AH100" s="42">
        <f t="shared" si="22"/>
        <v>0</v>
      </c>
      <c r="AI100" s="42">
        <f t="shared" si="22"/>
        <v>0</v>
      </c>
      <c r="AJ100" s="42">
        <f t="shared" si="22"/>
        <v>0</v>
      </c>
      <c r="AK100" s="42">
        <f t="shared" si="22"/>
        <v>10</v>
      </c>
      <c r="AL100" s="42">
        <f t="shared" si="22"/>
        <v>0</v>
      </c>
      <c r="AM100" s="42">
        <f t="shared" si="22"/>
        <v>0</v>
      </c>
      <c r="AN100" s="42">
        <f t="shared" si="22"/>
        <v>0</v>
      </c>
      <c r="AO100" s="42">
        <f t="shared" si="22"/>
        <v>0</v>
      </c>
      <c r="AP100" s="42">
        <f t="shared" si="22"/>
        <v>0</v>
      </c>
      <c r="AQ100" s="42">
        <f t="shared" si="22"/>
        <v>5</v>
      </c>
      <c r="AR100" s="42">
        <f t="shared" si="22"/>
        <v>1.5</v>
      </c>
      <c r="AS100" s="42">
        <f t="shared" si="22"/>
        <v>0</v>
      </c>
      <c r="AT100" s="42">
        <f t="shared" si="22"/>
        <v>0</v>
      </c>
      <c r="AU100" s="42">
        <f t="shared" si="22"/>
        <v>0</v>
      </c>
      <c r="AV100" s="42">
        <f t="shared" si="22"/>
        <v>0</v>
      </c>
      <c r="AW100" s="42">
        <f t="shared" si="22"/>
        <v>0</v>
      </c>
      <c r="AX100" s="42">
        <f t="shared" si="22"/>
        <v>0</v>
      </c>
      <c r="AY100" s="42">
        <f t="shared" si="22"/>
        <v>0</v>
      </c>
      <c r="AZ100" s="42">
        <f t="shared" si="22"/>
        <v>0</v>
      </c>
      <c r="BA100" s="42">
        <f t="shared" si="22"/>
        <v>0</v>
      </c>
      <c r="BB100" s="42">
        <f t="shared" si="22"/>
        <v>0</v>
      </c>
      <c r="BC100" s="42">
        <f t="shared" si="22"/>
        <v>0</v>
      </c>
      <c r="BD100" s="42">
        <f t="shared" si="22"/>
        <v>0</v>
      </c>
      <c r="BE100" s="42">
        <f t="shared" si="22"/>
        <v>0</v>
      </c>
      <c r="BF100" s="42">
        <f t="shared" si="22"/>
        <v>0</v>
      </c>
      <c r="BG100" s="23">
        <f t="shared" si="21"/>
        <v>64</v>
      </c>
    </row>
    <row r="101" ht="15.75" customHeight="1">
      <c r="A101" s="15"/>
      <c r="B101" s="40"/>
      <c r="C101" s="17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26"/>
    </row>
    <row r="102" ht="15.75" customHeight="1">
      <c r="A102" s="27"/>
      <c r="B102" s="43" t="s">
        <v>1</v>
      </c>
      <c r="C102" s="44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37">
        <f t="shared" ref="BG102:BG109" si="23">SUM(C102:BF102)</f>
        <v>0</v>
      </c>
    </row>
    <row r="103" ht="15.75" customHeight="1">
      <c r="A103" s="8">
        <v>12.0</v>
      </c>
      <c r="B103" s="38" t="s">
        <v>107</v>
      </c>
      <c r="C103" s="10"/>
      <c r="D103" s="11"/>
      <c r="E103" s="11"/>
      <c r="F103" s="11"/>
      <c r="G103" s="11"/>
      <c r="H103" s="12">
        <v>5.0</v>
      </c>
      <c r="I103" s="12">
        <v>4.0</v>
      </c>
      <c r="J103" s="11"/>
      <c r="K103" s="11"/>
      <c r="L103" s="11"/>
      <c r="M103" s="11"/>
      <c r="N103" s="11"/>
      <c r="O103" s="12">
        <v>2.5</v>
      </c>
      <c r="P103" s="11"/>
      <c r="Q103" s="11"/>
      <c r="R103" s="12">
        <v>2.0</v>
      </c>
      <c r="S103" s="11"/>
      <c r="T103" s="11"/>
      <c r="U103" s="12"/>
      <c r="V103" s="11"/>
      <c r="W103" s="11"/>
      <c r="X103" s="11"/>
      <c r="Y103" s="11"/>
      <c r="Z103" s="12">
        <v>3.0</v>
      </c>
      <c r="AA103" s="11"/>
      <c r="AB103" s="11"/>
      <c r="AC103" s="11"/>
      <c r="AD103" s="11"/>
      <c r="AE103" s="11"/>
      <c r="AF103" s="11"/>
      <c r="AG103" s="13"/>
      <c r="AH103" s="11"/>
      <c r="AI103" s="11"/>
      <c r="AJ103" s="11"/>
      <c r="AK103" s="11"/>
      <c r="AL103" s="11"/>
      <c r="AM103" s="12">
        <v>6.0</v>
      </c>
      <c r="AN103" s="11"/>
      <c r="AO103" s="12">
        <v>6.0</v>
      </c>
      <c r="AP103" s="11"/>
      <c r="AQ103" s="11"/>
      <c r="AR103" s="12">
        <v>3.0</v>
      </c>
      <c r="AS103" s="11"/>
      <c r="AT103" s="11"/>
      <c r="AU103" s="12">
        <v>6.0</v>
      </c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4">
        <f t="shared" si="23"/>
        <v>37.5</v>
      </c>
    </row>
    <row r="104" ht="15.75" customHeight="1">
      <c r="A104" s="15"/>
      <c r="B104" s="40" t="s">
        <v>108</v>
      </c>
      <c r="C104" s="17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20">
        <v>0.5</v>
      </c>
      <c r="S104" s="18"/>
      <c r="T104" s="18"/>
      <c r="U104" s="18"/>
      <c r="V104" s="18"/>
      <c r="W104" s="18"/>
      <c r="X104" s="18"/>
      <c r="Y104" s="18"/>
      <c r="Z104" s="20">
        <v>1.0</v>
      </c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20">
        <v>2.0</v>
      </c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9">
        <f t="shared" si="23"/>
        <v>3.5</v>
      </c>
    </row>
    <row r="105" ht="15.75" customHeight="1">
      <c r="A105" s="15"/>
      <c r="B105" s="40" t="s">
        <v>109</v>
      </c>
      <c r="C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20">
        <v>2.0</v>
      </c>
      <c r="P105" s="18"/>
      <c r="Q105" s="18"/>
      <c r="R105" s="20">
        <v>1.5</v>
      </c>
      <c r="S105" s="18"/>
      <c r="T105" s="18"/>
      <c r="U105" s="20"/>
      <c r="V105" s="18"/>
      <c r="W105" s="18"/>
      <c r="X105" s="18"/>
      <c r="Y105" s="18"/>
      <c r="Z105" s="20">
        <v>3.0</v>
      </c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20">
        <v>1.0</v>
      </c>
      <c r="AM105" s="18"/>
      <c r="AN105" s="18"/>
      <c r="AO105" s="18"/>
      <c r="AP105" s="18"/>
      <c r="AQ105" s="18"/>
      <c r="AR105" s="20">
        <v>2.0</v>
      </c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9">
        <f t="shared" si="23"/>
        <v>9.5</v>
      </c>
    </row>
    <row r="106" ht="15.75" customHeight="1">
      <c r="A106" s="15"/>
      <c r="B106" s="40" t="s">
        <v>110</v>
      </c>
      <c r="C106" s="17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20">
        <v>4.0</v>
      </c>
      <c r="P106" s="18"/>
      <c r="Q106" s="18"/>
      <c r="R106" s="20">
        <v>2.0</v>
      </c>
      <c r="S106" s="18"/>
      <c r="T106" s="18"/>
      <c r="U106" s="20"/>
      <c r="V106" s="18"/>
      <c r="W106" s="18"/>
      <c r="X106" s="18"/>
      <c r="Y106" s="18"/>
      <c r="Z106" s="20">
        <v>5.0</v>
      </c>
      <c r="AA106" s="18"/>
      <c r="AB106" s="18"/>
      <c r="AC106" s="18"/>
      <c r="AD106" s="18"/>
      <c r="AE106" s="18"/>
      <c r="AF106" s="18"/>
      <c r="AG106" s="21"/>
      <c r="AH106" s="18"/>
      <c r="AI106" s="18"/>
      <c r="AJ106" s="18"/>
      <c r="AK106" s="18"/>
      <c r="AL106" s="20">
        <v>2.0</v>
      </c>
      <c r="AM106" s="18"/>
      <c r="AN106" s="18"/>
      <c r="AO106" s="18"/>
      <c r="AP106" s="18"/>
      <c r="AQ106" s="18"/>
      <c r="AR106" s="20">
        <v>6.0</v>
      </c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9">
        <f t="shared" si="23"/>
        <v>19</v>
      </c>
    </row>
    <row r="107" ht="15.75" customHeight="1">
      <c r="A107" s="15"/>
      <c r="B107" s="40" t="s">
        <v>111</v>
      </c>
      <c r="C107" s="17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20">
        <v>0.5</v>
      </c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21"/>
      <c r="AH107" s="18"/>
      <c r="AI107" s="18"/>
      <c r="AJ107" s="18"/>
      <c r="AK107" s="18"/>
      <c r="AL107" s="20">
        <v>0.5</v>
      </c>
      <c r="AM107" s="18"/>
      <c r="AN107" s="18"/>
      <c r="AO107" s="18"/>
      <c r="AP107" s="18"/>
      <c r="AQ107" s="18"/>
      <c r="AR107" s="20">
        <v>1.0</v>
      </c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9">
        <f t="shared" si="23"/>
        <v>2</v>
      </c>
    </row>
    <row r="108" ht="15.75" customHeight="1">
      <c r="A108" s="15"/>
      <c r="B108" s="40" t="s">
        <v>112</v>
      </c>
      <c r="C108" s="17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20">
        <v>2.0</v>
      </c>
      <c r="P108" s="18"/>
      <c r="Q108" s="18"/>
      <c r="R108" s="20">
        <v>2.0</v>
      </c>
      <c r="S108" s="18"/>
      <c r="T108" s="18"/>
      <c r="U108" s="18"/>
      <c r="V108" s="18"/>
      <c r="W108" s="18"/>
      <c r="X108" s="18"/>
      <c r="Y108" s="18"/>
      <c r="Z108" s="20">
        <v>2.0</v>
      </c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20">
        <v>2.0</v>
      </c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9">
        <f t="shared" si="23"/>
        <v>8</v>
      </c>
    </row>
    <row r="109" ht="15.75" customHeight="1">
      <c r="A109" s="15"/>
      <c r="B109" s="40" t="s">
        <v>55</v>
      </c>
      <c r="C109" s="42"/>
      <c r="D109" s="42">
        <f t="shared" ref="D109:BF109" si="24">SUM(D103:D108)</f>
        <v>0</v>
      </c>
      <c r="E109" s="42">
        <f t="shared" si="24"/>
        <v>0</v>
      </c>
      <c r="F109" s="42">
        <f t="shared" si="24"/>
        <v>0</v>
      </c>
      <c r="G109" s="42">
        <f t="shared" si="24"/>
        <v>0</v>
      </c>
      <c r="H109" s="42">
        <f t="shared" si="24"/>
        <v>5</v>
      </c>
      <c r="I109" s="42">
        <f t="shared" si="24"/>
        <v>4</v>
      </c>
      <c r="J109" s="42">
        <f t="shared" si="24"/>
        <v>0</v>
      </c>
      <c r="K109" s="42">
        <f t="shared" si="24"/>
        <v>0</v>
      </c>
      <c r="L109" s="42">
        <f t="shared" si="24"/>
        <v>0</v>
      </c>
      <c r="M109" s="42">
        <f t="shared" si="24"/>
        <v>0</v>
      </c>
      <c r="N109" s="42">
        <f t="shared" si="24"/>
        <v>0</v>
      </c>
      <c r="O109" s="42">
        <f t="shared" si="24"/>
        <v>10.5</v>
      </c>
      <c r="P109" s="42">
        <f t="shared" si="24"/>
        <v>0</v>
      </c>
      <c r="Q109" s="42">
        <f t="shared" si="24"/>
        <v>0</v>
      </c>
      <c r="R109" s="42">
        <f t="shared" si="24"/>
        <v>8.5</v>
      </c>
      <c r="S109" s="42">
        <f t="shared" si="24"/>
        <v>0</v>
      </c>
      <c r="T109" s="42">
        <f t="shared" si="24"/>
        <v>0</v>
      </c>
      <c r="U109" s="42">
        <f t="shared" si="24"/>
        <v>0</v>
      </c>
      <c r="V109" s="42">
        <f t="shared" si="24"/>
        <v>0</v>
      </c>
      <c r="W109" s="42">
        <f t="shared" si="24"/>
        <v>0</v>
      </c>
      <c r="X109" s="42">
        <f t="shared" si="24"/>
        <v>0</v>
      </c>
      <c r="Y109" s="42">
        <f t="shared" si="24"/>
        <v>0</v>
      </c>
      <c r="Z109" s="42">
        <f t="shared" si="24"/>
        <v>14</v>
      </c>
      <c r="AA109" s="42">
        <f t="shared" si="24"/>
        <v>0</v>
      </c>
      <c r="AB109" s="42">
        <f t="shared" si="24"/>
        <v>0</v>
      </c>
      <c r="AC109" s="42">
        <f t="shared" si="24"/>
        <v>0</v>
      </c>
      <c r="AD109" s="42">
        <f t="shared" si="24"/>
        <v>0</v>
      </c>
      <c r="AE109" s="42">
        <f t="shared" si="24"/>
        <v>0</v>
      </c>
      <c r="AF109" s="42">
        <f t="shared" si="24"/>
        <v>0</v>
      </c>
      <c r="AG109" s="42">
        <f t="shared" si="24"/>
        <v>0</v>
      </c>
      <c r="AH109" s="42">
        <f t="shared" si="24"/>
        <v>0</v>
      </c>
      <c r="AI109" s="42">
        <f t="shared" si="24"/>
        <v>0</v>
      </c>
      <c r="AJ109" s="42">
        <f t="shared" si="24"/>
        <v>0</v>
      </c>
      <c r="AK109" s="42">
        <f t="shared" si="24"/>
        <v>0</v>
      </c>
      <c r="AL109" s="42">
        <f t="shared" si="24"/>
        <v>5.5</v>
      </c>
      <c r="AM109" s="42">
        <f t="shared" si="24"/>
        <v>6</v>
      </c>
      <c r="AN109" s="42">
        <f t="shared" si="24"/>
        <v>0</v>
      </c>
      <c r="AO109" s="42">
        <f t="shared" si="24"/>
        <v>6</v>
      </c>
      <c r="AP109" s="42">
        <f t="shared" si="24"/>
        <v>0</v>
      </c>
      <c r="AQ109" s="42">
        <f t="shared" si="24"/>
        <v>0</v>
      </c>
      <c r="AR109" s="42">
        <f t="shared" si="24"/>
        <v>14</v>
      </c>
      <c r="AS109" s="42">
        <f t="shared" si="24"/>
        <v>0</v>
      </c>
      <c r="AT109" s="42">
        <f t="shared" si="24"/>
        <v>0</v>
      </c>
      <c r="AU109" s="42">
        <f t="shared" si="24"/>
        <v>6</v>
      </c>
      <c r="AV109" s="42">
        <f t="shared" si="24"/>
        <v>0</v>
      </c>
      <c r="AW109" s="42">
        <f t="shared" si="24"/>
        <v>0</v>
      </c>
      <c r="AX109" s="42">
        <f t="shared" si="24"/>
        <v>0</v>
      </c>
      <c r="AY109" s="42">
        <f t="shared" si="24"/>
        <v>0</v>
      </c>
      <c r="AZ109" s="42">
        <f t="shared" si="24"/>
        <v>0</v>
      </c>
      <c r="BA109" s="42">
        <f t="shared" si="24"/>
        <v>0</v>
      </c>
      <c r="BB109" s="42">
        <f t="shared" si="24"/>
        <v>0</v>
      </c>
      <c r="BC109" s="42">
        <f t="shared" si="24"/>
        <v>0</v>
      </c>
      <c r="BD109" s="42">
        <f t="shared" si="24"/>
        <v>0</v>
      </c>
      <c r="BE109" s="42">
        <f t="shared" si="24"/>
        <v>0</v>
      </c>
      <c r="BF109" s="42">
        <f t="shared" si="24"/>
        <v>0</v>
      </c>
      <c r="BG109" s="23">
        <f t="shared" si="23"/>
        <v>79.5</v>
      </c>
    </row>
    <row r="110" ht="15.75" customHeight="1">
      <c r="A110" s="15"/>
      <c r="B110" s="40"/>
      <c r="C110" s="17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26"/>
    </row>
    <row r="111" ht="15.75" customHeight="1">
      <c r="A111" s="27"/>
      <c r="B111" s="43" t="s">
        <v>1</v>
      </c>
      <c r="C111" s="44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37">
        <f t="shared" ref="BG111:BG118" si="25">SUM(C111:BF111)</f>
        <v>0</v>
      </c>
    </row>
    <row r="112" ht="15.75" customHeight="1">
      <c r="A112" s="8">
        <v>13.0</v>
      </c>
      <c r="B112" s="38" t="s">
        <v>107</v>
      </c>
      <c r="C112" s="10"/>
      <c r="D112" s="11"/>
      <c r="E112" s="11"/>
      <c r="F112" s="11"/>
      <c r="G112" s="11"/>
      <c r="H112" s="11"/>
      <c r="I112" s="12">
        <v>1.0</v>
      </c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2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3"/>
      <c r="AH112" s="11"/>
      <c r="AI112" s="11"/>
      <c r="AJ112" s="11"/>
      <c r="AK112" s="11"/>
      <c r="AL112" s="11"/>
      <c r="AM112" s="12">
        <v>4.0</v>
      </c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4">
        <f t="shared" si="25"/>
        <v>5</v>
      </c>
    </row>
    <row r="113" ht="15.75" customHeight="1">
      <c r="A113" s="15"/>
      <c r="B113" s="40" t="s">
        <v>108</v>
      </c>
      <c r="C113" s="17"/>
      <c r="D113" s="18"/>
      <c r="E113" s="18"/>
      <c r="F113" s="18"/>
      <c r="G113" s="18"/>
      <c r="H113" s="18"/>
      <c r="I113" s="20">
        <v>1.0</v>
      </c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9">
        <f t="shared" si="25"/>
        <v>1</v>
      </c>
    </row>
    <row r="114" ht="15.75" customHeight="1">
      <c r="A114" s="15"/>
      <c r="B114" s="40" t="s">
        <v>109</v>
      </c>
      <c r="C114" s="17"/>
      <c r="D114" s="18"/>
      <c r="E114" s="20">
        <v>0.5</v>
      </c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20"/>
      <c r="V114" s="18"/>
      <c r="W114" s="18"/>
      <c r="X114" s="18"/>
      <c r="Y114" s="20">
        <v>0.5</v>
      </c>
      <c r="Z114" s="18"/>
      <c r="AA114" s="18"/>
      <c r="AB114" s="18"/>
      <c r="AC114" s="18"/>
      <c r="AD114" s="18"/>
      <c r="AE114" s="18"/>
      <c r="AF114" s="18"/>
      <c r="AG114" s="18"/>
      <c r="AH114" s="20">
        <v>1.0</v>
      </c>
      <c r="AI114" s="18"/>
      <c r="AJ114" s="18"/>
      <c r="AK114" s="20">
        <v>1.0</v>
      </c>
      <c r="AL114" s="18"/>
      <c r="AM114" s="20">
        <v>1.0</v>
      </c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9">
        <f t="shared" si="25"/>
        <v>4</v>
      </c>
    </row>
    <row r="115" ht="15.75" customHeight="1">
      <c r="A115" s="15"/>
      <c r="B115" s="40" t="s">
        <v>110</v>
      </c>
      <c r="C115" s="17"/>
      <c r="D115" s="18"/>
      <c r="E115" s="20">
        <v>0.5</v>
      </c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20"/>
      <c r="V115" s="18"/>
      <c r="W115" s="18"/>
      <c r="X115" s="18"/>
      <c r="Y115" s="20">
        <v>0.5</v>
      </c>
      <c r="Z115" s="18"/>
      <c r="AA115" s="18"/>
      <c r="AB115" s="18"/>
      <c r="AC115" s="18"/>
      <c r="AD115" s="18"/>
      <c r="AE115" s="20">
        <v>2.0</v>
      </c>
      <c r="AF115" s="18"/>
      <c r="AG115" s="21"/>
      <c r="AH115" s="18"/>
      <c r="AI115" s="18"/>
      <c r="AJ115" s="18"/>
      <c r="AK115" s="20">
        <v>5.0</v>
      </c>
      <c r="AL115" s="18"/>
      <c r="AM115" s="20">
        <v>5.0</v>
      </c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9">
        <f t="shared" si="25"/>
        <v>13</v>
      </c>
    </row>
    <row r="116" ht="15.75" customHeight="1">
      <c r="A116" s="15"/>
      <c r="B116" s="40" t="s">
        <v>111</v>
      </c>
      <c r="C116" s="17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21"/>
      <c r="AH116" s="18"/>
      <c r="AI116" s="18"/>
      <c r="AJ116" s="18"/>
      <c r="AK116" s="20">
        <v>1.5</v>
      </c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9">
        <f t="shared" si="25"/>
        <v>1.5</v>
      </c>
    </row>
    <row r="117" ht="15.75" customHeight="1">
      <c r="A117" s="15"/>
      <c r="B117" s="40" t="s">
        <v>112</v>
      </c>
      <c r="C117" s="17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9">
        <f t="shared" si="25"/>
        <v>0</v>
      </c>
    </row>
    <row r="118" ht="15.75" customHeight="1">
      <c r="A118" s="15"/>
      <c r="B118" s="40" t="s">
        <v>55</v>
      </c>
      <c r="C118" s="42"/>
      <c r="D118" s="42">
        <f t="shared" ref="D118:BF118" si="26">SUM(D112:D117)</f>
        <v>0</v>
      </c>
      <c r="E118" s="42">
        <f t="shared" si="26"/>
        <v>1</v>
      </c>
      <c r="F118" s="42">
        <f t="shared" si="26"/>
        <v>0</v>
      </c>
      <c r="G118" s="42">
        <f t="shared" si="26"/>
        <v>0</v>
      </c>
      <c r="H118" s="42">
        <f t="shared" si="26"/>
        <v>0</v>
      </c>
      <c r="I118" s="42">
        <f t="shared" si="26"/>
        <v>2</v>
      </c>
      <c r="J118" s="42">
        <f t="shared" si="26"/>
        <v>0</v>
      </c>
      <c r="K118" s="42">
        <f t="shared" si="26"/>
        <v>0</v>
      </c>
      <c r="L118" s="42">
        <f t="shared" si="26"/>
        <v>0</v>
      </c>
      <c r="M118" s="42">
        <f t="shared" si="26"/>
        <v>0</v>
      </c>
      <c r="N118" s="42">
        <f t="shared" si="26"/>
        <v>0</v>
      </c>
      <c r="O118" s="42">
        <f t="shared" si="26"/>
        <v>0</v>
      </c>
      <c r="P118" s="42">
        <f t="shared" si="26"/>
        <v>0</v>
      </c>
      <c r="Q118" s="42">
        <f t="shared" si="26"/>
        <v>0</v>
      </c>
      <c r="R118" s="42">
        <f t="shared" si="26"/>
        <v>0</v>
      </c>
      <c r="S118" s="42">
        <f t="shared" si="26"/>
        <v>0</v>
      </c>
      <c r="T118" s="42">
        <f t="shared" si="26"/>
        <v>0</v>
      </c>
      <c r="U118" s="42">
        <f t="shared" si="26"/>
        <v>0</v>
      </c>
      <c r="V118" s="42">
        <f t="shared" si="26"/>
        <v>0</v>
      </c>
      <c r="W118" s="42">
        <f t="shared" si="26"/>
        <v>0</v>
      </c>
      <c r="X118" s="42">
        <f t="shared" si="26"/>
        <v>0</v>
      </c>
      <c r="Y118" s="42">
        <f t="shared" si="26"/>
        <v>1</v>
      </c>
      <c r="Z118" s="42">
        <f t="shared" si="26"/>
        <v>0</v>
      </c>
      <c r="AA118" s="42">
        <f t="shared" si="26"/>
        <v>0</v>
      </c>
      <c r="AB118" s="42">
        <f t="shared" si="26"/>
        <v>0</v>
      </c>
      <c r="AC118" s="42">
        <f t="shared" si="26"/>
        <v>0</v>
      </c>
      <c r="AD118" s="42">
        <f t="shared" si="26"/>
        <v>0</v>
      </c>
      <c r="AE118" s="42">
        <f t="shared" si="26"/>
        <v>2</v>
      </c>
      <c r="AF118" s="42">
        <f t="shared" si="26"/>
        <v>0</v>
      </c>
      <c r="AG118" s="42">
        <f t="shared" si="26"/>
        <v>0</v>
      </c>
      <c r="AH118" s="42">
        <f t="shared" si="26"/>
        <v>1</v>
      </c>
      <c r="AI118" s="42">
        <f t="shared" si="26"/>
        <v>0</v>
      </c>
      <c r="AJ118" s="42">
        <f t="shared" si="26"/>
        <v>0</v>
      </c>
      <c r="AK118" s="42">
        <f t="shared" si="26"/>
        <v>7.5</v>
      </c>
      <c r="AL118" s="42">
        <f t="shared" si="26"/>
        <v>0</v>
      </c>
      <c r="AM118" s="42">
        <f t="shared" si="26"/>
        <v>10</v>
      </c>
      <c r="AN118" s="42">
        <f t="shared" si="26"/>
        <v>0</v>
      </c>
      <c r="AO118" s="42">
        <f t="shared" si="26"/>
        <v>0</v>
      </c>
      <c r="AP118" s="42">
        <f t="shared" si="26"/>
        <v>0</v>
      </c>
      <c r="AQ118" s="42">
        <f t="shared" si="26"/>
        <v>0</v>
      </c>
      <c r="AR118" s="42">
        <f t="shared" si="26"/>
        <v>0</v>
      </c>
      <c r="AS118" s="42">
        <f t="shared" si="26"/>
        <v>0</v>
      </c>
      <c r="AT118" s="42">
        <f t="shared" si="26"/>
        <v>0</v>
      </c>
      <c r="AU118" s="42">
        <f t="shared" si="26"/>
        <v>0</v>
      </c>
      <c r="AV118" s="42">
        <f t="shared" si="26"/>
        <v>0</v>
      </c>
      <c r="AW118" s="42">
        <f t="shared" si="26"/>
        <v>0</v>
      </c>
      <c r="AX118" s="42">
        <f t="shared" si="26"/>
        <v>0</v>
      </c>
      <c r="AY118" s="42">
        <f t="shared" si="26"/>
        <v>0</v>
      </c>
      <c r="AZ118" s="42">
        <f t="shared" si="26"/>
        <v>0</v>
      </c>
      <c r="BA118" s="42">
        <f t="shared" si="26"/>
        <v>0</v>
      </c>
      <c r="BB118" s="42">
        <f t="shared" si="26"/>
        <v>0</v>
      </c>
      <c r="BC118" s="42">
        <f t="shared" si="26"/>
        <v>0</v>
      </c>
      <c r="BD118" s="42">
        <f t="shared" si="26"/>
        <v>0</v>
      </c>
      <c r="BE118" s="42">
        <f t="shared" si="26"/>
        <v>0</v>
      </c>
      <c r="BF118" s="42">
        <f t="shared" si="26"/>
        <v>0</v>
      </c>
      <c r="BG118" s="23">
        <f t="shared" si="25"/>
        <v>24.5</v>
      </c>
    </row>
    <row r="119" ht="15.75" customHeight="1">
      <c r="A119" s="15"/>
      <c r="B119" s="40"/>
      <c r="C119" s="17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26"/>
    </row>
    <row r="120" ht="15.75" customHeight="1">
      <c r="A120" s="27"/>
      <c r="B120" s="43" t="s">
        <v>1</v>
      </c>
      <c r="C120" s="44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37">
        <f t="shared" ref="BG120:BG127" si="27">SUM(C120:BF120)</f>
        <v>0</v>
      </c>
    </row>
    <row r="121" ht="15.75" customHeight="1">
      <c r="A121" s="8">
        <v>14.0</v>
      </c>
      <c r="B121" s="38" t="s">
        <v>107</v>
      </c>
      <c r="C121" s="10"/>
      <c r="D121" s="11"/>
      <c r="E121" s="11"/>
      <c r="F121" s="11"/>
      <c r="G121" s="11"/>
      <c r="H121" s="11"/>
      <c r="I121" s="11"/>
      <c r="J121" s="12">
        <v>4.0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2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3"/>
      <c r="AH121" s="11"/>
      <c r="AI121" s="12">
        <v>20.0</v>
      </c>
      <c r="AJ121" s="11"/>
      <c r="AK121" s="11"/>
      <c r="AL121" s="11"/>
      <c r="AM121" s="12">
        <v>1.0</v>
      </c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4">
        <f t="shared" si="27"/>
        <v>25</v>
      </c>
    </row>
    <row r="122" ht="15.75" customHeight="1">
      <c r="A122" s="15"/>
      <c r="B122" s="40" t="s">
        <v>108</v>
      </c>
      <c r="C122" s="17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9">
        <f t="shared" si="27"/>
        <v>0</v>
      </c>
    </row>
    <row r="123" ht="15.75" customHeight="1">
      <c r="A123" s="15"/>
      <c r="B123" s="40" t="s">
        <v>109</v>
      </c>
      <c r="C123" s="17"/>
      <c r="D123" s="20">
        <v>1.0</v>
      </c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20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20">
        <v>3.0</v>
      </c>
      <c r="AL123" s="18"/>
      <c r="AM123" s="18"/>
      <c r="AN123" s="18"/>
      <c r="AO123" s="18"/>
      <c r="AP123" s="18"/>
      <c r="AQ123" s="20">
        <v>2.0</v>
      </c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9">
        <f t="shared" si="27"/>
        <v>6</v>
      </c>
    </row>
    <row r="124" ht="15.75" customHeight="1">
      <c r="A124" s="15"/>
      <c r="B124" s="40" t="s">
        <v>110</v>
      </c>
      <c r="C124" s="17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20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21"/>
      <c r="AH124" s="18"/>
      <c r="AI124" s="20">
        <v>17.0</v>
      </c>
      <c r="AJ124" s="18"/>
      <c r="AK124" s="20">
        <v>2.0</v>
      </c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9">
        <f t="shared" si="27"/>
        <v>19</v>
      </c>
    </row>
    <row r="125" ht="15.75" customHeight="1">
      <c r="A125" s="15"/>
      <c r="B125" s="40" t="s">
        <v>111</v>
      </c>
      <c r="C125" s="17"/>
      <c r="D125" s="20">
        <v>1.0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21"/>
      <c r="AH125" s="18"/>
      <c r="AI125" s="20">
        <v>5.0</v>
      </c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9">
        <f t="shared" si="27"/>
        <v>6</v>
      </c>
    </row>
    <row r="126" ht="15.75" customHeight="1">
      <c r="A126" s="15"/>
      <c r="B126" s="40" t="s">
        <v>112</v>
      </c>
      <c r="C126" s="17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9">
        <f t="shared" si="27"/>
        <v>0</v>
      </c>
    </row>
    <row r="127" ht="15.75" customHeight="1">
      <c r="A127" s="15"/>
      <c r="B127" s="40" t="s">
        <v>55</v>
      </c>
      <c r="C127" s="42"/>
      <c r="D127" s="42">
        <f t="shared" ref="D127:BF127" si="28">SUM(D121:D126)</f>
        <v>2</v>
      </c>
      <c r="E127" s="42">
        <f t="shared" si="28"/>
        <v>0</v>
      </c>
      <c r="F127" s="42">
        <f t="shared" si="28"/>
        <v>0</v>
      </c>
      <c r="G127" s="42">
        <f t="shared" si="28"/>
        <v>0</v>
      </c>
      <c r="H127" s="42">
        <f t="shared" si="28"/>
        <v>0</v>
      </c>
      <c r="I127" s="42">
        <f t="shared" si="28"/>
        <v>0</v>
      </c>
      <c r="J127" s="42">
        <f t="shared" si="28"/>
        <v>4</v>
      </c>
      <c r="K127" s="42">
        <f t="shared" si="28"/>
        <v>0</v>
      </c>
      <c r="L127" s="42">
        <f t="shared" si="28"/>
        <v>0</v>
      </c>
      <c r="M127" s="42">
        <f t="shared" si="28"/>
        <v>0</v>
      </c>
      <c r="N127" s="42">
        <f t="shared" si="28"/>
        <v>0</v>
      </c>
      <c r="O127" s="42">
        <f t="shared" si="28"/>
        <v>0</v>
      </c>
      <c r="P127" s="42">
        <f t="shared" si="28"/>
        <v>0</v>
      </c>
      <c r="Q127" s="42">
        <f t="shared" si="28"/>
        <v>0</v>
      </c>
      <c r="R127" s="42">
        <f t="shared" si="28"/>
        <v>0</v>
      </c>
      <c r="S127" s="42">
        <f t="shared" si="28"/>
        <v>0</v>
      </c>
      <c r="T127" s="42">
        <f t="shared" si="28"/>
        <v>0</v>
      </c>
      <c r="U127" s="42">
        <f t="shared" si="28"/>
        <v>0</v>
      </c>
      <c r="V127" s="42">
        <f t="shared" si="28"/>
        <v>0</v>
      </c>
      <c r="W127" s="42">
        <f t="shared" si="28"/>
        <v>0</v>
      </c>
      <c r="X127" s="42">
        <f t="shared" si="28"/>
        <v>0</v>
      </c>
      <c r="Y127" s="42">
        <f t="shared" si="28"/>
        <v>0</v>
      </c>
      <c r="Z127" s="42">
        <f t="shared" si="28"/>
        <v>0</v>
      </c>
      <c r="AA127" s="42">
        <f t="shared" si="28"/>
        <v>0</v>
      </c>
      <c r="AB127" s="42">
        <f t="shared" si="28"/>
        <v>0</v>
      </c>
      <c r="AC127" s="42">
        <f t="shared" si="28"/>
        <v>0</v>
      </c>
      <c r="AD127" s="42">
        <f t="shared" si="28"/>
        <v>0</v>
      </c>
      <c r="AE127" s="42">
        <f t="shared" si="28"/>
        <v>0</v>
      </c>
      <c r="AF127" s="42">
        <f t="shared" si="28"/>
        <v>0</v>
      </c>
      <c r="AG127" s="42">
        <f t="shared" si="28"/>
        <v>0</v>
      </c>
      <c r="AH127" s="42">
        <f t="shared" si="28"/>
        <v>0</v>
      </c>
      <c r="AI127" s="42">
        <f t="shared" si="28"/>
        <v>42</v>
      </c>
      <c r="AJ127" s="42">
        <f t="shared" si="28"/>
        <v>0</v>
      </c>
      <c r="AK127" s="42">
        <f t="shared" si="28"/>
        <v>5</v>
      </c>
      <c r="AL127" s="42">
        <f t="shared" si="28"/>
        <v>0</v>
      </c>
      <c r="AM127" s="42">
        <f t="shared" si="28"/>
        <v>1</v>
      </c>
      <c r="AN127" s="42">
        <f t="shared" si="28"/>
        <v>0</v>
      </c>
      <c r="AO127" s="42">
        <f t="shared" si="28"/>
        <v>0</v>
      </c>
      <c r="AP127" s="42">
        <f t="shared" si="28"/>
        <v>0</v>
      </c>
      <c r="AQ127" s="42">
        <f t="shared" si="28"/>
        <v>2</v>
      </c>
      <c r="AR127" s="42">
        <f t="shared" si="28"/>
        <v>0</v>
      </c>
      <c r="AS127" s="42">
        <f t="shared" si="28"/>
        <v>0</v>
      </c>
      <c r="AT127" s="42">
        <f t="shared" si="28"/>
        <v>0</v>
      </c>
      <c r="AU127" s="42">
        <f t="shared" si="28"/>
        <v>0</v>
      </c>
      <c r="AV127" s="42">
        <f t="shared" si="28"/>
        <v>0</v>
      </c>
      <c r="AW127" s="42">
        <f t="shared" si="28"/>
        <v>0</v>
      </c>
      <c r="AX127" s="42">
        <f t="shared" si="28"/>
        <v>0</v>
      </c>
      <c r="AY127" s="42">
        <f t="shared" si="28"/>
        <v>0</v>
      </c>
      <c r="AZ127" s="42">
        <f t="shared" si="28"/>
        <v>0</v>
      </c>
      <c r="BA127" s="42">
        <f t="shared" si="28"/>
        <v>0</v>
      </c>
      <c r="BB127" s="42">
        <f t="shared" si="28"/>
        <v>0</v>
      </c>
      <c r="BC127" s="42">
        <f t="shared" si="28"/>
        <v>0</v>
      </c>
      <c r="BD127" s="42">
        <f t="shared" si="28"/>
        <v>0</v>
      </c>
      <c r="BE127" s="42">
        <f t="shared" si="28"/>
        <v>0</v>
      </c>
      <c r="BF127" s="42">
        <f t="shared" si="28"/>
        <v>0</v>
      </c>
      <c r="BG127" s="23">
        <f t="shared" si="27"/>
        <v>56</v>
      </c>
    </row>
    <row r="128" ht="15.75" customHeight="1">
      <c r="A128" s="15"/>
      <c r="B128" s="40"/>
      <c r="C128" s="17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26"/>
    </row>
    <row r="129" ht="15.75" customHeight="1">
      <c r="A129" s="27"/>
      <c r="B129" s="43" t="s">
        <v>1</v>
      </c>
      <c r="C129" s="44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37">
        <f t="shared" ref="BG129:BG136" si="29">SUM(C129:BF129)</f>
        <v>0</v>
      </c>
    </row>
    <row r="130" ht="15.75" customHeight="1">
      <c r="A130" s="8">
        <v>15.0</v>
      </c>
      <c r="B130" s="38" t="s">
        <v>107</v>
      </c>
      <c r="C130" s="10"/>
      <c r="D130" s="11"/>
      <c r="E130" s="11"/>
      <c r="F130" s="11"/>
      <c r="G130" s="11"/>
      <c r="H130" s="11"/>
      <c r="I130" s="11"/>
      <c r="J130" s="12"/>
      <c r="K130" s="12">
        <v>1.0</v>
      </c>
      <c r="L130" s="11"/>
      <c r="M130" s="11"/>
      <c r="N130" s="11"/>
      <c r="O130" s="12"/>
      <c r="P130" s="11"/>
      <c r="Q130" s="11"/>
      <c r="R130" s="12"/>
      <c r="S130" s="11"/>
      <c r="T130" s="11"/>
      <c r="U130" s="12">
        <v>4.0</v>
      </c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2"/>
      <c r="AG130" s="13"/>
      <c r="AH130" s="11"/>
      <c r="AI130" s="12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2">
        <v>3.0</v>
      </c>
      <c r="AY130" s="11"/>
      <c r="AZ130" s="11"/>
      <c r="BA130" s="11"/>
      <c r="BB130" s="11"/>
      <c r="BC130" s="11"/>
      <c r="BD130" s="11"/>
      <c r="BE130" s="11"/>
      <c r="BF130" s="11"/>
      <c r="BG130" s="14">
        <f t="shared" si="29"/>
        <v>8</v>
      </c>
    </row>
    <row r="131" ht="15.75" customHeight="1">
      <c r="A131" s="15"/>
      <c r="B131" s="40" t="s">
        <v>108</v>
      </c>
      <c r="C131" s="17"/>
      <c r="D131" s="20">
        <v>0.5</v>
      </c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20"/>
      <c r="P131" s="18"/>
      <c r="Q131" s="18"/>
      <c r="R131" s="20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9">
        <f t="shared" si="29"/>
        <v>0.5</v>
      </c>
    </row>
    <row r="132" ht="15.75" customHeight="1">
      <c r="A132" s="15"/>
      <c r="B132" s="40" t="s">
        <v>109</v>
      </c>
      <c r="C132" s="17"/>
      <c r="D132" s="20">
        <v>0.5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20"/>
      <c r="S132" s="18"/>
      <c r="T132" s="18"/>
      <c r="U132" s="20">
        <v>0.5</v>
      </c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20"/>
      <c r="AL132" s="18"/>
      <c r="AM132" s="18"/>
      <c r="AN132" s="18"/>
      <c r="AO132" s="18"/>
      <c r="AP132" s="18"/>
      <c r="AQ132" s="20">
        <v>1.0</v>
      </c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9">
        <f t="shared" si="29"/>
        <v>2</v>
      </c>
    </row>
    <row r="133" ht="15.75" customHeight="1">
      <c r="A133" s="15"/>
      <c r="B133" s="40" t="s">
        <v>110</v>
      </c>
      <c r="C133" s="17"/>
      <c r="D133" s="20">
        <v>1.0</v>
      </c>
      <c r="E133" s="18"/>
      <c r="F133" s="18"/>
      <c r="G133" s="18"/>
      <c r="H133" s="20">
        <v>2.0</v>
      </c>
      <c r="I133" s="18"/>
      <c r="J133" s="18"/>
      <c r="K133" s="20">
        <v>3.0</v>
      </c>
      <c r="L133" s="18"/>
      <c r="M133" s="18"/>
      <c r="N133" s="18"/>
      <c r="O133" s="20"/>
      <c r="P133" s="18"/>
      <c r="Q133" s="18"/>
      <c r="R133" s="20"/>
      <c r="S133" s="18"/>
      <c r="T133" s="18"/>
      <c r="U133" s="20">
        <v>4.0</v>
      </c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20"/>
      <c r="AG133" s="21"/>
      <c r="AH133" s="18"/>
      <c r="AI133" s="20"/>
      <c r="AJ133" s="18"/>
      <c r="AK133" s="20"/>
      <c r="AL133" s="18"/>
      <c r="AM133" s="20">
        <v>2.0</v>
      </c>
      <c r="AN133" s="18"/>
      <c r="AO133" s="18"/>
      <c r="AP133" s="18"/>
      <c r="AQ133" s="20">
        <v>1.0</v>
      </c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9">
        <f t="shared" si="29"/>
        <v>13</v>
      </c>
    </row>
    <row r="134" ht="15.75" customHeight="1">
      <c r="A134" s="15"/>
      <c r="B134" s="40" t="s">
        <v>111</v>
      </c>
      <c r="C134" s="17"/>
      <c r="D134" s="20">
        <v>0.5</v>
      </c>
      <c r="E134" s="18"/>
      <c r="F134" s="18"/>
      <c r="G134" s="18"/>
      <c r="H134" s="18"/>
      <c r="I134" s="18"/>
      <c r="J134" s="18"/>
      <c r="K134" s="20">
        <v>1.0</v>
      </c>
      <c r="L134" s="18"/>
      <c r="M134" s="18"/>
      <c r="N134" s="18"/>
      <c r="O134" s="18"/>
      <c r="P134" s="18"/>
      <c r="Q134" s="18"/>
      <c r="R134" s="20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21"/>
      <c r="AH134" s="18"/>
      <c r="AI134" s="20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9">
        <f t="shared" si="29"/>
        <v>1.5</v>
      </c>
    </row>
    <row r="135" ht="15.75" customHeight="1">
      <c r="A135" s="15"/>
      <c r="B135" s="40" t="s">
        <v>112</v>
      </c>
      <c r="C135" s="17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20"/>
      <c r="P135" s="18"/>
      <c r="Q135" s="18"/>
      <c r="R135" s="20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9">
        <f t="shared" si="29"/>
        <v>0</v>
      </c>
    </row>
    <row r="136" ht="15.75" customHeight="1">
      <c r="A136" s="15"/>
      <c r="B136" s="40" t="s">
        <v>55</v>
      </c>
      <c r="C136" s="42"/>
      <c r="D136" s="42">
        <f t="shared" ref="D136:BF136" si="30">SUM(D130:D135)</f>
        <v>2.5</v>
      </c>
      <c r="E136" s="42">
        <f t="shared" si="30"/>
        <v>0</v>
      </c>
      <c r="F136" s="42">
        <f t="shared" si="30"/>
        <v>0</v>
      </c>
      <c r="G136" s="42">
        <f t="shared" si="30"/>
        <v>0</v>
      </c>
      <c r="H136" s="42">
        <f t="shared" si="30"/>
        <v>2</v>
      </c>
      <c r="I136" s="42">
        <f t="shared" si="30"/>
        <v>0</v>
      </c>
      <c r="J136" s="42">
        <f t="shared" si="30"/>
        <v>0</v>
      </c>
      <c r="K136" s="42">
        <f t="shared" si="30"/>
        <v>5</v>
      </c>
      <c r="L136" s="42">
        <f t="shared" si="30"/>
        <v>0</v>
      </c>
      <c r="M136" s="42">
        <f t="shared" si="30"/>
        <v>0</v>
      </c>
      <c r="N136" s="42">
        <f t="shared" si="30"/>
        <v>0</v>
      </c>
      <c r="O136" s="42">
        <f t="shared" si="30"/>
        <v>0</v>
      </c>
      <c r="P136" s="42">
        <f t="shared" si="30"/>
        <v>0</v>
      </c>
      <c r="Q136" s="42">
        <f t="shared" si="30"/>
        <v>0</v>
      </c>
      <c r="R136" s="42">
        <f t="shared" si="30"/>
        <v>0</v>
      </c>
      <c r="S136" s="42">
        <f t="shared" si="30"/>
        <v>0</v>
      </c>
      <c r="T136" s="42">
        <f t="shared" si="30"/>
        <v>0</v>
      </c>
      <c r="U136" s="42">
        <f t="shared" si="30"/>
        <v>8.5</v>
      </c>
      <c r="V136" s="42">
        <f t="shared" si="30"/>
        <v>0</v>
      </c>
      <c r="W136" s="42">
        <f t="shared" si="30"/>
        <v>0</v>
      </c>
      <c r="X136" s="42">
        <f t="shared" si="30"/>
        <v>0</v>
      </c>
      <c r="Y136" s="42">
        <f t="shared" si="30"/>
        <v>0</v>
      </c>
      <c r="Z136" s="42">
        <f t="shared" si="30"/>
        <v>0</v>
      </c>
      <c r="AA136" s="42">
        <f t="shared" si="30"/>
        <v>0</v>
      </c>
      <c r="AB136" s="42">
        <f t="shared" si="30"/>
        <v>0</v>
      </c>
      <c r="AC136" s="42">
        <f t="shared" si="30"/>
        <v>0</v>
      </c>
      <c r="AD136" s="42">
        <f t="shared" si="30"/>
        <v>0</v>
      </c>
      <c r="AE136" s="42">
        <f t="shared" si="30"/>
        <v>0</v>
      </c>
      <c r="AF136" s="42">
        <f t="shared" si="30"/>
        <v>0</v>
      </c>
      <c r="AG136" s="42">
        <f t="shared" si="30"/>
        <v>0</v>
      </c>
      <c r="AH136" s="42">
        <f t="shared" si="30"/>
        <v>0</v>
      </c>
      <c r="AI136" s="42">
        <f t="shared" si="30"/>
        <v>0</v>
      </c>
      <c r="AJ136" s="42">
        <f t="shared" si="30"/>
        <v>0</v>
      </c>
      <c r="AK136" s="42">
        <f t="shared" si="30"/>
        <v>0</v>
      </c>
      <c r="AL136" s="42">
        <f t="shared" si="30"/>
        <v>0</v>
      </c>
      <c r="AM136" s="42">
        <f t="shared" si="30"/>
        <v>2</v>
      </c>
      <c r="AN136" s="42">
        <f t="shared" si="30"/>
        <v>0</v>
      </c>
      <c r="AO136" s="42">
        <f t="shared" si="30"/>
        <v>0</v>
      </c>
      <c r="AP136" s="42">
        <f t="shared" si="30"/>
        <v>0</v>
      </c>
      <c r="AQ136" s="42">
        <f t="shared" si="30"/>
        <v>2</v>
      </c>
      <c r="AR136" s="42">
        <f t="shared" si="30"/>
        <v>0</v>
      </c>
      <c r="AS136" s="42">
        <f t="shared" si="30"/>
        <v>0</v>
      </c>
      <c r="AT136" s="42">
        <f t="shared" si="30"/>
        <v>0</v>
      </c>
      <c r="AU136" s="42">
        <f t="shared" si="30"/>
        <v>0</v>
      </c>
      <c r="AV136" s="42">
        <f t="shared" si="30"/>
        <v>0</v>
      </c>
      <c r="AW136" s="42">
        <f t="shared" si="30"/>
        <v>0</v>
      </c>
      <c r="AX136" s="42">
        <f t="shared" si="30"/>
        <v>3</v>
      </c>
      <c r="AY136" s="42">
        <f t="shared" si="30"/>
        <v>0</v>
      </c>
      <c r="AZ136" s="42">
        <f t="shared" si="30"/>
        <v>0</v>
      </c>
      <c r="BA136" s="42">
        <f t="shared" si="30"/>
        <v>0</v>
      </c>
      <c r="BB136" s="42">
        <f t="shared" si="30"/>
        <v>0</v>
      </c>
      <c r="BC136" s="42">
        <f t="shared" si="30"/>
        <v>0</v>
      </c>
      <c r="BD136" s="42">
        <f t="shared" si="30"/>
        <v>0</v>
      </c>
      <c r="BE136" s="42">
        <f t="shared" si="30"/>
        <v>0</v>
      </c>
      <c r="BF136" s="42">
        <f t="shared" si="30"/>
        <v>0</v>
      </c>
      <c r="BG136" s="23">
        <f t="shared" si="29"/>
        <v>25</v>
      </c>
    </row>
    <row r="137" ht="15.75" customHeight="1">
      <c r="A137" s="15"/>
      <c r="B137" s="40"/>
      <c r="C137" s="17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  <c r="BF137" s="18"/>
      <c r="BG137" s="26"/>
    </row>
    <row r="138" ht="15.75" customHeight="1">
      <c r="A138" s="27"/>
      <c r="B138" s="43" t="s">
        <v>1</v>
      </c>
      <c r="C138" s="44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37">
        <f t="shared" ref="BG138:BG145" si="31">SUM(C138:BF138)</f>
        <v>0</v>
      </c>
    </row>
    <row r="139" ht="15.75" customHeight="1">
      <c r="A139" s="8">
        <v>16.0</v>
      </c>
      <c r="B139" s="38" t="s">
        <v>107</v>
      </c>
      <c r="C139" s="10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2"/>
      <c r="V139" s="11"/>
      <c r="W139" s="12"/>
      <c r="X139" s="12">
        <v>7.0</v>
      </c>
      <c r="Y139" s="11"/>
      <c r="Z139" s="11"/>
      <c r="AA139" s="11"/>
      <c r="AB139" s="11"/>
      <c r="AC139" s="11"/>
      <c r="AD139" s="11"/>
      <c r="AE139" s="11"/>
      <c r="AF139" s="11"/>
      <c r="AG139" s="39">
        <v>2.0</v>
      </c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4">
        <f t="shared" si="31"/>
        <v>9</v>
      </c>
    </row>
    <row r="140" ht="15.75" customHeight="1">
      <c r="A140" s="15"/>
      <c r="B140" s="40" t="s">
        <v>108</v>
      </c>
      <c r="C140" s="17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20"/>
      <c r="X140" s="20">
        <v>6.0</v>
      </c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9">
        <f t="shared" si="31"/>
        <v>6</v>
      </c>
    </row>
    <row r="141" ht="15.75" customHeight="1">
      <c r="A141" s="15"/>
      <c r="B141" s="40" t="s">
        <v>109</v>
      </c>
      <c r="C141" s="17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20"/>
      <c r="V141" s="18"/>
      <c r="W141" s="20"/>
      <c r="X141" s="20">
        <v>2.0</v>
      </c>
      <c r="Y141" s="18"/>
      <c r="Z141" s="18"/>
      <c r="AA141" s="18"/>
      <c r="AB141" s="18"/>
      <c r="AC141" s="18"/>
      <c r="AD141" s="18"/>
      <c r="AE141" s="18"/>
      <c r="AF141" s="18"/>
      <c r="AG141" s="20">
        <v>2.5</v>
      </c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  <c r="AU141" s="18"/>
      <c r="AV141" s="18"/>
      <c r="AW141" s="18"/>
      <c r="AX141" s="18"/>
      <c r="AY141" s="18"/>
      <c r="AZ141" s="18"/>
      <c r="BA141" s="18"/>
      <c r="BB141" s="18"/>
      <c r="BC141" s="18"/>
      <c r="BD141" s="18"/>
      <c r="BE141" s="18"/>
      <c r="BF141" s="18"/>
      <c r="BG141" s="19">
        <f t="shared" si="31"/>
        <v>4.5</v>
      </c>
    </row>
    <row r="142" ht="15.75" customHeight="1">
      <c r="A142" s="15"/>
      <c r="B142" s="40" t="s">
        <v>110</v>
      </c>
      <c r="C142" s="17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20"/>
      <c r="V142" s="18"/>
      <c r="W142" s="20"/>
      <c r="X142" s="20">
        <v>20.0</v>
      </c>
      <c r="Y142" s="18"/>
      <c r="Z142" s="18"/>
      <c r="AA142" s="20">
        <v>4.0</v>
      </c>
      <c r="AB142" s="18"/>
      <c r="AC142" s="18"/>
      <c r="AD142" s="18"/>
      <c r="AE142" s="18"/>
      <c r="AF142" s="18"/>
      <c r="AG142" s="41">
        <v>3.0</v>
      </c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9">
        <f t="shared" si="31"/>
        <v>27</v>
      </c>
    </row>
    <row r="143" ht="15.75" customHeight="1">
      <c r="A143" s="15"/>
      <c r="B143" s="40" t="s">
        <v>111</v>
      </c>
      <c r="C143" s="17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20"/>
      <c r="X143" s="20">
        <v>2.0</v>
      </c>
      <c r="Y143" s="18"/>
      <c r="Z143" s="18"/>
      <c r="AA143" s="20">
        <v>1.5</v>
      </c>
      <c r="AB143" s="18"/>
      <c r="AC143" s="18"/>
      <c r="AD143" s="18"/>
      <c r="AE143" s="18"/>
      <c r="AF143" s="18"/>
      <c r="AG143" s="21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/>
      <c r="BF143" s="18"/>
      <c r="BG143" s="19">
        <f t="shared" si="31"/>
        <v>3.5</v>
      </c>
    </row>
    <row r="144" ht="15.75" customHeight="1">
      <c r="A144" s="15"/>
      <c r="B144" s="40" t="s">
        <v>112</v>
      </c>
      <c r="C144" s="17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20"/>
      <c r="X144" s="20">
        <v>6.0</v>
      </c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9">
        <f t="shared" si="31"/>
        <v>6</v>
      </c>
    </row>
    <row r="145" ht="15.75" customHeight="1">
      <c r="A145" s="15"/>
      <c r="B145" s="40" t="s">
        <v>55</v>
      </c>
      <c r="C145" s="42"/>
      <c r="D145" s="42">
        <f t="shared" ref="D145:BF145" si="32">SUM(D139:D144)</f>
        <v>0</v>
      </c>
      <c r="E145" s="42">
        <f t="shared" si="32"/>
        <v>0</v>
      </c>
      <c r="F145" s="42">
        <f t="shared" si="32"/>
        <v>0</v>
      </c>
      <c r="G145" s="42">
        <f t="shared" si="32"/>
        <v>0</v>
      </c>
      <c r="H145" s="42">
        <f t="shared" si="32"/>
        <v>0</v>
      </c>
      <c r="I145" s="42">
        <f t="shared" si="32"/>
        <v>0</v>
      </c>
      <c r="J145" s="42">
        <f t="shared" si="32"/>
        <v>0</v>
      </c>
      <c r="K145" s="42">
        <f t="shared" si="32"/>
        <v>0</v>
      </c>
      <c r="L145" s="42">
        <f t="shared" si="32"/>
        <v>0</v>
      </c>
      <c r="M145" s="42">
        <f t="shared" si="32"/>
        <v>0</v>
      </c>
      <c r="N145" s="42">
        <f t="shared" si="32"/>
        <v>0</v>
      </c>
      <c r="O145" s="42">
        <f t="shared" si="32"/>
        <v>0</v>
      </c>
      <c r="P145" s="42">
        <f t="shared" si="32"/>
        <v>0</v>
      </c>
      <c r="Q145" s="42">
        <f t="shared" si="32"/>
        <v>0</v>
      </c>
      <c r="R145" s="42">
        <f t="shared" si="32"/>
        <v>0</v>
      </c>
      <c r="S145" s="42">
        <f t="shared" si="32"/>
        <v>0</v>
      </c>
      <c r="T145" s="42">
        <f t="shared" si="32"/>
        <v>0</v>
      </c>
      <c r="U145" s="42">
        <f t="shared" si="32"/>
        <v>0</v>
      </c>
      <c r="V145" s="42">
        <f t="shared" si="32"/>
        <v>0</v>
      </c>
      <c r="W145" s="42">
        <f t="shared" si="32"/>
        <v>0</v>
      </c>
      <c r="X145" s="42">
        <f t="shared" si="32"/>
        <v>43</v>
      </c>
      <c r="Y145" s="42">
        <f t="shared" si="32"/>
        <v>0</v>
      </c>
      <c r="Z145" s="42">
        <f t="shared" si="32"/>
        <v>0</v>
      </c>
      <c r="AA145" s="42">
        <f t="shared" si="32"/>
        <v>5.5</v>
      </c>
      <c r="AB145" s="42">
        <f t="shared" si="32"/>
        <v>0</v>
      </c>
      <c r="AC145" s="42">
        <f t="shared" si="32"/>
        <v>0</v>
      </c>
      <c r="AD145" s="42">
        <f t="shared" si="32"/>
        <v>0</v>
      </c>
      <c r="AE145" s="42">
        <f t="shared" si="32"/>
        <v>0</v>
      </c>
      <c r="AF145" s="42">
        <f t="shared" si="32"/>
        <v>0</v>
      </c>
      <c r="AG145" s="42">
        <f t="shared" si="32"/>
        <v>7.5</v>
      </c>
      <c r="AH145" s="42">
        <f t="shared" si="32"/>
        <v>0</v>
      </c>
      <c r="AI145" s="42">
        <f t="shared" si="32"/>
        <v>0</v>
      </c>
      <c r="AJ145" s="42">
        <f t="shared" si="32"/>
        <v>0</v>
      </c>
      <c r="AK145" s="42">
        <f t="shared" si="32"/>
        <v>0</v>
      </c>
      <c r="AL145" s="42">
        <f t="shared" si="32"/>
        <v>0</v>
      </c>
      <c r="AM145" s="42">
        <f t="shared" si="32"/>
        <v>0</v>
      </c>
      <c r="AN145" s="42">
        <f t="shared" si="32"/>
        <v>0</v>
      </c>
      <c r="AO145" s="42">
        <f t="shared" si="32"/>
        <v>0</v>
      </c>
      <c r="AP145" s="42">
        <f t="shared" si="32"/>
        <v>0</v>
      </c>
      <c r="AQ145" s="42">
        <f t="shared" si="32"/>
        <v>0</v>
      </c>
      <c r="AR145" s="42">
        <f t="shared" si="32"/>
        <v>0</v>
      </c>
      <c r="AS145" s="42">
        <f t="shared" si="32"/>
        <v>0</v>
      </c>
      <c r="AT145" s="42">
        <f t="shared" si="32"/>
        <v>0</v>
      </c>
      <c r="AU145" s="42">
        <f t="shared" si="32"/>
        <v>0</v>
      </c>
      <c r="AV145" s="42">
        <f t="shared" si="32"/>
        <v>0</v>
      </c>
      <c r="AW145" s="42">
        <f t="shared" si="32"/>
        <v>0</v>
      </c>
      <c r="AX145" s="42">
        <f t="shared" si="32"/>
        <v>0</v>
      </c>
      <c r="AY145" s="42">
        <f t="shared" si="32"/>
        <v>0</v>
      </c>
      <c r="AZ145" s="42">
        <f t="shared" si="32"/>
        <v>0</v>
      </c>
      <c r="BA145" s="42">
        <f t="shared" si="32"/>
        <v>0</v>
      </c>
      <c r="BB145" s="42">
        <f t="shared" si="32"/>
        <v>0</v>
      </c>
      <c r="BC145" s="42">
        <f t="shared" si="32"/>
        <v>0</v>
      </c>
      <c r="BD145" s="42">
        <f t="shared" si="32"/>
        <v>0</v>
      </c>
      <c r="BE145" s="42">
        <f t="shared" si="32"/>
        <v>0</v>
      </c>
      <c r="BF145" s="42">
        <f t="shared" si="32"/>
        <v>0</v>
      </c>
      <c r="BG145" s="23">
        <f t="shared" si="31"/>
        <v>56</v>
      </c>
    </row>
    <row r="146" ht="15.75" customHeight="1">
      <c r="A146" s="15"/>
      <c r="B146" s="40"/>
      <c r="C146" s="17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26"/>
    </row>
    <row r="147" ht="15.75" customHeight="1">
      <c r="A147" s="27"/>
      <c r="B147" s="43" t="s">
        <v>1</v>
      </c>
      <c r="C147" s="44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37">
        <f t="shared" ref="BG147:BG154" si="33">SUM(C147:BF147)</f>
        <v>0</v>
      </c>
    </row>
    <row r="148" ht="15.75" customHeight="1">
      <c r="A148" s="8">
        <v>17.0</v>
      </c>
      <c r="B148" s="38" t="s">
        <v>107</v>
      </c>
      <c r="C148" s="10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2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3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4">
        <f t="shared" si="33"/>
        <v>0</v>
      </c>
    </row>
    <row r="149" ht="15.75" customHeight="1">
      <c r="A149" s="15"/>
      <c r="B149" s="40" t="s">
        <v>108</v>
      </c>
      <c r="C149" s="17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9">
        <f t="shared" si="33"/>
        <v>0</v>
      </c>
    </row>
    <row r="150" ht="15.75" customHeight="1">
      <c r="A150" s="15"/>
      <c r="B150" s="40" t="s">
        <v>109</v>
      </c>
      <c r="C150" s="17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20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9">
        <f t="shared" si="33"/>
        <v>0</v>
      </c>
    </row>
    <row r="151" ht="15.75" customHeight="1">
      <c r="A151" s="15"/>
      <c r="B151" s="40" t="s">
        <v>110</v>
      </c>
      <c r="C151" s="17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20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21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/>
      <c r="BA151" s="18"/>
      <c r="BB151" s="18"/>
      <c r="BC151" s="18"/>
      <c r="BD151" s="18"/>
      <c r="BE151" s="18"/>
      <c r="BF151" s="18"/>
      <c r="BG151" s="19">
        <f t="shared" si="33"/>
        <v>0</v>
      </c>
    </row>
    <row r="152" ht="15.75" customHeight="1">
      <c r="A152" s="15"/>
      <c r="B152" s="40" t="s">
        <v>111</v>
      </c>
      <c r="C152" s="17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21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9">
        <f t="shared" si="33"/>
        <v>0</v>
      </c>
    </row>
    <row r="153" ht="15.75" customHeight="1">
      <c r="A153" s="15"/>
      <c r="B153" s="40" t="s">
        <v>112</v>
      </c>
      <c r="C153" s="17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9">
        <f t="shared" si="33"/>
        <v>0</v>
      </c>
    </row>
    <row r="154" ht="15.75" customHeight="1">
      <c r="A154" s="15"/>
      <c r="B154" s="40" t="s">
        <v>55</v>
      </c>
      <c r="C154" s="42"/>
      <c r="D154" s="42">
        <f t="shared" ref="D154:BF154" si="34">SUM(D148:D153)</f>
        <v>0</v>
      </c>
      <c r="E154" s="42">
        <f t="shared" si="34"/>
        <v>0</v>
      </c>
      <c r="F154" s="42">
        <f t="shared" si="34"/>
        <v>0</v>
      </c>
      <c r="G154" s="42">
        <f t="shared" si="34"/>
        <v>0</v>
      </c>
      <c r="H154" s="42">
        <f t="shared" si="34"/>
        <v>0</v>
      </c>
      <c r="I154" s="42">
        <f t="shared" si="34"/>
        <v>0</v>
      </c>
      <c r="J154" s="42">
        <f t="shared" si="34"/>
        <v>0</v>
      </c>
      <c r="K154" s="42">
        <f t="shared" si="34"/>
        <v>0</v>
      </c>
      <c r="L154" s="42">
        <f t="shared" si="34"/>
        <v>0</v>
      </c>
      <c r="M154" s="42">
        <f t="shared" si="34"/>
        <v>0</v>
      </c>
      <c r="N154" s="42">
        <f t="shared" si="34"/>
        <v>0</v>
      </c>
      <c r="O154" s="42">
        <f t="shared" si="34"/>
        <v>0</v>
      </c>
      <c r="P154" s="42">
        <f t="shared" si="34"/>
        <v>0</v>
      </c>
      <c r="Q154" s="42">
        <f t="shared" si="34"/>
        <v>0</v>
      </c>
      <c r="R154" s="42">
        <f t="shared" si="34"/>
        <v>0</v>
      </c>
      <c r="S154" s="42">
        <f t="shared" si="34"/>
        <v>0</v>
      </c>
      <c r="T154" s="42">
        <f t="shared" si="34"/>
        <v>0</v>
      </c>
      <c r="U154" s="42">
        <f t="shared" si="34"/>
        <v>0</v>
      </c>
      <c r="V154" s="42">
        <f t="shared" si="34"/>
        <v>0</v>
      </c>
      <c r="W154" s="42">
        <f t="shared" si="34"/>
        <v>0</v>
      </c>
      <c r="X154" s="42">
        <f t="shared" si="34"/>
        <v>0</v>
      </c>
      <c r="Y154" s="42">
        <f t="shared" si="34"/>
        <v>0</v>
      </c>
      <c r="Z154" s="42">
        <f t="shared" si="34"/>
        <v>0</v>
      </c>
      <c r="AA154" s="42">
        <f t="shared" si="34"/>
        <v>0</v>
      </c>
      <c r="AB154" s="42">
        <f t="shared" si="34"/>
        <v>0</v>
      </c>
      <c r="AC154" s="42">
        <f t="shared" si="34"/>
        <v>0</v>
      </c>
      <c r="AD154" s="42">
        <f t="shared" si="34"/>
        <v>0</v>
      </c>
      <c r="AE154" s="42">
        <f t="shared" si="34"/>
        <v>0</v>
      </c>
      <c r="AF154" s="42">
        <f t="shared" si="34"/>
        <v>0</v>
      </c>
      <c r="AG154" s="42">
        <f t="shared" si="34"/>
        <v>0</v>
      </c>
      <c r="AH154" s="42">
        <f t="shared" si="34"/>
        <v>0</v>
      </c>
      <c r="AI154" s="42">
        <f t="shared" si="34"/>
        <v>0</v>
      </c>
      <c r="AJ154" s="42">
        <f t="shared" si="34"/>
        <v>0</v>
      </c>
      <c r="AK154" s="42">
        <f t="shared" si="34"/>
        <v>0</v>
      </c>
      <c r="AL154" s="42">
        <f t="shared" si="34"/>
        <v>0</v>
      </c>
      <c r="AM154" s="42">
        <f t="shared" si="34"/>
        <v>0</v>
      </c>
      <c r="AN154" s="42">
        <f t="shared" si="34"/>
        <v>0</v>
      </c>
      <c r="AO154" s="42">
        <f t="shared" si="34"/>
        <v>0</v>
      </c>
      <c r="AP154" s="42">
        <f t="shared" si="34"/>
        <v>0</v>
      </c>
      <c r="AQ154" s="42">
        <f t="shared" si="34"/>
        <v>0</v>
      </c>
      <c r="AR154" s="42">
        <f t="shared" si="34"/>
        <v>0</v>
      </c>
      <c r="AS154" s="42">
        <f t="shared" si="34"/>
        <v>0</v>
      </c>
      <c r="AT154" s="42">
        <f t="shared" si="34"/>
        <v>0</v>
      </c>
      <c r="AU154" s="42">
        <f t="shared" si="34"/>
        <v>0</v>
      </c>
      <c r="AV154" s="42">
        <f t="shared" si="34"/>
        <v>0</v>
      </c>
      <c r="AW154" s="42">
        <f t="shared" si="34"/>
        <v>0</v>
      </c>
      <c r="AX154" s="42">
        <f t="shared" si="34"/>
        <v>0</v>
      </c>
      <c r="AY154" s="42">
        <f t="shared" si="34"/>
        <v>0</v>
      </c>
      <c r="AZ154" s="42">
        <f t="shared" si="34"/>
        <v>0</v>
      </c>
      <c r="BA154" s="42">
        <f t="shared" si="34"/>
        <v>0</v>
      </c>
      <c r="BB154" s="42">
        <f t="shared" si="34"/>
        <v>0</v>
      </c>
      <c r="BC154" s="42">
        <f t="shared" si="34"/>
        <v>0</v>
      </c>
      <c r="BD154" s="42">
        <f t="shared" si="34"/>
        <v>0</v>
      </c>
      <c r="BE154" s="42">
        <f t="shared" si="34"/>
        <v>0</v>
      </c>
      <c r="BF154" s="42">
        <f t="shared" si="34"/>
        <v>0</v>
      </c>
      <c r="BG154" s="23">
        <f t="shared" si="33"/>
        <v>0</v>
      </c>
    </row>
    <row r="155" ht="15.75" customHeight="1">
      <c r="A155" s="15"/>
      <c r="B155" s="40"/>
      <c r="C155" s="17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26"/>
    </row>
    <row r="156" ht="15.75" customHeight="1">
      <c r="A156" s="27"/>
      <c r="B156" s="43" t="s">
        <v>1</v>
      </c>
      <c r="C156" s="44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37">
        <f t="shared" ref="BG156:BG163" si="35">SUM(C156:BF156)</f>
        <v>0</v>
      </c>
    </row>
    <row r="157" ht="15.75" customHeight="1">
      <c r="A157" s="8">
        <v>18.0</v>
      </c>
      <c r="B157" s="38" t="s">
        <v>107</v>
      </c>
      <c r="C157" s="10"/>
      <c r="D157" s="12">
        <v>2.0</v>
      </c>
      <c r="E157" s="11"/>
      <c r="F157" s="12">
        <v>5.0</v>
      </c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2">
        <v>4.0</v>
      </c>
      <c r="S157" s="11"/>
      <c r="T157" s="11"/>
      <c r="U157" s="12">
        <v>7.0</v>
      </c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3"/>
      <c r="AH157" s="11"/>
      <c r="AI157" s="11"/>
      <c r="AJ157" s="12">
        <v>1.0</v>
      </c>
      <c r="AK157" s="12">
        <v>2.0</v>
      </c>
      <c r="AL157" s="11"/>
      <c r="AM157" s="12">
        <v>5.0</v>
      </c>
      <c r="AN157" s="11"/>
      <c r="AO157" s="11"/>
      <c r="AP157" s="11"/>
      <c r="AQ157" s="12">
        <v>1.0</v>
      </c>
      <c r="AR157" s="11"/>
      <c r="AS157" s="11"/>
      <c r="AT157" s="11"/>
      <c r="AU157" s="11"/>
      <c r="AV157" s="11"/>
      <c r="AW157" s="11"/>
      <c r="AX157" s="11"/>
      <c r="AY157" s="11"/>
      <c r="AZ157" s="11"/>
      <c r="BA157" s="12">
        <v>1.0</v>
      </c>
      <c r="BB157" s="11"/>
      <c r="BC157" s="11"/>
      <c r="BD157" s="11"/>
      <c r="BE157" s="11"/>
      <c r="BF157" s="11"/>
      <c r="BG157" s="14">
        <f t="shared" si="35"/>
        <v>28</v>
      </c>
    </row>
    <row r="158" ht="15.75" customHeight="1">
      <c r="A158" s="15"/>
      <c r="B158" s="40" t="s">
        <v>108</v>
      </c>
      <c r="C158" s="17"/>
      <c r="D158" s="20">
        <v>4.0</v>
      </c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20">
        <v>0.5</v>
      </c>
      <c r="V158" s="18"/>
      <c r="W158" s="18"/>
      <c r="X158" s="18"/>
      <c r="Y158" s="20">
        <v>2.5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20">
        <v>1.0</v>
      </c>
      <c r="AL158" s="18"/>
      <c r="AM158" s="18"/>
      <c r="AN158" s="18"/>
      <c r="AO158" s="18"/>
      <c r="AP158" s="20">
        <v>1.0</v>
      </c>
      <c r="AQ158" s="18"/>
      <c r="AR158" s="20">
        <v>2.0</v>
      </c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9">
        <f t="shared" si="35"/>
        <v>11</v>
      </c>
    </row>
    <row r="159" ht="15.75" customHeight="1">
      <c r="A159" s="15"/>
      <c r="B159" s="40" t="s">
        <v>109</v>
      </c>
      <c r="C159" s="17"/>
      <c r="D159" s="20">
        <v>0.5</v>
      </c>
      <c r="E159" s="18"/>
      <c r="F159" s="18"/>
      <c r="G159" s="18"/>
      <c r="H159" s="18"/>
      <c r="I159" s="18"/>
      <c r="J159" s="20">
        <v>1.0</v>
      </c>
      <c r="K159" s="18"/>
      <c r="L159" s="18"/>
      <c r="M159" s="18"/>
      <c r="N159" s="20">
        <v>1.0</v>
      </c>
      <c r="O159" s="18"/>
      <c r="P159" s="18"/>
      <c r="Q159" s="18"/>
      <c r="R159" s="20">
        <v>0.5</v>
      </c>
      <c r="S159" s="18"/>
      <c r="T159" s="18"/>
      <c r="U159" s="20">
        <v>1.0</v>
      </c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20">
        <v>1.0</v>
      </c>
      <c r="AK159" s="20">
        <v>1.5</v>
      </c>
      <c r="AL159" s="18"/>
      <c r="AM159" s="20">
        <v>1.0</v>
      </c>
      <c r="AN159" s="18"/>
      <c r="AO159" s="18"/>
      <c r="AP159" s="20">
        <v>1.0</v>
      </c>
      <c r="AQ159" s="20">
        <v>1.0</v>
      </c>
      <c r="AR159" s="18"/>
      <c r="AS159" s="18"/>
      <c r="AT159" s="18"/>
      <c r="AU159" s="18"/>
      <c r="AV159" s="18"/>
      <c r="AW159" s="18"/>
      <c r="AX159" s="18"/>
      <c r="AY159" s="18"/>
      <c r="AZ159" s="18"/>
      <c r="BA159" s="20">
        <v>1.0</v>
      </c>
      <c r="BB159" s="18"/>
      <c r="BC159" s="18"/>
      <c r="BD159" s="18"/>
      <c r="BE159" s="18"/>
      <c r="BF159" s="18"/>
      <c r="BG159" s="19">
        <f t="shared" si="35"/>
        <v>10.5</v>
      </c>
    </row>
    <row r="160" ht="15.75" customHeight="1">
      <c r="A160" s="15"/>
      <c r="B160" s="40" t="s">
        <v>110</v>
      </c>
      <c r="C160" s="17"/>
      <c r="D160" s="20">
        <v>0.5</v>
      </c>
      <c r="E160" s="18"/>
      <c r="F160" s="18"/>
      <c r="G160" s="18"/>
      <c r="H160" s="18"/>
      <c r="I160" s="18"/>
      <c r="J160" s="20">
        <v>2.0</v>
      </c>
      <c r="K160" s="18"/>
      <c r="L160" s="18"/>
      <c r="M160" s="18"/>
      <c r="N160" s="20">
        <v>2.0</v>
      </c>
      <c r="O160" s="18"/>
      <c r="P160" s="18"/>
      <c r="Q160" s="18"/>
      <c r="R160" s="20">
        <v>3.0</v>
      </c>
      <c r="S160" s="18"/>
      <c r="T160" s="18"/>
      <c r="U160" s="20">
        <v>9.0</v>
      </c>
      <c r="V160" s="18"/>
      <c r="W160" s="18"/>
      <c r="X160" s="18"/>
      <c r="Y160" s="20">
        <v>1.5</v>
      </c>
      <c r="Z160" s="18"/>
      <c r="AA160" s="18"/>
      <c r="AB160" s="18"/>
      <c r="AC160" s="18"/>
      <c r="AD160" s="18"/>
      <c r="AE160" s="18"/>
      <c r="AF160" s="18"/>
      <c r="AG160" s="21"/>
      <c r="AH160" s="18"/>
      <c r="AI160" s="18"/>
      <c r="AJ160" s="20">
        <v>1.0</v>
      </c>
      <c r="AK160" s="20">
        <v>7.5</v>
      </c>
      <c r="AL160" s="18"/>
      <c r="AM160" s="20">
        <v>2.0</v>
      </c>
      <c r="AN160" s="18"/>
      <c r="AO160" s="18"/>
      <c r="AP160" s="20">
        <v>1.0</v>
      </c>
      <c r="AQ160" s="18"/>
      <c r="AR160" s="20">
        <v>4.0</v>
      </c>
      <c r="AS160" s="18"/>
      <c r="AT160" s="18"/>
      <c r="AU160" s="18"/>
      <c r="AV160" s="18"/>
      <c r="AW160" s="18"/>
      <c r="AX160" s="18"/>
      <c r="AY160" s="18"/>
      <c r="AZ160" s="18"/>
      <c r="BA160" s="20">
        <v>1.0</v>
      </c>
      <c r="BB160" s="18"/>
      <c r="BC160" s="18"/>
      <c r="BD160" s="18"/>
      <c r="BE160" s="18"/>
      <c r="BF160" s="18"/>
      <c r="BG160" s="19">
        <f t="shared" si="35"/>
        <v>34.5</v>
      </c>
    </row>
    <row r="161" ht="15.75" customHeight="1">
      <c r="A161" s="15"/>
      <c r="B161" s="40" t="s">
        <v>111</v>
      </c>
      <c r="C161" s="17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20">
        <v>0.5</v>
      </c>
      <c r="O161" s="18"/>
      <c r="P161" s="18"/>
      <c r="Q161" s="18"/>
      <c r="R161" s="18"/>
      <c r="S161" s="18"/>
      <c r="T161" s="18"/>
      <c r="U161" s="20">
        <v>0.5</v>
      </c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21"/>
      <c r="AH161" s="18"/>
      <c r="AI161" s="18"/>
      <c r="AJ161" s="18"/>
      <c r="AK161" s="20"/>
      <c r="AL161" s="18"/>
      <c r="AM161" s="18"/>
      <c r="AN161" s="18"/>
      <c r="AO161" s="18"/>
      <c r="AP161" s="18"/>
      <c r="AQ161" s="20">
        <v>1.0</v>
      </c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9">
        <f t="shared" si="35"/>
        <v>2</v>
      </c>
    </row>
    <row r="162" ht="15.75" customHeight="1">
      <c r="A162" s="15"/>
      <c r="B162" s="40" t="s">
        <v>112</v>
      </c>
      <c r="C162" s="17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20">
        <v>0.5</v>
      </c>
      <c r="O162" s="18"/>
      <c r="P162" s="18"/>
      <c r="Q162" s="18"/>
      <c r="R162" s="20">
        <v>1.0</v>
      </c>
      <c r="S162" s="18"/>
      <c r="T162" s="18"/>
      <c r="U162" s="20">
        <v>2.0</v>
      </c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20">
        <v>1.0</v>
      </c>
      <c r="BB162" s="18"/>
      <c r="BC162" s="18"/>
      <c r="BD162" s="18"/>
      <c r="BE162" s="18"/>
      <c r="BF162" s="18"/>
      <c r="BG162" s="19">
        <f t="shared" si="35"/>
        <v>4.5</v>
      </c>
    </row>
    <row r="163" ht="15.75" customHeight="1">
      <c r="A163" s="15"/>
      <c r="B163" s="40" t="s">
        <v>55</v>
      </c>
      <c r="C163" s="42"/>
      <c r="D163" s="42">
        <f t="shared" ref="D163:BF163" si="36">SUM(D157:D162)</f>
        <v>7</v>
      </c>
      <c r="E163" s="42">
        <f t="shared" si="36"/>
        <v>0</v>
      </c>
      <c r="F163" s="42">
        <f t="shared" si="36"/>
        <v>5</v>
      </c>
      <c r="G163" s="42">
        <f t="shared" si="36"/>
        <v>0</v>
      </c>
      <c r="H163" s="42">
        <f t="shared" si="36"/>
        <v>0</v>
      </c>
      <c r="I163" s="42">
        <f t="shared" si="36"/>
        <v>0</v>
      </c>
      <c r="J163" s="42">
        <f t="shared" si="36"/>
        <v>3</v>
      </c>
      <c r="K163" s="42">
        <f t="shared" si="36"/>
        <v>0</v>
      </c>
      <c r="L163" s="42">
        <f t="shared" si="36"/>
        <v>0</v>
      </c>
      <c r="M163" s="42">
        <f t="shared" si="36"/>
        <v>0</v>
      </c>
      <c r="N163" s="42">
        <f t="shared" si="36"/>
        <v>4</v>
      </c>
      <c r="O163" s="42">
        <f t="shared" si="36"/>
        <v>0</v>
      </c>
      <c r="P163" s="42">
        <f t="shared" si="36"/>
        <v>0</v>
      </c>
      <c r="Q163" s="42">
        <f t="shared" si="36"/>
        <v>0</v>
      </c>
      <c r="R163" s="42">
        <f t="shared" si="36"/>
        <v>8.5</v>
      </c>
      <c r="S163" s="42">
        <f t="shared" si="36"/>
        <v>0</v>
      </c>
      <c r="T163" s="42">
        <f t="shared" si="36"/>
        <v>0</v>
      </c>
      <c r="U163" s="42">
        <f t="shared" si="36"/>
        <v>20</v>
      </c>
      <c r="V163" s="42">
        <f t="shared" si="36"/>
        <v>0</v>
      </c>
      <c r="W163" s="42">
        <f t="shared" si="36"/>
        <v>0</v>
      </c>
      <c r="X163" s="42">
        <f t="shared" si="36"/>
        <v>0</v>
      </c>
      <c r="Y163" s="42">
        <f t="shared" si="36"/>
        <v>4</v>
      </c>
      <c r="Z163" s="42">
        <f t="shared" si="36"/>
        <v>0</v>
      </c>
      <c r="AA163" s="42">
        <f t="shared" si="36"/>
        <v>0</v>
      </c>
      <c r="AB163" s="42">
        <f t="shared" si="36"/>
        <v>0</v>
      </c>
      <c r="AC163" s="42">
        <f t="shared" si="36"/>
        <v>0</v>
      </c>
      <c r="AD163" s="42">
        <f t="shared" si="36"/>
        <v>0</v>
      </c>
      <c r="AE163" s="42">
        <f t="shared" si="36"/>
        <v>0</v>
      </c>
      <c r="AF163" s="42">
        <f t="shared" si="36"/>
        <v>0</v>
      </c>
      <c r="AG163" s="42">
        <f t="shared" si="36"/>
        <v>0</v>
      </c>
      <c r="AH163" s="42">
        <f t="shared" si="36"/>
        <v>0</v>
      </c>
      <c r="AI163" s="42">
        <f t="shared" si="36"/>
        <v>0</v>
      </c>
      <c r="AJ163" s="42">
        <f t="shared" si="36"/>
        <v>3</v>
      </c>
      <c r="AK163" s="42">
        <f t="shared" si="36"/>
        <v>12</v>
      </c>
      <c r="AL163" s="42">
        <f t="shared" si="36"/>
        <v>0</v>
      </c>
      <c r="AM163" s="42">
        <f t="shared" si="36"/>
        <v>8</v>
      </c>
      <c r="AN163" s="42">
        <f t="shared" si="36"/>
        <v>0</v>
      </c>
      <c r="AO163" s="42">
        <f t="shared" si="36"/>
        <v>0</v>
      </c>
      <c r="AP163" s="42">
        <f t="shared" si="36"/>
        <v>3</v>
      </c>
      <c r="AQ163" s="42">
        <f t="shared" si="36"/>
        <v>3</v>
      </c>
      <c r="AR163" s="42">
        <f t="shared" si="36"/>
        <v>6</v>
      </c>
      <c r="AS163" s="42">
        <f t="shared" si="36"/>
        <v>0</v>
      </c>
      <c r="AT163" s="42">
        <f t="shared" si="36"/>
        <v>0</v>
      </c>
      <c r="AU163" s="42">
        <f t="shared" si="36"/>
        <v>0</v>
      </c>
      <c r="AV163" s="42">
        <f t="shared" si="36"/>
        <v>0</v>
      </c>
      <c r="AW163" s="42">
        <f t="shared" si="36"/>
        <v>0</v>
      </c>
      <c r="AX163" s="42">
        <f t="shared" si="36"/>
        <v>0</v>
      </c>
      <c r="AY163" s="42">
        <f t="shared" si="36"/>
        <v>0</v>
      </c>
      <c r="AZ163" s="42">
        <f t="shared" si="36"/>
        <v>0</v>
      </c>
      <c r="BA163" s="42">
        <f t="shared" si="36"/>
        <v>4</v>
      </c>
      <c r="BB163" s="42">
        <f t="shared" si="36"/>
        <v>0</v>
      </c>
      <c r="BC163" s="42">
        <f t="shared" si="36"/>
        <v>0</v>
      </c>
      <c r="BD163" s="42">
        <f t="shared" si="36"/>
        <v>0</v>
      </c>
      <c r="BE163" s="42">
        <f t="shared" si="36"/>
        <v>0</v>
      </c>
      <c r="BF163" s="42">
        <f t="shared" si="36"/>
        <v>0</v>
      </c>
      <c r="BG163" s="23">
        <f t="shared" si="35"/>
        <v>90.5</v>
      </c>
    </row>
    <row r="164" ht="15.75" customHeight="1">
      <c r="A164" s="15"/>
      <c r="B164" s="40"/>
      <c r="C164" s="17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26"/>
    </row>
    <row r="165" ht="15.75" customHeight="1">
      <c r="A165" s="27"/>
      <c r="B165" s="43" t="s">
        <v>1</v>
      </c>
      <c r="C165" s="44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37">
        <f t="shared" ref="BG165:BG172" si="37">SUM(C165:BF165)</f>
        <v>0</v>
      </c>
    </row>
    <row r="166" ht="15.75" customHeight="1">
      <c r="A166" s="8">
        <v>19.0</v>
      </c>
      <c r="B166" s="38" t="s">
        <v>107</v>
      </c>
      <c r="C166" s="10"/>
      <c r="D166" s="11"/>
      <c r="E166" s="12">
        <v>6.5</v>
      </c>
      <c r="F166" s="11"/>
      <c r="G166" s="11"/>
      <c r="H166" s="11"/>
      <c r="I166" s="11"/>
      <c r="J166" s="11"/>
      <c r="K166" s="11"/>
      <c r="L166" s="11"/>
      <c r="M166" s="11"/>
      <c r="N166" s="11"/>
      <c r="O166" s="12">
        <v>5.0</v>
      </c>
      <c r="P166" s="11"/>
      <c r="Q166" s="11"/>
      <c r="R166" s="12">
        <v>1.0</v>
      </c>
      <c r="S166" s="11"/>
      <c r="T166" s="11"/>
      <c r="U166" s="12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3"/>
      <c r="AH166" s="11"/>
      <c r="AI166" s="11"/>
      <c r="AJ166" s="11"/>
      <c r="AK166" s="12">
        <v>1.0</v>
      </c>
      <c r="AL166" s="11"/>
      <c r="AM166" s="12">
        <v>7.0</v>
      </c>
      <c r="AN166" s="11"/>
      <c r="AO166" s="12">
        <v>7.0</v>
      </c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4">
        <f t="shared" si="37"/>
        <v>27.5</v>
      </c>
    </row>
    <row r="167" ht="15.75" customHeight="1">
      <c r="A167" s="15"/>
      <c r="B167" s="40" t="s">
        <v>108</v>
      </c>
      <c r="C167" s="17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20">
        <v>0.5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9">
        <f t="shared" si="37"/>
        <v>0.5</v>
      </c>
    </row>
    <row r="168" ht="15.75" customHeight="1">
      <c r="A168" s="15"/>
      <c r="B168" s="40" t="s">
        <v>109</v>
      </c>
      <c r="C168" s="17"/>
      <c r="D168" s="18"/>
      <c r="E168" s="20">
        <v>1.0</v>
      </c>
      <c r="F168" s="18"/>
      <c r="G168" s="18"/>
      <c r="H168" s="18"/>
      <c r="I168" s="18"/>
      <c r="J168" s="18"/>
      <c r="K168" s="18"/>
      <c r="L168" s="18"/>
      <c r="M168" s="18"/>
      <c r="N168" s="18"/>
      <c r="O168" s="20">
        <v>6.5</v>
      </c>
      <c r="P168" s="18"/>
      <c r="Q168" s="18"/>
      <c r="R168" s="20">
        <v>1.0</v>
      </c>
      <c r="S168" s="18"/>
      <c r="T168" s="18"/>
      <c r="U168" s="20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9">
        <f t="shared" si="37"/>
        <v>8.5</v>
      </c>
    </row>
    <row r="169" ht="15.75" customHeight="1">
      <c r="A169" s="15"/>
      <c r="B169" s="40" t="s">
        <v>110</v>
      </c>
      <c r="C169" s="17"/>
      <c r="D169" s="18"/>
      <c r="E169" s="20">
        <v>3.5</v>
      </c>
      <c r="F169" s="18"/>
      <c r="G169" s="18"/>
      <c r="H169" s="18"/>
      <c r="I169" s="18"/>
      <c r="J169" s="18"/>
      <c r="K169" s="18"/>
      <c r="L169" s="18"/>
      <c r="M169" s="18"/>
      <c r="N169" s="18"/>
      <c r="O169" s="20">
        <v>5.5</v>
      </c>
      <c r="P169" s="18"/>
      <c r="Q169" s="18"/>
      <c r="R169" s="20">
        <v>2.0</v>
      </c>
      <c r="S169" s="18"/>
      <c r="T169" s="18"/>
      <c r="U169" s="20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21"/>
      <c r="AH169" s="18"/>
      <c r="AI169" s="18"/>
      <c r="AJ169" s="18"/>
      <c r="AK169" s="20">
        <v>4.0</v>
      </c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9">
        <f t="shared" si="37"/>
        <v>15</v>
      </c>
    </row>
    <row r="170" ht="15.75" customHeight="1">
      <c r="A170" s="15"/>
      <c r="B170" s="40" t="s">
        <v>111</v>
      </c>
      <c r="C170" s="17"/>
      <c r="D170" s="18"/>
      <c r="E170" s="20">
        <v>0.5</v>
      </c>
      <c r="F170" s="18"/>
      <c r="G170" s="18"/>
      <c r="H170" s="18"/>
      <c r="I170" s="18"/>
      <c r="J170" s="18"/>
      <c r="K170" s="18"/>
      <c r="L170" s="18"/>
      <c r="M170" s="18"/>
      <c r="N170" s="18"/>
      <c r="O170" s="20">
        <v>1.0</v>
      </c>
      <c r="P170" s="18"/>
      <c r="Q170" s="18"/>
      <c r="R170" s="20">
        <v>0.5</v>
      </c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21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9">
        <f t="shared" si="37"/>
        <v>2</v>
      </c>
    </row>
    <row r="171" ht="15.75" customHeight="1">
      <c r="A171" s="15"/>
      <c r="B171" s="40" t="s">
        <v>112</v>
      </c>
      <c r="C171" s="17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20">
        <v>3.0</v>
      </c>
      <c r="P171" s="18"/>
      <c r="Q171" s="18"/>
      <c r="R171" s="20">
        <v>1.0</v>
      </c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9">
        <f t="shared" si="37"/>
        <v>4</v>
      </c>
    </row>
    <row r="172" ht="15.75" customHeight="1">
      <c r="A172" s="15"/>
      <c r="B172" s="40" t="s">
        <v>55</v>
      </c>
      <c r="C172" s="42"/>
      <c r="D172" s="42">
        <f t="shared" ref="D172:BF172" si="38">SUM(D166:D171)</f>
        <v>0</v>
      </c>
      <c r="E172" s="42">
        <f t="shared" si="38"/>
        <v>11.5</v>
      </c>
      <c r="F172" s="42">
        <f t="shared" si="38"/>
        <v>0</v>
      </c>
      <c r="G172" s="42">
        <f t="shared" si="38"/>
        <v>0</v>
      </c>
      <c r="H172" s="42">
        <f t="shared" si="38"/>
        <v>0</v>
      </c>
      <c r="I172" s="42">
        <f t="shared" si="38"/>
        <v>0</v>
      </c>
      <c r="J172" s="42">
        <f t="shared" si="38"/>
        <v>0</v>
      </c>
      <c r="K172" s="42">
        <f t="shared" si="38"/>
        <v>0</v>
      </c>
      <c r="L172" s="42">
        <f t="shared" si="38"/>
        <v>0</v>
      </c>
      <c r="M172" s="42">
        <f t="shared" si="38"/>
        <v>0</v>
      </c>
      <c r="N172" s="42">
        <f t="shared" si="38"/>
        <v>0</v>
      </c>
      <c r="O172" s="42">
        <f t="shared" si="38"/>
        <v>21.5</v>
      </c>
      <c r="P172" s="42">
        <f t="shared" si="38"/>
        <v>0</v>
      </c>
      <c r="Q172" s="42">
        <f t="shared" si="38"/>
        <v>0</v>
      </c>
      <c r="R172" s="42">
        <f t="shared" si="38"/>
        <v>5.5</v>
      </c>
      <c r="S172" s="42">
        <f t="shared" si="38"/>
        <v>0</v>
      </c>
      <c r="T172" s="42">
        <f t="shared" si="38"/>
        <v>0</v>
      </c>
      <c r="U172" s="42">
        <f t="shared" si="38"/>
        <v>0</v>
      </c>
      <c r="V172" s="42">
        <f t="shared" si="38"/>
        <v>0</v>
      </c>
      <c r="W172" s="42">
        <f t="shared" si="38"/>
        <v>0</v>
      </c>
      <c r="X172" s="42">
        <f t="shared" si="38"/>
        <v>0</v>
      </c>
      <c r="Y172" s="42">
        <f t="shared" si="38"/>
        <v>0</v>
      </c>
      <c r="Z172" s="42">
        <f t="shared" si="38"/>
        <v>0</v>
      </c>
      <c r="AA172" s="42">
        <f t="shared" si="38"/>
        <v>0</v>
      </c>
      <c r="AB172" s="42">
        <f t="shared" si="38"/>
        <v>0</v>
      </c>
      <c r="AC172" s="42">
        <f t="shared" si="38"/>
        <v>0</v>
      </c>
      <c r="AD172" s="42">
        <f t="shared" si="38"/>
        <v>0</v>
      </c>
      <c r="AE172" s="42">
        <f t="shared" si="38"/>
        <v>0</v>
      </c>
      <c r="AF172" s="42">
        <f t="shared" si="38"/>
        <v>0</v>
      </c>
      <c r="AG172" s="42">
        <f t="shared" si="38"/>
        <v>0</v>
      </c>
      <c r="AH172" s="42">
        <f t="shared" si="38"/>
        <v>0</v>
      </c>
      <c r="AI172" s="42">
        <f t="shared" si="38"/>
        <v>0</v>
      </c>
      <c r="AJ172" s="42">
        <f t="shared" si="38"/>
        <v>0</v>
      </c>
      <c r="AK172" s="42">
        <f t="shared" si="38"/>
        <v>5</v>
      </c>
      <c r="AL172" s="42">
        <f t="shared" si="38"/>
        <v>0</v>
      </c>
      <c r="AM172" s="42">
        <f t="shared" si="38"/>
        <v>7</v>
      </c>
      <c r="AN172" s="42">
        <f t="shared" si="38"/>
        <v>0</v>
      </c>
      <c r="AO172" s="42">
        <f t="shared" si="38"/>
        <v>7</v>
      </c>
      <c r="AP172" s="42">
        <f t="shared" si="38"/>
        <v>0</v>
      </c>
      <c r="AQ172" s="42">
        <f t="shared" si="38"/>
        <v>0</v>
      </c>
      <c r="AR172" s="42">
        <f t="shared" si="38"/>
        <v>0</v>
      </c>
      <c r="AS172" s="42">
        <f t="shared" si="38"/>
        <v>0</v>
      </c>
      <c r="AT172" s="42">
        <f t="shared" si="38"/>
        <v>0</v>
      </c>
      <c r="AU172" s="42">
        <f t="shared" si="38"/>
        <v>0</v>
      </c>
      <c r="AV172" s="42">
        <f t="shared" si="38"/>
        <v>0</v>
      </c>
      <c r="AW172" s="42">
        <f t="shared" si="38"/>
        <v>0</v>
      </c>
      <c r="AX172" s="42">
        <f t="shared" si="38"/>
        <v>0</v>
      </c>
      <c r="AY172" s="42">
        <f t="shared" si="38"/>
        <v>0</v>
      </c>
      <c r="AZ172" s="42">
        <f t="shared" si="38"/>
        <v>0</v>
      </c>
      <c r="BA172" s="42">
        <f t="shared" si="38"/>
        <v>0</v>
      </c>
      <c r="BB172" s="42">
        <f t="shared" si="38"/>
        <v>0</v>
      </c>
      <c r="BC172" s="42">
        <f t="shared" si="38"/>
        <v>0</v>
      </c>
      <c r="BD172" s="42">
        <f t="shared" si="38"/>
        <v>0</v>
      </c>
      <c r="BE172" s="42">
        <f t="shared" si="38"/>
        <v>0</v>
      </c>
      <c r="BF172" s="42">
        <f t="shared" si="38"/>
        <v>0</v>
      </c>
      <c r="BG172" s="23">
        <f t="shared" si="37"/>
        <v>57.5</v>
      </c>
    </row>
    <row r="173" ht="15.75" customHeight="1">
      <c r="A173" s="15"/>
      <c r="B173" s="40"/>
      <c r="C173" s="17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26"/>
    </row>
    <row r="174" ht="15.75" customHeight="1">
      <c r="A174" s="27"/>
      <c r="B174" s="43" t="s">
        <v>1</v>
      </c>
      <c r="C174" s="44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37">
        <f t="shared" ref="BG174:BG181" si="39">SUM(C174:BF174)</f>
        <v>0</v>
      </c>
    </row>
    <row r="175" ht="15.75" customHeight="1">
      <c r="A175" s="8">
        <v>20.0</v>
      </c>
      <c r="B175" s="38" t="s">
        <v>107</v>
      </c>
      <c r="C175" s="10"/>
      <c r="D175" s="11"/>
      <c r="E175" s="11"/>
      <c r="F175" s="11"/>
      <c r="G175" s="11"/>
      <c r="H175" s="11"/>
      <c r="I175" s="12">
        <v>1.0</v>
      </c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2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3"/>
      <c r="AH175" s="11"/>
      <c r="AI175" s="11"/>
      <c r="AJ175" s="11"/>
      <c r="AK175" s="11"/>
      <c r="AL175" s="11"/>
      <c r="AM175" s="12">
        <v>2.0</v>
      </c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4">
        <f t="shared" si="39"/>
        <v>3</v>
      </c>
    </row>
    <row r="176" ht="15.75" customHeight="1">
      <c r="A176" s="15"/>
      <c r="B176" s="40" t="s">
        <v>108</v>
      </c>
      <c r="C176" s="17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9">
        <f t="shared" si="39"/>
        <v>0</v>
      </c>
    </row>
    <row r="177" ht="15.75" customHeight="1">
      <c r="A177" s="15"/>
      <c r="B177" s="40" t="s">
        <v>109</v>
      </c>
      <c r="C177" s="17"/>
      <c r="D177" s="20">
        <v>1.0</v>
      </c>
      <c r="E177" s="18"/>
      <c r="F177" s="18"/>
      <c r="G177" s="18"/>
      <c r="H177" s="18"/>
      <c r="I177" s="20">
        <v>1.0</v>
      </c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20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20">
        <v>1.0</v>
      </c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9">
        <f t="shared" si="39"/>
        <v>3</v>
      </c>
    </row>
    <row r="178" ht="15.75" customHeight="1">
      <c r="A178" s="15"/>
      <c r="B178" s="40" t="s">
        <v>110</v>
      </c>
      <c r="C178" s="17"/>
      <c r="D178" s="20">
        <v>1.0</v>
      </c>
      <c r="E178" s="18"/>
      <c r="F178" s="18"/>
      <c r="G178" s="18"/>
      <c r="H178" s="18"/>
      <c r="I178" s="20">
        <v>0.5</v>
      </c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20"/>
      <c r="V178" s="18"/>
      <c r="W178" s="18"/>
      <c r="X178" s="18"/>
      <c r="Y178" s="18"/>
      <c r="Z178" s="18"/>
      <c r="AA178" s="18"/>
      <c r="AB178" s="18"/>
      <c r="AC178" s="18"/>
      <c r="AD178" s="18"/>
      <c r="AE178" s="20">
        <v>3.0</v>
      </c>
      <c r="AF178" s="18"/>
      <c r="AG178" s="21"/>
      <c r="AH178" s="18"/>
      <c r="AI178" s="18"/>
      <c r="AJ178" s="18"/>
      <c r="AK178" s="20">
        <v>4.0</v>
      </c>
      <c r="AL178" s="18"/>
      <c r="AM178" s="20">
        <v>3.0</v>
      </c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9">
        <f t="shared" si="39"/>
        <v>11.5</v>
      </c>
    </row>
    <row r="179" ht="15.75" customHeight="1">
      <c r="A179" s="15"/>
      <c r="B179" s="40" t="s">
        <v>111</v>
      </c>
      <c r="C179" s="17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21"/>
      <c r="AH179" s="18"/>
      <c r="AI179" s="18"/>
      <c r="AJ179" s="18"/>
      <c r="AK179" s="20">
        <v>0.5</v>
      </c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9">
        <f t="shared" si="39"/>
        <v>0.5</v>
      </c>
    </row>
    <row r="180" ht="15.75" customHeight="1">
      <c r="A180" s="15"/>
      <c r="B180" s="40" t="s">
        <v>112</v>
      </c>
      <c r="C180" s="17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9">
        <f t="shared" si="39"/>
        <v>0</v>
      </c>
    </row>
    <row r="181" ht="15.75" customHeight="1">
      <c r="A181" s="15"/>
      <c r="B181" s="40" t="s">
        <v>55</v>
      </c>
      <c r="C181" s="42"/>
      <c r="D181" s="42">
        <f t="shared" ref="D181:BF181" si="40">SUM(D175:D180)</f>
        <v>2</v>
      </c>
      <c r="E181" s="42">
        <f t="shared" si="40"/>
        <v>0</v>
      </c>
      <c r="F181" s="42">
        <f t="shared" si="40"/>
        <v>0</v>
      </c>
      <c r="G181" s="42">
        <f t="shared" si="40"/>
        <v>0</v>
      </c>
      <c r="H181" s="42">
        <f t="shared" si="40"/>
        <v>0</v>
      </c>
      <c r="I181" s="42">
        <f t="shared" si="40"/>
        <v>2.5</v>
      </c>
      <c r="J181" s="42">
        <f t="shared" si="40"/>
        <v>0</v>
      </c>
      <c r="K181" s="42">
        <f t="shared" si="40"/>
        <v>0</v>
      </c>
      <c r="L181" s="42">
        <f t="shared" si="40"/>
        <v>0</v>
      </c>
      <c r="M181" s="42">
        <f t="shared" si="40"/>
        <v>0</v>
      </c>
      <c r="N181" s="42">
        <f t="shared" si="40"/>
        <v>0</v>
      </c>
      <c r="O181" s="42">
        <f t="shared" si="40"/>
        <v>0</v>
      </c>
      <c r="P181" s="42">
        <f t="shared" si="40"/>
        <v>0</v>
      </c>
      <c r="Q181" s="42">
        <f t="shared" si="40"/>
        <v>0</v>
      </c>
      <c r="R181" s="42">
        <f t="shared" si="40"/>
        <v>0</v>
      </c>
      <c r="S181" s="42">
        <f t="shared" si="40"/>
        <v>0</v>
      </c>
      <c r="T181" s="42">
        <f t="shared" si="40"/>
        <v>0</v>
      </c>
      <c r="U181" s="42">
        <f t="shared" si="40"/>
        <v>0</v>
      </c>
      <c r="V181" s="42">
        <f t="shared" si="40"/>
        <v>0</v>
      </c>
      <c r="W181" s="42">
        <f t="shared" si="40"/>
        <v>0</v>
      </c>
      <c r="X181" s="42">
        <f t="shared" si="40"/>
        <v>0</v>
      </c>
      <c r="Y181" s="42">
        <f t="shared" si="40"/>
        <v>0</v>
      </c>
      <c r="Z181" s="42">
        <f t="shared" si="40"/>
        <v>0</v>
      </c>
      <c r="AA181" s="42">
        <f t="shared" si="40"/>
        <v>0</v>
      </c>
      <c r="AB181" s="42">
        <f t="shared" si="40"/>
        <v>0</v>
      </c>
      <c r="AC181" s="42">
        <f t="shared" si="40"/>
        <v>0</v>
      </c>
      <c r="AD181" s="42">
        <f t="shared" si="40"/>
        <v>0</v>
      </c>
      <c r="AE181" s="42">
        <f t="shared" si="40"/>
        <v>3</v>
      </c>
      <c r="AF181" s="42">
        <f t="shared" si="40"/>
        <v>0</v>
      </c>
      <c r="AG181" s="42">
        <f t="shared" si="40"/>
        <v>0</v>
      </c>
      <c r="AH181" s="42">
        <f t="shared" si="40"/>
        <v>0</v>
      </c>
      <c r="AI181" s="42">
        <f t="shared" si="40"/>
        <v>0</v>
      </c>
      <c r="AJ181" s="42">
        <f t="shared" si="40"/>
        <v>0</v>
      </c>
      <c r="AK181" s="42">
        <f t="shared" si="40"/>
        <v>5.5</v>
      </c>
      <c r="AL181" s="42">
        <f t="shared" si="40"/>
        <v>0</v>
      </c>
      <c r="AM181" s="42">
        <f t="shared" si="40"/>
        <v>5</v>
      </c>
      <c r="AN181" s="42">
        <f t="shared" si="40"/>
        <v>0</v>
      </c>
      <c r="AO181" s="42">
        <f t="shared" si="40"/>
        <v>0</v>
      </c>
      <c r="AP181" s="42">
        <f t="shared" si="40"/>
        <v>0</v>
      </c>
      <c r="AQ181" s="42">
        <f t="shared" si="40"/>
        <v>0</v>
      </c>
      <c r="AR181" s="42">
        <f t="shared" si="40"/>
        <v>0</v>
      </c>
      <c r="AS181" s="42">
        <f t="shared" si="40"/>
        <v>0</v>
      </c>
      <c r="AT181" s="42">
        <f t="shared" si="40"/>
        <v>0</v>
      </c>
      <c r="AU181" s="42">
        <f t="shared" si="40"/>
        <v>0</v>
      </c>
      <c r="AV181" s="42">
        <f t="shared" si="40"/>
        <v>0</v>
      </c>
      <c r="AW181" s="42">
        <f t="shared" si="40"/>
        <v>0</v>
      </c>
      <c r="AX181" s="42">
        <f t="shared" si="40"/>
        <v>0</v>
      </c>
      <c r="AY181" s="42">
        <f t="shared" si="40"/>
        <v>0</v>
      </c>
      <c r="AZ181" s="42">
        <f t="shared" si="40"/>
        <v>0</v>
      </c>
      <c r="BA181" s="42">
        <f t="shared" si="40"/>
        <v>0</v>
      </c>
      <c r="BB181" s="42">
        <f t="shared" si="40"/>
        <v>0</v>
      </c>
      <c r="BC181" s="42">
        <f t="shared" si="40"/>
        <v>0</v>
      </c>
      <c r="BD181" s="42">
        <f t="shared" si="40"/>
        <v>0</v>
      </c>
      <c r="BE181" s="42">
        <f t="shared" si="40"/>
        <v>0</v>
      </c>
      <c r="BF181" s="42">
        <f t="shared" si="40"/>
        <v>0</v>
      </c>
      <c r="BG181" s="23">
        <f t="shared" si="39"/>
        <v>18</v>
      </c>
    </row>
    <row r="182" ht="15.75" customHeight="1">
      <c r="A182" s="15"/>
      <c r="B182" s="40"/>
      <c r="C182" s="17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26"/>
    </row>
    <row r="183" ht="15.75" customHeight="1">
      <c r="A183" s="27"/>
      <c r="B183" s="43" t="s">
        <v>1</v>
      </c>
      <c r="C183" s="44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37">
        <f t="shared" ref="BG183:BG190" si="41">SUM(C183:BF183)</f>
        <v>0</v>
      </c>
    </row>
    <row r="184" ht="15.75" customHeight="1">
      <c r="A184" s="8">
        <v>21.0</v>
      </c>
      <c r="B184" s="38" t="s">
        <v>107</v>
      </c>
      <c r="C184" s="10"/>
      <c r="D184" s="11"/>
      <c r="E184" s="12">
        <v>3.0</v>
      </c>
      <c r="F184" s="12">
        <v>2.0</v>
      </c>
      <c r="G184" s="11"/>
      <c r="H184" s="11"/>
      <c r="I184" s="11"/>
      <c r="J184" s="12">
        <v>5.0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2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3"/>
      <c r="AH184" s="11"/>
      <c r="AI184" s="12">
        <v>10.0</v>
      </c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4">
        <f t="shared" si="41"/>
        <v>20</v>
      </c>
    </row>
    <row r="185" ht="15.75" customHeight="1">
      <c r="A185" s="15"/>
      <c r="B185" s="40" t="s">
        <v>108</v>
      </c>
      <c r="C185" s="17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9">
        <f t="shared" si="41"/>
        <v>0</v>
      </c>
    </row>
    <row r="186" ht="15.75" customHeight="1">
      <c r="A186" s="15"/>
      <c r="B186" s="40" t="s">
        <v>109</v>
      </c>
      <c r="C186" s="17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20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20">
        <v>2.0</v>
      </c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9">
        <f t="shared" si="41"/>
        <v>2</v>
      </c>
    </row>
    <row r="187" ht="15.75" customHeight="1">
      <c r="A187" s="15"/>
      <c r="B187" s="40" t="s">
        <v>110</v>
      </c>
      <c r="C187" s="17"/>
      <c r="D187" s="18"/>
      <c r="E187" s="18"/>
      <c r="F187" s="18"/>
      <c r="G187" s="18"/>
      <c r="H187" s="18"/>
      <c r="I187" s="18"/>
      <c r="J187" s="20">
        <v>10.0</v>
      </c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20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21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9">
        <f t="shared" si="41"/>
        <v>10</v>
      </c>
    </row>
    <row r="188" ht="15.75" customHeight="1">
      <c r="A188" s="15"/>
      <c r="B188" s="40" t="s">
        <v>111</v>
      </c>
      <c r="C188" s="17"/>
      <c r="D188" s="18"/>
      <c r="E188" s="18"/>
      <c r="F188" s="18"/>
      <c r="G188" s="18"/>
      <c r="H188" s="18"/>
      <c r="I188" s="20">
        <v>2.0</v>
      </c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  <c r="AF188" s="18"/>
      <c r="AG188" s="21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9">
        <f t="shared" si="41"/>
        <v>2</v>
      </c>
    </row>
    <row r="189" ht="15.75" customHeight="1">
      <c r="A189" s="15"/>
      <c r="B189" s="40" t="s">
        <v>112</v>
      </c>
      <c r="C189" s="17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  <c r="AF189" s="18"/>
      <c r="AG189" s="18"/>
      <c r="AH189" s="18"/>
      <c r="AI189" s="18"/>
      <c r="AJ189" s="18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9">
        <f t="shared" si="41"/>
        <v>0</v>
      </c>
    </row>
    <row r="190" ht="15.75" customHeight="1">
      <c r="A190" s="15"/>
      <c r="B190" s="40" t="s">
        <v>55</v>
      </c>
      <c r="C190" s="42"/>
      <c r="D190" s="42">
        <f t="shared" ref="D190:BF190" si="42">SUM(D184:D189)</f>
        <v>0</v>
      </c>
      <c r="E190" s="42">
        <f t="shared" si="42"/>
        <v>3</v>
      </c>
      <c r="F190" s="42">
        <f t="shared" si="42"/>
        <v>2</v>
      </c>
      <c r="G190" s="42">
        <f t="shared" si="42"/>
        <v>0</v>
      </c>
      <c r="H190" s="42">
        <f t="shared" si="42"/>
        <v>0</v>
      </c>
      <c r="I190" s="42">
        <f t="shared" si="42"/>
        <v>2</v>
      </c>
      <c r="J190" s="42">
        <f t="shared" si="42"/>
        <v>15</v>
      </c>
      <c r="K190" s="42">
        <f t="shared" si="42"/>
        <v>0</v>
      </c>
      <c r="L190" s="42">
        <f t="shared" si="42"/>
        <v>0</v>
      </c>
      <c r="M190" s="42">
        <f t="shared" si="42"/>
        <v>0</v>
      </c>
      <c r="N190" s="42">
        <f t="shared" si="42"/>
        <v>0</v>
      </c>
      <c r="O190" s="42">
        <f t="shared" si="42"/>
        <v>0</v>
      </c>
      <c r="P190" s="42">
        <f t="shared" si="42"/>
        <v>0</v>
      </c>
      <c r="Q190" s="42">
        <f t="shared" si="42"/>
        <v>0</v>
      </c>
      <c r="R190" s="42">
        <f t="shared" si="42"/>
        <v>0</v>
      </c>
      <c r="S190" s="42">
        <f t="shared" si="42"/>
        <v>0</v>
      </c>
      <c r="T190" s="42">
        <f t="shared" si="42"/>
        <v>0</v>
      </c>
      <c r="U190" s="42">
        <f t="shared" si="42"/>
        <v>0</v>
      </c>
      <c r="V190" s="42">
        <f t="shared" si="42"/>
        <v>0</v>
      </c>
      <c r="W190" s="42">
        <f t="shared" si="42"/>
        <v>0</v>
      </c>
      <c r="X190" s="42">
        <f t="shared" si="42"/>
        <v>0</v>
      </c>
      <c r="Y190" s="42">
        <f t="shared" si="42"/>
        <v>0</v>
      </c>
      <c r="Z190" s="42">
        <f t="shared" si="42"/>
        <v>0</v>
      </c>
      <c r="AA190" s="42">
        <f t="shared" si="42"/>
        <v>0</v>
      </c>
      <c r="AB190" s="42">
        <f t="shared" si="42"/>
        <v>0</v>
      </c>
      <c r="AC190" s="42">
        <f t="shared" si="42"/>
        <v>0</v>
      </c>
      <c r="AD190" s="42">
        <f t="shared" si="42"/>
        <v>0</v>
      </c>
      <c r="AE190" s="42">
        <f t="shared" si="42"/>
        <v>0</v>
      </c>
      <c r="AF190" s="42">
        <f t="shared" si="42"/>
        <v>0</v>
      </c>
      <c r="AG190" s="42">
        <f t="shared" si="42"/>
        <v>0</v>
      </c>
      <c r="AH190" s="42">
        <f t="shared" si="42"/>
        <v>0</v>
      </c>
      <c r="AI190" s="42">
        <f t="shared" si="42"/>
        <v>10</v>
      </c>
      <c r="AJ190" s="42">
        <f t="shared" si="42"/>
        <v>0</v>
      </c>
      <c r="AK190" s="42">
        <f t="shared" si="42"/>
        <v>0</v>
      </c>
      <c r="AL190" s="42">
        <f t="shared" si="42"/>
        <v>0</v>
      </c>
      <c r="AM190" s="42">
        <f t="shared" si="42"/>
        <v>0</v>
      </c>
      <c r="AN190" s="42">
        <f t="shared" si="42"/>
        <v>0</v>
      </c>
      <c r="AO190" s="42">
        <f t="shared" si="42"/>
        <v>0</v>
      </c>
      <c r="AP190" s="42">
        <f t="shared" si="42"/>
        <v>0</v>
      </c>
      <c r="AQ190" s="42">
        <f t="shared" si="42"/>
        <v>2</v>
      </c>
      <c r="AR190" s="42">
        <f t="shared" si="42"/>
        <v>0</v>
      </c>
      <c r="AS190" s="42">
        <f t="shared" si="42"/>
        <v>0</v>
      </c>
      <c r="AT190" s="42">
        <f t="shared" si="42"/>
        <v>0</v>
      </c>
      <c r="AU190" s="42">
        <f t="shared" si="42"/>
        <v>0</v>
      </c>
      <c r="AV190" s="42">
        <f t="shared" si="42"/>
        <v>0</v>
      </c>
      <c r="AW190" s="42">
        <f t="shared" si="42"/>
        <v>0</v>
      </c>
      <c r="AX190" s="42">
        <f t="shared" si="42"/>
        <v>0</v>
      </c>
      <c r="AY190" s="42">
        <f t="shared" si="42"/>
        <v>0</v>
      </c>
      <c r="AZ190" s="42">
        <f t="shared" si="42"/>
        <v>0</v>
      </c>
      <c r="BA190" s="42">
        <f t="shared" si="42"/>
        <v>0</v>
      </c>
      <c r="BB190" s="42">
        <f t="shared" si="42"/>
        <v>0</v>
      </c>
      <c r="BC190" s="42">
        <f t="shared" si="42"/>
        <v>0</v>
      </c>
      <c r="BD190" s="42">
        <f t="shared" si="42"/>
        <v>0</v>
      </c>
      <c r="BE190" s="42">
        <f t="shared" si="42"/>
        <v>0</v>
      </c>
      <c r="BF190" s="42">
        <f t="shared" si="42"/>
        <v>0</v>
      </c>
      <c r="BG190" s="23">
        <f t="shared" si="41"/>
        <v>34</v>
      </c>
    </row>
    <row r="191" ht="15.75" customHeight="1">
      <c r="A191" s="15"/>
      <c r="B191" s="40"/>
      <c r="C191" s="17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26"/>
    </row>
    <row r="192" ht="15.75" customHeight="1">
      <c r="A192" s="27"/>
      <c r="B192" s="43" t="s">
        <v>1</v>
      </c>
      <c r="C192" s="44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37">
        <f t="shared" ref="BG192:BG199" si="43">SUM(C192:BF192)</f>
        <v>0</v>
      </c>
    </row>
    <row r="193" ht="15.75" customHeight="1">
      <c r="A193" s="8">
        <v>22.0</v>
      </c>
      <c r="B193" s="38" t="s">
        <v>107</v>
      </c>
      <c r="C193" s="10"/>
      <c r="D193" s="11"/>
      <c r="E193" s="11"/>
      <c r="F193" s="11"/>
      <c r="G193" s="11"/>
      <c r="H193" s="11"/>
      <c r="I193" s="11"/>
      <c r="J193" s="11"/>
      <c r="K193" s="12">
        <v>3.0</v>
      </c>
      <c r="L193" s="11"/>
      <c r="M193" s="11"/>
      <c r="N193" s="11"/>
      <c r="O193" s="11"/>
      <c r="P193" s="11"/>
      <c r="Q193" s="11"/>
      <c r="R193" s="11"/>
      <c r="S193" s="11"/>
      <c r="T193" s="11"/>
      <c r="U193" s="12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2">
        <v>4.0</v>
      </c>
      <c r="AG193" s="13"/>
      <c r="AH193" s="11"/>
      <c r="AI193" s="11"/>
      <c r="AJ193" s="11"/>
      <c r="AK193" s="12">
        <v>2.0</v>
      </c>
      <c r="AL193" s="11"/>
      <c r="AM193" s="12">
        <v>5.0</v>
      </c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2">
        <v>3.0</v>
      </c>
      <c r="AY193" s="11"/>
      <c r="AZ193" s="11"/>
      <c r="BA193" s="11"/>
      <c r="BB193" s="11"/>
      <c r="BC193" s="11"/>
      <c r="BD193" s="11"/>
      <c r="BE193" s="11"/>
      <c r="BF193" s="11"/>
      <c r="BG193" s="14">
        <f t="shared" si="43"/>
        <v>17</v>
      </c>
    </row>
    <row r="194" ht="15.75" customHeight="1">
      <c r="A194" s="15"/>
      <c r="B194" s="40" t="s">
        <v>108</v>
      </c>
      <c r="C194" s="17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9">
        <f t="shared" si="43"/>
        <v>0</v>
      </c>
    </row>
    <row r="195" ht="15.75" customHeight="1">
      <c r="A195" s="15"/>
      <c r="B195" s="40" t="s">
        <v>109</v>
      </c>
      <c r="C195" s="17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20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20">
        <v>0.5</v>
      </c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9">
        <f t="shared" si="43"/>
        <v>0.5</v>
      </c>
    </row>
    <row r="196" ht="15.75" customHeight="1">
      <c r="A196" s="15"/>
      <c r="B196" s="40" t="s">
        <v>110</v>
      </c>
      <c r="C196" s="17"/>
      <c r="D196" s="18"/>
      <c r="E196" s="20">
        <v>1.0</v>
      </c>
      <c r="F196" s="18"/>
      <c r="G196" s="18"/>
      <c r="H196" s="18"/>
      <c r="I196" s="18"/>
      <c r="J196" s="18"/>
      <c r="K196" s="20">
        <v>3.0</v>
      </c>
      <c r="L196" s="18"/>
      <c r="M196" s="18"/>
      <c r="N196" s="18"/>
      <c r="O196" s="18"/>
      <c r="P196" s="18"/>
      <c r="Q196" s="18"/>
      <c r="R196" s="18"/>
      <c r="S196" s="18"/>
      <c r="T196" s="18"/>
      <c r="U196" s="20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21"/>
      <c r="AH196" s="18"/>
      <c r="AI196" s="18"/>
      <c r="AJ196" s="18"/>
      <c r="AK196" s="20">
        <v>2.0</v>
      </c>
      <c r="AL196" s="18"/>
      <c r="AM196" s="20">
        <v>4.0</v>
      </c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9">
        <f t="shared" si="43"/>
        <v>10</v>
      </c>
    </row>
    <row r="197" ht="15.75" customHeight="1">
      <c r="A197" s="15"/>
      <c r="B197" s="40" t="s">
        <v>111</v>
      </c>
      <c r="C197" s="17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21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9">
        <f t="shared" si="43"/>
        <v>0</v>
      </c>
    </row>
    <row r="198" ht="15.75" customHeight="1">
      <c r="A198" s="15"/>
      <c r="B198" s="40" t="s">
        <v>112</v>
      </c>
      <c r="C198" s="17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18"/>
      <c r="AZ198" s="18"/>
      <c r="BA198" s="18"/>
      <c r="BB198" s="18"/>
      <c r="BC198" s="18"/>
      <c r="BD198" s="18"/>
      <c r="BE198" s="18"/>
      <c r="BF198" s="18"/>
      <c r="BG198" s="19">
        <f t="shared" si="43"/>
        <v>0</v>
      </c>
    </row>
    <row r="199" ht="15.75" customHeight="1">
      <c r="A199" s="15"/>
      <c r="B199" s="40" t="s">
        <v>55</v>
      </c>
      <c r="C199" s="42"/>
      <c r="D199" s="42">
        <f t="shared" ref="D199:BF199" si="44">SUM(D193:D198)</f>
        <v>0</v>
      </c>
      <c r="E199" s="42">
        <f t="shared" si="44"/>
        <v>1</v>
      </c>
      <c r="F199" s="42">
        <f t="shared" si="44"/>
        <v>0</v>
      </c>
      <c r="G199" s="42">
        <f t="shared" si="44"/>
        <v>0</v>
      </c>
      <c r="H199" s="42">
        <f t="shared" si="44"/>
        <v>0</v>
      </c>
      <c r="I199" s="42">
        <f t="shared" si="44"/>
        <v>0</v>
      </c>
      <c r="J199" s="42">
        <f t="shared" si="44"/>
        <v>0</v>
      </c>
      <c r="K199" s="42">
        <f t="shared" si="44"/>
        <v>6</v>
      </c>
      <c r="L199" s="42">
        <f t="shared" si="44"/>
        <v>0</v>
      </c>
      <c r="M199" s="42">
        <f t="shared" si="44"/>
        <v>0</v>
      </c>
      <c r="N199" s="42">
        <f t="shared" si="44"/>
        <v>0</v>
      </c>
      <c r="O199" s="42">
        <f t="shared" si="44"/>
        <v>0</v>
      </c>
      <c r="P199" s="42">
        <f t="shared" si="44"/>
        <v>0</v>
      </c>
      <c r="Q199" s="42">
        <f t="shared" si="44"/>
        <v>0</v>
      </c>
      <c r="R199" s="42">
        <f t="shared" si="44"/>
        <v>0</v>
      </c>
      <c r="S199" s="42">
        <f t="shared" si="44"/>
        <v>0</v>
      </c>
      <c r="T199" s="42">
        <f t="shared" si="44"/>
        <v>0</v>
      </c>
      <c r="U199" s="42">
        <f t="shared" si="44"/>
        <v>0</v>
      </c>
      <c r="V199" s="42">
        <f t="shared" si="44"/>
        <v>0</v>
      </c>
      <c r="W199" s="42">
        <f t="shared" si="44"/>
        <v>0</v>
      </c>
      <c r="X199" s="42">
        <f t="shared" si="44"/>
        <v>0</v>
      </c>
      <c r="Y199" s="42">
        <f t="shared" si="44"/>
        <v>0</v>
      </c>
      <c r="Z199" s="42">
        <f t="shared" si="44"/>
        <v>0</v>
      </c>
      <c r="AA199" s="42">
        <f t="shared" si="44"/>
        <v>0</v>
      </c>
      <c r="AB199" s="42">
        <f t="shared" si="44"/>
        <v>0</v>
      </c>
      <c r="AC199" s="42">
        <f t="shared" si="44"/>
        <v>0</v>
      </c>
      <c r="AD199" s="42">
        <f t="shared" si="44"/>
        <v>0</v>
      </c>
      <c r="AE199" s="42">
        <f t="shared" si="44"/>
        <v>0</v>
      </c>
      <c r="AF199" s="42">
        <f t="shared" si="44"/>
        <v>4</v>
      </c>
      <c r="AG199" s="42">
        <f t="shared" si="44"/>
        <v>0</v>
      </c>
      <c r="AH199" s="42">
        <f t="shared" si="44"/>
        <v>0</v>
      </c>
      <c r="AI199" s="42">
        <f t="shared" si="44"/>
        <v>0</v>
      </c>
      <c r="AJ199" s="42">
        <f t="shared" si="44"/>
        <v>0</v>
      </c>
      <c r="AK199" s="42">
        <f t="shared" si="44"/>
        <v>4.5</v>
      </c>
      <c r="AL199" s="42">
        <f t="shared" si="44"/>
        <v>0</v>
      </c>
      <c r="AM199" s="42">
        <f t="shared" si="44"/>
        <v>9</v>
      </c>
      <c r="AN199" s="42">
        <f t="shared" si="44"/>
        <v>0</v>
      </c>
      <c r="AO199" s="42">
        <f t="shared" si="44"/>
        <v>0</v>
      </c>
      <c r="AP199" s="42">
        <f t="shared" si="44"/>
        <v>0</v>
      </c>
      <c r="AQ199" s="42">
        <f t="shared" si="44"/>
        <v>0</v>
      </c>
      <c r="AR199" s="42">
        <f t="shared" si="44"/>
        <v>0</v>
      </c>
      <c r="AS199" s="42">
        <f t="shared" si="44"/>
        <v>0</v>
      </c>
      <c r="AT199" s="42">
        <f t="shared" si="44"/>
        <v>0</v>
      </c>
      <c r="AU199" s="42">
        <f t="shared" si="44"/>
        <v>0</v>
      </c>
      <c r="AV199" s="42">
        <f t="shared" si="44"/>
        <v>0</v>
      </c>
      <c r="AW199" s="42">
        <f t="shared" si="44"/>
        <v>0</v>
      </c>
      <c r="AX199" s="42">
        <f t="shared" si="44"/>
        <v>3</v>
      </c>
      <c r="AY199" s="42">
        <f t="shared" si="44"/>
        <v>0</v>
      </c>
      <c r="AZ199" s="42">
        <f t="shared" si="44"/>
        <v>0</v>
      </c>
      <c r="BA199" s="42">
        <f t="shared" si="44"/>
        <v>0</v>
      </c>
      <c r="BB199" s="42">
        <f t="shared" si="44"/>
        <v>0</v>
      </c>
      <c r="BC199" s="42">
        <f t="shared" si="44"/>
        <v>0</v>
      </c>
      <c r="BD199" s="42">
        <f t="shared" si="44"/>
        <v>0</v>
      </c>
      <c r="BE199" s="42">
        <f t="shared" si="44"/>
        <v>0</v>
      </c>
      <c r="BF199" s="42">
        <f t="shared" si="44"/>
        <v>0</v>
      </c>
      <c r="BG199" s="23">
        <f t="shared" si="43"/>
        <v>27.5</v>
      </c>
    </row>
    <row r="200" ht="15.75" customHeight="1">
      <c r="A200" s="15"/>
      <c r="B200" s="40"/>
      <c r="C200" s="17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26"/>
    </row>
    <row r="201" ht="15.75" customHeight="1">
      <c r="A201" s="27"/>
      <c r="B201" s="43" t="s">
        <v>1</v>
      </c>
      <c r="C201" s="44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37">
        <f t="shared" ref="BG201:BG208" si="45">SUM(C201:BF201)</f>
        <v>0</v>
      </c>
    </row>
    <row r="202" ht="15.75" customHeight="1">
      <c r="A202" s="8">
        <v>23.0</v>
      </c>
      <c r="B202" s="38" t="s">
        <v>107</v>
      </c>
      <c r="C202" s="10"/>
      <c r="D202" s="11"/>
      <c r="E202" s="12">
        <v>2.0</v>
      </c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2">
        <v>4.5</v>
      </c>
      <c r="R202" s="11"/>
      <c r="S202" s="11"/>
      <c r="T202" s="11"/>
      <c r="U202" s="12"/>
      <c r="V202" s="11"/>
      <c r="W202" s="11"/>
      <c r="X202" s="11"/>
      <c r="Y202" s="11"/>
      <c r="Z202" s="11"/>
      <c r="AA202" s="11"/>
      <c r="AB202" s="11"/>
      <c r="AC202" s="11"/>
      <c r="AD202" s="12">
        <v>0.5</v>
      </c>
      <c r="AE202" s="11"/>
      <c r="AF202" s="11"/>
      <c r="AG202" s="13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4">
        <f t="shared" si="45"/>
        <v>7</v>
      </c>
    </row>
    <row r="203" ht="15.75" customHeight="1">
      <c r="A203" s="15"/>
      <c r="B203" s="40" t="s">
        <v>108</v>
      </c>
      <c r="C203" s="17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20">
        <v>2.0</v>
      </c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9">
        <f t="shared" si="45"/>
        <v>2</v>
      </c>
    </row>
    <row r="204" ht="15.75" customHeight="1">
      <c r="A204" s="15"/>
      <c r="B204" s="40" t="s">
        <v>109</v>
      </c>
      <c r="C204" s="17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20">
        <v>2.0</v>
      </c>
      <c r="R204" s="18"/>
      <c r="S204" s="18"/>
      <c r="T204" s="18"/>
      <c r="U204" s="20"/>
      <c r="V204" s="18"/>
      <c r="W204" s="18"/>
      <c r="X204" s="18"/>
      <c r="Y204" s="18"/>
      <c r="Z204" s="18"/>
      <c r="AA204" s="18"/>
      <c r="AB204" s="18"/>
      <c r="AC204" s="18"/>
      <c r="AD204" s="20">
        <v>4.0</v>
      </c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9">
        <f t="shared" si="45"/>
        <v>6</v>
      </c>
    </row>
    <row r="205" ht="15.75" customHeight="1">
      <c r="A205" s="15"/>
      <c r="B205" s="40" t="s">
        <v>110</v>
      </c>
      <c r="C205" s="17"/>
      <c r="D205" s="18"/>
      <c r="E205" s="20">
        <v>1.0</v>
      </c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20">
        <v>18.5</v>
      </c>
      <c r="R205" s="18"/>
      <c r="S205" s="18"/>
      <c r="T205" s="18"/>
      <c r="U205" s="20"/>
      <c r="V205" s="18"/>
      <c r="W205" s="18"/>
      <c r="X205" s="18"/>
      <c r="Y205" s="18"/>
      <c r="Z205" s="18"/>
      <c r="AA205" s="18"/>
      <c r="AB205" s="18"/>
      <c r="AC205" s="18"/>
      <c r="AD205" s="20">
        <v>3.0</v>
      </c>
      <c r="AE205" s="18"/>
      <c r="AF205" s="18"/>
      <c r="AG205" s="21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9">
        <f t="shared" si="45"/>
        <v>22.5</v>
      </c>
    </row>
    <row r="206" ht="15.75" customHeight="1">
      <c r="A206" s="15"/>
      <c r="B206" s="40" t="s">
        <v>111</v>
      </c>
      <c r="C206" s="17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20">
        <v>2.5</v>
      </c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20">
        <v>1.0</v>
      </c>
      <c r="AE206" s="18"/>
      <c r="AF206" s="18"/>
      <c r="AG206" s="21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9">
        <f t="shared" si="45"/>
        <v>3.5</v>
      </c>
    </row>
    <row r="207" ht="15.75" customHeight="1">
      <c r="A207" s="15"/>
      <c r="B207" s="40" t="s">
        <v>112</v>
      </c>
      <c r="C207" s="17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20">
        <v>11.0</v>
      </c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0">
        <v>1.0</v>
      </c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9">
        <f t="shared" si="45"/>
        <v>12</v>
      </c>
    </row>
    <row r="208" ht="15.75" customHeight="1">
      <c r="A208" s="15"/>
      <c r="B208" s="40" t="s">
        <v>55</v>
      </c>
      <c r="C208" s="42"/>
      <c r="D208" s="42">
        <f t="shared" ref="D208:BF208" si="46">SUM(D202:D207)</f>
        <v>0</v>
      </c>
      <c r="E208" s="42">
        <f t="shared" si="46"/>
        <v>3</v>
      </c>
      <c r="F208" s="42">
        <f t="shared" si="46"/>
        <v>0</v>
      </c>
      <c r="G208" s="42">
        <f t="shared" si="46"/>
        <v>0</v>
      </c>
      <c r="H208" s="42">
        <f t="shared" si="46"/>
        <v>0</v>
      </c>
      <c r="I208" s="42">
        <f t="shared" si="46"/>
        <v>0</v>
      </c>
      <c r="J208" s="42">
        <f t="shared" si="46"/>
        <v>0</v>
      </c>
      <c r="K208" s="42">
        <f t="shared" si="46"/>
        <v>0</v>
      </c>
      <c r="L208" s="42">
        <f t="shared" si="46"/>
        <v>0</v>
      </c>
      <c r="M208" s="42">
        <f t="shared" si="46"/>
        <v>0</v>
      </c>
      <c r="N208" s="42">
        <f t="shared" si="46"/>
        <v>0</v>
      </c>
      <c r="O208" s="42">
        <f t="shared" si="46"/>
        <v>0</v>
      </c>
      <c r="P208" s="42">
        <f t="shared" si="46"/>
        <v>0</v>
      </c>
      <c r="Q208" s="42">
        <f t="shared" si="46"/>
        <v>40.5</v>
      </c>
      <c r="R208" s="42">
        <f t="shared" si="46"/>
        <v>0</v>
      </c>
      <c r="S208" s="42">
        <f t="shared" si="46"/>
        <v>0</v>
      </c>
      <c r="T208" s="42">
        <f t="shared" si="46"/>
        <v>0</v>
      </c>
      <c r="U208" s="42">
        <f t="shared" si="46"/>
        <v>0</v>
      </c>
      <c r="V208" s="42">
        <f t="shared" si="46"/>
        <v>0</v>
      </c>
      <c r="W208" s="42">
        <f t="shared" si="46"/>
        <v>0</v>
      </c>
      <c r="X208" s="42">
        <f t="shared" si="46"/>
        <v>0</v>
      </c>
      <c r="Y208" s="42">
        <f t="shared" si="46"/>
        <v>0</v>
      </c>
      <c r="Z208" s="42">
        <f t="shared" si="46"/>
        <v>0</v>
      </c>
      <c r="AA208" s="42">
        <f t="shared" si="46"/>
        <v>0</v>
      </c>
      <c r="AB208" s="42">
        <f t="shared" si="46"/>
        <v>0</v>
      </c>
      <c r="AC208" s="42">
        <f t="shared" si="46"/>
        <v>0</v>
      </c>
      <c r="AD208" s="42">
        <f t="shared" si="46"/>
        <v>9.5</v>
      </c>
      <c r="AE208" s="42">
        <f t="shared" si="46"/>
        <v>0</v>
      </c>
      <c r="AF208" s="42">
        <f t="shared" si="46"/>
        <v>0</v>
      </c>
      <c r="AG208" s="42">
        <f t="shared" si="46"/>
        <v>0</v>
      </c>
      <c r="AH208" s="42">
        <f t="shared" si="46"/>
        <v>0</v>
      </c>
      <c r="AI208" s="42">
        <f t="shared" si="46"/>
        <v>0</v>
      </c>
      <c r="AJ208" s="42">
        <f t="shared" si="46"/>
        <v>0</v>
      </c>
      <c r="AK208" s="42">
        <f t="shared" si="46"/>
        <v>0</v>
      </c>
      <c r="AL208" s="42">
        <f t="shared" si="46"/>
        <v>0</v>
      </c>
      <c r="AM208" s="42">
        <f t="shared" si="46"/>
        <v>0</v>
      </c>
      <c r="AN208" s="42">
        <f t="shared" si="46"/>
        <v>0</v>
      </c>
      <c r="AO208" s="42">
        <f t="shared" si="46"/>
        <v>0</v>
      </c>
      <c r="AP208" s="42">
        <f t="shared" si="46"/>
        <v>0</v>
      </c>
      <c r="AQ208" s="42">
        <f t="shared" si="46"/>
        <v>0</v>
      </c>
      <c r="AR208" s="42">
        <f t="shared" si="46"/>
        <v>0</v>
      </c>
      <c r="AS208" s="42">
        <f t="shared" si="46"/>
        <v>0</v>
      </c>
      <c r="AT208" s="42">
        <f t="shared" si="46"/>
        <v>0</v>
      </c>
      <c r="AU208" s="42">
        <f t="shared" si="46"/>
        <v>0</v>
      </c>
      <c r="AV208" s="42">
        <f t="shared" si="46"/>
        <v>0</v>
      </c>
      <c r="AW208" s="42">
        <f t="shared" si="46"/>
        <v>0</v>
      </c>
      <c r="AX208" s="42">
        <f t="shared" si="46"/>
        <v>0</v>
      </c>
      <c r="AY208" s="42">
        <f t="shared" si="46"/>
        <v>0</v>
      </c>
      <c r="AZ208" s="42">
        <f t="shared" si="46"/>
        <v>0</v>
      </c>
      <c r="BA208" s="42">
        <f t="shared" si="46"/>
        <v>0</v>
      </c>
      <c r="BB208" s="42">
        <f t="shared" si="46"/>
        <v>0</v>
      </c>
      <c r="BC208" s="42">
        <f t="shared" si="46"/>
        <v>0</v>
      </c>
      <c r="BD208" s="42">
        <f t="shared" si="46"/>
        <v>0</v>
      </c>
      <c r="BE208" s="42">
        <f t="shared" si="46"/>
        <v>0</v>
      </c>
      <c r="BF208" s="42">
        <f t="shared" si="46"/>
        <v>0</v>
      </c>
      <c r="BG208" s="23">
        <f t="shared" si="45"/>
        <v>53</v>
      </c>
    </row>
    <row r="209" ht="15.75" customHeight="1">
      <c r="A209" s="15"/>
      <c r="B209" s="40"/>
      <c r="C209" s="17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26"/>
    </row>
    <row r="210" ht="15.75" customHeight="1">
      <c r="A210" s="27"/>
      <c r="B210" s="43" t="s">
        <v>1</v>
      </c>
      <c r="C210" s="44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37">
        <f t="shared" ref="BG210:BG217" si="47">SUM(C210:BF210)</f>
        <v>0</v>
      </c>
    </row>
    <row r="211" ht="15.75" customHeight="1">
      <c r="A211" s="8">
        <v>24.0</v>
      </c>
      <c r="B211" s="38" t="s">
        <v>107</v>
      </c>
      <c r="C211" s="10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2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3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2">
        <v>3.0</v>
      </c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4">
        <f t="shared" si="47"/>
        <v>3</v>
      </c>
    </row>
    <row r="212" ht="15.75" customHeight="1">
      <c r="A212" s="15"/>
      <c r="B212" s="40" t="s">
        <v>108</v>
      </c>
      <c r="C212" s="17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20">
        <v>1.0</v>
      </c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9">
        <f t="shared" si="47"/>
        <v>1</v>
      </c>
    </row>
    <row r="213" ht="15.75" customHeight="1">
      <c r="A213" s="15"/>
      <c r="B213" s="40" t="s">
        <v>109</v>
      </c>
      <c r="C213" s="17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20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20">
        <v>4.0</v>
      </c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9">
        <f t="shared" si="47"/>
        <v>4</v>
      </c>
    </row>
    <row r="214" ht="15.75" customHeight="1">
      <c r="A214" s="15"/>
      <c r="B214" s="40" t="s">
        <v>110</v>
      </c>
      <c r="C214" s="17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20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21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20">
        <v>13.0</v>
      </c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9">
        <f t="shared" si="47"/>
        <v>13</v>
      </c>
    </row>
    <row r="215" ht="15.75" customHeight="1">
      <c r="A215" s="15"/>
      <c r="B215" s="40" t="s">
        <v>111</v>
      </c>
      <c r="C215" s="17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21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20">
        <v>7.0</v>
      </c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9">
        <f t="shared" si="47"/>
        <v>7</v>
      </c>
    </row>
    <row r="216" ht="15.75" customHeight="1">
      <c r="A216" s="15"/>
      <c r="B216" s="40" t="s">
        <v>112</v>
      </c>
      <c r="C216" s="17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20">
        <v>2.0</v>
      </c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9">
        <f t="shared" si="47"/>
        <v>2</v>
      </c>
    </row>
    <row r="217" ht="15.75" customHeight="1">
      <c r="A217" s="15"/>
      <c r="B217" s="40" t="s">
        <v>55</v>
      </c>
      <c r="C217" s="42"/>
      <c r="D217" s="42">
        <f t="shared" ref="D217:BF217" si="48">SUM(D211:D216)</f>
        <v>0</v>
      </c>
      <c r="E217" s="42">
        <f t="shared" si="48"/>
        <v>0</v>
      </c>
      <c r="F217" s="42">
        <f t="shared" si="48"/>
        <v>0</v>
      </c>
      <c r="G217" s="42">
        <f t="shared" si="48"/>
        <v>0</v>
      </c>
      <c r="H217" s="42">
        <f t="shared" si="48"/>
        <v>0</v>
      </c>
      <c r="I217" s="42">
        <f t="shared" si="48"/>
        <v>0</v>
      </c>
      <c r="J217" s="42">
        <f t="shared" si="48"/>
        <v>0</v>
      </c>
      <c r="K217" s="42">
        <f t="shared" si="48"/>
        <v>0</v>
      </c>
      <c r="L217" s="42">
        <f t="shared" si="48"/>
        <v>0</v>
      </c>
      <c r="M217" s="42">
        <f t="shared" si="48"/>
        <v>0</v>
      </c>
      <c r="N217" s="42">
        <f t="shared" si="48"/>
        <v>0</v>
      </c>
      <c r="O217" s="42">
        <f t="shared" si="48"/>
        <v>0</v>
      </c>
      <c r="P217" s="42">
        <f t="shared" si="48"/>
        <v>0</v>
      </c>
      <c r="Q217" s="42">
        <f t="shared" si="48"/>
        <v>0</v>
      </c>
      <c r="R217" s="42">
        <f t="shared" si="48"/>
        <v>0</v>
      </c>
      <c r="S217" s="42">
        <f t="shared" si="48"/>
        <v>0</v>
      </c>
      <c r="T217" s="42">
        <f t="shared" si="48"/>
        <v>0</v>
      </c>
      <c r="U217" s="42">
        <f t="shared" si="48"/>
        <v>0</v>
      </c>
      <c r="V217" s="42">
        <f t="shared" si="48"/>
        <v>0</v>
      </c>
      <c r="W217" s="42">
        <f t="shared" si="48"/>
        <v>0</v>
      </c>
      <c r="X217" s="42">
        <f t="shared" si="48"/>
        <v>0</v>
      </c>
      <c r="Y217" s="42">
        <f t="shared" si="48"/>
        <v>0</v>
      </c>
      <c r="Z217" s="42">
        <f t="shared" si="48"/>
        <v>0</v>
      </c>
      <c r="AA217" s="42">
        <f t="shared" si="48"/>
        <v>0</v>
      </c>
      <c r="AB217" s="42">
        <f t="shared" si="48"/>
        <v>0</v>
      </c>
      <c r="AC217" s="42">
        <f t="shared" si="48"/>
        <v>0</v>
      </c>
      <c r="AD217" s="42">
        <f t="shared" si="48"/>
        <v>0</v>
      </c>
      <c r="AE217" s="42">
        <f t="shared" si="48"/>
        <v>0</v>
      </c>
      <c r="AF217" s="42">
        <f t="shared" si="48"/>
        <v>0</v>
      </c>
      <c r="AG217" s="42">
        <f t="shared" si="48"/>
        <v>0</v>
      </c>
      <c r="AH217" s="42">
        <f t="shared" si="48"/>
        <v>0</v>
      </c>
      <c r="AI217" s="42">
        <f t="shared" si="48"/>
        <v>0</v>
      </c>
      <c r="AJ217" s="42">
        <f t="shared" si="48"/>
        <v>0</v>
      </c>
      <c r="AK217" s="42">
        <f t="shared" si="48"/>
        <v>0</v>
      </c>
      <c r="AL217" s="42">
        <f t="shared" si="48"/>
        <v>0</v>
      </c>
      <c r="AM217" s="42">
        <f t="shared" si="48"/>
        <v>0</v>
      </c>
      <c r="AN217" s="42">
        <f t="shared" si="48"/>
        <v>0</v>
      </c>
      <c r="AO217" s="42">
        <f t="shared" si="48"/>
        <v>0</v>
      </c>
      <c r="AP217" s="42">
        <f t="shared" si="48"/>
        <v>0</v>
      </c>
      <c r="AQ217" s="42">
        <f t="shared" si="48"/>
        <v>0</v>
      </c>
      <c r="AR217" s="42">
        <f t="shared" si="48"/>
        <v>0</v>
      </c>
      <c r="AS217" s="42">
        <f t="shared" si="48"/>
        <v>0</v>
      </c>
      <c r="AT217" s="42">
        <f t="shared" si="48"/>
        <v>30</v>
      </c>
      <c r="AU217" s="42">
        <f t="shared" si="48"/>
        <v>0</v>
      </c>
      <c r="AV217" s="42">
        <f t="shared" si="48"/>
        <v>0</v>
      </c>
      <c r="AW217" s="42">
        <f t="shared" si="48"/>
        <v>0</v>
      </c>
      <c r="AX217" s="42">
        <f t="shared" si="48"/>
        <v>0</v>
      </c>
      <c r="AY217" s="42">
        <f t="shared" si="48"/>
        <v>0</v>
      </c>
      <c r="AZ217" s="42">
        <f t="shared" si="48"/>
        <v>0</v>
      </c>
      <c r="BA217" s="42">
        <f t="shared" si="48"/>
        <v>0</v>
      </c>
      <c r="BB217" s="42">
        <f t="shared" si="48"/>
        <v>0</v>
      </c>
      <c r="BC217" s="42">
        <f t="shared" si="48"/>
        <v>0</v>
      </c>
      <c r="BD217" s="42">
        <f t="shared" si="48"/>
        <v>0</v>
      </c>
      <c r="BE217" s="42">
        <f t="shared" si="48"/>
        <v>0</v>
      </c>
      <c r="BF217" s="42">
        <f t="shared" si="48"/>
        <v>0</v>
      </c>
      <c r="BG217" s="23">
        <f t="shared" si="47"/>
        <v>30</v>
      </c>
    </row>
    <row r="218" ht="15.75" customHeight="1">
      <c r="A218" s="15"/>
      <c r="B218" s="40"/>
      <c r="C218" s="17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26"/>
    </row>
    <row r="219" ht="15.75" customHeight="1">
      <c r="A219" s="27"/>
      <c r="B219" s="43" t="s">
        <v>1</v>
      </c>
      <c r="C219" s="44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37">
        <f t="shared" ref="BG219:BG226" si="49">SUM(C219:BF219)</f>
        <v>0</v>
      </c>
    </row>
    <row r="220" ht="15.75" customHeight="1">
      <c r="A220" s="8">
        <v>25.0</v>
      </c>
      <c r="B220" s="38" t="s">
        <v>107</v>
      </c>
      <c r="C220" s="10"/>
      <c r="D220" s="11"/>
      <c r="E220" s="11"/>
      <c r="F220" s="11"/>
      <c r="G220" s="11"/>
      <c r="H220" s="11"/>
      <c r="I220" s="12">
        <v>3.0</v>
      </c>
      <c r="J220" s="12">
        <v>1.0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2">
        <v>3.0</v>
      </c>
      <c r="V220" s="11"/>
      <c r="W220" s="11"/>
      <c r="X220" s="11"/>
      <c r="Y220" s="11"/>
      <c r="Z220" s="11"/>
      <c r="AA220" s="11"/>
      <c r="AB220" s="11"/>
      <c r="AC220" s="12">
        <v>1.0</v>
      </c>
      <c r="AD220" s="11"/>
      <c r="AE220" s="11"/>
      <c r="AF220" s="11"/>
      <c r="AG220" s="13"/>
      <c r="AH220" s="11"/>
      <c r="AI220" s="11"/>
      <c r="AJ220" s="11"/>
      <c r="AK220" s="12">
        <v>2.0</v>
      </c>
      <c r="AL220" s="11"/>
      <c r="AM220" s="12">
        <v>3.0</v>
      </c>
      <c r="AN220" s="11"/>
      <c r="AO220" s="11"/>
      <c r="AP220" s="11"/>
      <c r="AQ220" s="12">
        <v>1.0</v>
      </c>
      <c r="AR220" s="12">
        <v>2.0</v>
      </c>
      <c r="AS220" s="11"/>
      <c r="AT220" s="11"/>
      <c r="AU220" s="11"/>
      <c r="AV220" s="11"/>
      <c r="AW220" s="11"/>
      <c r="AX220" s="11"/>
      <c r="AY220" s="11"/>
      <c r="AZ220" s="11"/>
      <c r="BA220" s="12">
        <v>1.0</v>
      </c>
      <c r="BB220" s="11"/>
      <c r="BC220" s="11"/>
      <c r="BD220" s="11"/>
      <c r="BE220" s="11"/>
      <c r="BF220" s="11"/>
      <c r="BG220" s="14">
        <f t="shared" si="49"/>
        <v>17</v>
      </c>
    </row>
    <row r="221" ht="15.75" customHeight="1">
      <c r="A221" s="15"/>
      <c r="B221" s="40" t="s">
        <v>108</v>
      </c>
      <c r="C221" s="17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20">
        <v>0.5</v>
      </c>
      <c r="AN221" s="18"/>
      <c r="AO221" s="18"/>
      <c r="AP221" s="20">
        <v>1.0</v>
      </c>
      <c r="AQ221" s="20">
        <v>1.0</v>
      </c>
      <c r="AR221" s="20">
        <v>2.0</v>
      </c>
      <c r="AS221" s="18"/>
      <c r="AT221" s="18"/>
      <c r="AU221" s="18"/>
      <c r="AV221" s="18"/>
      <c r="AW221" s="18"/>
      <c r="AX221" s="18"/>
      <c r="AY221" s="18"/>
      <c r="AZ221" s="18"/>
      <c r="BA221" s="18"/>
      <c r="BB221" s="20">
        <v>5.0</v>
      </c>
      <c r="BC221" s="18"/>
      <c r="BD221" s="18"/>
      <c r="BE221" s="18"/>
      <c r="BF221" s="18"/>
      <c r="BG221" s="19">
        <f t="shared" si="49"/>
        <v>9.5</v>
      </c>
    </row>
    <row r="222" ht="15.75" customHeight="1">
      <c r="A222" s="15"/>
      <c r="B222" s="40" t="s">
        <v>109</v>
      </c>
      <c r="C222" s="17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20">
        <v>1.0</v>
      </c>
      <c r="O222" s="18"/>
      <c r="P222" s="18"/>
      <c r="Q222" s="18"/>
      <c r="R222" s="18"/>
      <c r="S222" s="18"/>
      <c r="T222" s="18"/>
      <c r="U222" s="20">
        <v>2.0</v>
      </c>
      <c r="V222" s="18"/>
      <c r="W222" s="18"/>
      <c r="X222" s="18"/>
      <c r="Y222" s="18"/>
      <c r="Z222" s="18"/>
      <c r="AA222" s="18"/>
      <c r="AB222" s="18"/>
      <c r="AC222" s="20">
        <v>1.0</v>
      </c>
      <c r="AD222" s="18"/>
      <c r="AE222" s="18"/>
      <c r="AF222" s="18"/>
      <c r="AG222" s="18"/>
      <c r="AH222" s="18"/>
      <c r="AI222" s="18"/>
      <c r="AJ222" s="20">
        <v>2.0</v>
      </c>
      <c r="AK222" s="20">
        <v>3.0</v>
      </c>
      <c r="AL222" s="18"/>
      <c r="AM222" s="20">
        <v>1.0</v>
      </c>
      <c r="AN222" s="18"/>
      <c r="AO222" s="18"/>
      <c r="AP222" s="20">
        <v>2.0</v>
      </c>
      <c r="AQ222" s="20">
        <v>1.0</v>
      </c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9">
        <f t="shared" si="49"/>
        <v>13</v>
      </c>
    </row>
    <row r="223" ht="15.75" customHeight="1">
      <c r="A223" s="15"/>
      <c r="B223" s="40" t="s">
        <v>110</v>
      </c>
      <c r="C223" s="17"/>
      <c r="D223" s="18"/>
      <c r="E223" s="18"/>
      <c r="F223" s="18"/>
      <c r="G223" s="18"/>
      <c r="H223" s="18"/>
      <c r="I223" s="20">
        <v>1.0</v>
      </c>
      <c r="J223" s="20">
        <v>3.0</v>
      </c>
      <c r="K223" s="18"/>
      <c r="L223" s="18"/>
      <c r="M223" s="18"/>
      <c r="N223" s="20">
        <v>1.0</v>
      </c>
      <c r="O223" s="18"/>
      <c r="P223" s="18"/>
      <c r="Q223" s="18"/>
      <c r="R223" s="18"/>
      <c r="S223" s="18"/>
      <c r="T223" s="18"/>
      <c r="U223" s="20">
        <v>6.0</v>
      </c>
      <c r="V223" s="18"/>
      <c r="W223" s="18"/>
      <c r="X223" s="18"/>
      <c r="Y223" s="18"/>
      <c r="Z223" s="18"/>
      <c r="AA223" s="18"/>
      <c r="AB223" s="18"/>
      <c r="AC223" s="20">
        <v>1.0</v>
      </c>
      <c r="AD223" s="18"/>
      <c r="AE223" s="18"/>
      <c r="AF223" s="18"/>
      <c r="AG223" s="21"/>
      <c r="AH223" s="18"/>
      <c r="AI223" s="18"/>
      <c r="AJ223" s="20">
        <v>1.0</v>
      </c>
      <c r="AK223" s="20">
        <v>6.0</v>
      </c>
      <c r="AL223" s="18"/>
      <c r="AM223" s="20">
        <v>4.0</v>
      </c>
      <c r="AN223" s="18"/>
      <c r="AO223" s="18"/>
      <c r="AP223" s="20">
        <v>2.0</v>
      </c>
      <c r="AQ223" s="20">
        <v>2.0</v>
      </c>
      <c r="AR223" s="20">
        <v>11.0</v>
      </c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9">
        <f t="shared" si="49"/>
        <v>38</v>
      </c>
    </row>
    <row r="224" ht="15.75" customHeight="1">
      <c r="A224" s="15"/>
      <c r="B224" s="40" t="s">
        <v>111</v>
      </c>
      <c r="C224" s="17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21"/>
      <c r="AH224" s="18"/>
      <c r="AI224" s="18"/>
      <c r="AJ224" s="18"/>
      <c r="AK224" s="20">
        <v>3.0</v>
      </c>
      <c r="AL224" s="18"/>
      <c r="AM224" s="20">
        <v>2.0</v>
      </c>
      <c r="AN224" s="18"/>
      <c r="AO224" s="18"/>
      <c r="AP224" s="20">
        <v>0.5</v>
      </c>
      <c r="AQ224" s="18"/>
      <c r="AR224" s="20">
        <v>1.0</v>
      </c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9">
        <f t="shared" si="49"/>
        <v>6.5</v>
      </c>
    </row>
    <row r="225" ht="15.75" customHeight="1">
      <c r="A225" s="15"/>
      <c r="B225" s="40" t="s">
        <v>112</v>
      </c>
      <c r="C225" s="17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20">
        <v>1.0</v>
      </c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20">
        <v>1.0</v>
      </c>
      <c r="AD225" s="18"/>
      <c r="AE225" s="18"/>
      <c r="AF225" s="18"/>
      <c r="AG225" s="18"/>
      <c r="AH225" s="18"/>
      <c r="AI225" s="18"/>
      <c r="AJ225" s="18"/>
      <c r="AK225" s="20">
        <v>1.5</v>
      </c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20">
        <v>1.0</v>
      </c>
      <c r="BB225" s="18"/>
      <c r="BC225" s="18"/>
      <c r="BD225" s="18"/>
      <c r="BE225" s="18"/>
      <c r="BF225" s="18"/>
      <c r="BG225" s="19">
        <f t="shared" si="49"/>
        <v>4.5</v>
      </c>
    </row>
    <row r="226" ht="15.75" customHeight="1">
      <c r="A226" s="15"/>
      <c r="B226" s="40" t="s">
        <v>55</v>
      </c>
      <c r="C226" s="42"/>
      <c r="D226" s="42">
        <f t="shared" ref="D226:BF226" si="50">SUM(D220:D225)</f>
        <v>0</v>
      </c>
      <c r="E226" s="42">
        <f t="shared" si="50"/>
        <v>0</v>
      </c>
      <c r="F226" s="42">
        <f t="shared" si="50"/>
        <v>0</v>
      </c>
      <c r="G226" s="42">
        <f t="shared" si="50"/>
        <v>0</v>
      </c>
      <c r="H226" s="42">
        <f t="shared" si="50"/>
        <v>0</v>
      </c>
      <c r="I226" s="42">
        <f t="shared" si="50"/>
        <v>4</v>
      </c>
      <c r="J226" s="42">
        <f t="shared" si="50"/>
        <v>4</v>
      </c>
      <c r="K226" s="42">
        <f t="shared" si="50"/>
        <v>0</v>
      </c>
      <c r="L226" s="42">
        <f t="shared" si="50"/>
        <v>0</v>
      </c>
      <c r="M226" s="42">
        <f t="shared" si="50"/>
        <v>0</v>
      </c>
      <c r="N226" s="42">
        <f t="shared" si="50"/>
        <v>3</v>
      </c>
      <c r="O226" s="42">
        <f t="shared" si="50"/>
        <v>0</v>
      </c>
      <c r="P226" s="42">
        <f t="shared" si="50"/>
        <v>0</v>
      </c>
      <c r="Q226" s="42">
        <f t="shared" si="50"/>
        <v>0</v>
      </c>
      <c r="R226" s="42">
        <f t="shared" si="50"/>
        <v>0</v>
      </c>
      <c r="S226" s="42">
        <f t="shared" si="50"/>
        <v>0</v>
      </c>
      <c r="T226" s="42">
        <f t="shared" si="50"/>
        <v>0</v>
      </c>
      <c r="U226" s="42">
        <f t="shared" si="50"/>
        <v>11</v>
      </c>
      <c r="V226" s="42">
        <f t="shared" si="50"/>
        <v>0</v>
      </c>
      <c r="W226" s="42">
        <f t="shared" si="50"/>
        <v>0</v>
      </c>
      <c r="X226" s="42">
        <f t="shared" si="50"/>
        <v>0</v>
      </c>
      <c r="Y226" s="42">
        <f t="shared" si="50"/>
        <v>0</v>
      </c>
      <c r="Z226" s="42">
        <f t="shared" si="50"/>
        <v>0</v>
      </c>
      <c r="AA226" s="42">
        <f t="shared" si="50"/>
        <v>0</v>
      </c>
      <c r="AB226" s="42">
        <f t="shared" si="50"/>
        <v>0</v>
      </c>
      <c r="AC226" s="42">
        <f t="shared" si="50"/>
        <v>4</v>
      </c>
      <c r="AD226" s="42">
        <f t="shared" si="50"/>
        <v>0</v>
      </c>
      <c r="AE226" s="42">
        <f t="shared" si="50"/>
        <v>0</v>
      </c>
      <c r="AF226" s="42">
        <f t="shared" si="50"/>
        <v>0</v>
      </c>
      <c r="AG226" s="42">
        <f t="shared" si="50"/>
        <v>0</v>
      </c>
      <c r="AH226" s="42">
        <f t="shared" si="50"/>
        <v>0</v>
      </c>
      <c r="AI226" s="42">
        <f t="shared" si="50"/>
        <v>0</v>
      </c>
      <c r="AJ226" s="42">
        <f t="shared" si="50"/>
        <v>3</v>
      </c>
      <c r="AK226" s="42">
        <f t="shared" si="50"/>
        <v>15.5</v>
      </c>
      <c r="AL226" s="42">
        <f t="shared" si="50"/>
        <v>0</v>
      </c>
      <c r="AM226" s="42">
        <f t="shared" si="50"/>
        <v>10.5</v>
      </c>
      <c r="AN226" s="42">
        <f t="shared" si="50"/>
        <v>0</v>
      </c>
      <c r="AO226" s="42">
        <f t="shared" si="50"/>
        <v>0</v>
      </c>
      <c r="AP226" s="42">
        <f t="shared" si="50"/>
        <v>5.5</v>
      </c>
      <c r="AQ226" s="42">
        <f t="shared" si="50"/>
        <v>5</v>
      </c>
      <c r="AR226" s="42">
        <f t="shared" si="50"/>
        <v>16</v>
      </c>
      <c r="AS226" s="42">
        <f t="shared" si="50"/>
        <v>0</v>
      </c>
      <c r="AT226" s="42">
        <f t="shared" si="50"/>
        <v>0</v>
      </c>
      <c r="AU226" s="42">
        <f t="shared" si="50"/>
        <v>0</v>
      </c>
      <c r="AV226" s="42">
        <f t="shared" si="50"/>
        <v>0</v>
      </c>
      <c r="AW226" s="42">
        <f t="shared" si="50"/>
        <v>0</v>
      </c>
      <c r="AX226" s="42">
        <f t="shared" si="50"/>
        <v>0</v>
      </c>
      <c r="AY226" s="42">
        <f t="shared" si="50"/>
        <v>0</v>
      </c>
      <c r="AZ226" s="42">
        <f t="shared" si="50"/>
        <v>0</v>
      </c>
      <c r="BA226" s="42">
        <f t="shared" si="50"/>
        <v>2</v>
      </c>
      <c r="BB226" s="42">
        <f t="shared" si="50"/>
        <v>5</v>
      </c>
      <c r="BC226" s="42">
        <f t="shared" si="50"/>
        <v>0</v>
      </c>
      <c r="BD226" s="42">
        <f t="shared" si="50"/>
        <v>0</v>
      </c>
      <c r="BE226" s="42">
        <f t="shared" si="50"/>
        <v>0</v>
      </c>
      <c r="BF226" s="42">
        <f t="shared" si="50"/>
        <v>0</v>
      </c>
      <c r="BG226" s="23">
        <f t="shared" si="49"/>
        <v>88.5</v>
      </c>
    </row>
    <row r="227" ht="15.75" customHeight="1">
      <c r="A227" s="15"/>
      <c r="B227" s="40"/>
      <c r="C227" s="17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26"/>
    </row>
    <row r="228" ht="15.75" customHeight="1">
      <c r="A228" s="27"/>
      <c r="B228" s="43" t="s">
        <v>1</v>
      </c>
      <c r="C228" s="44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37">
        <f t="shared" ref="BG228:BG235" si="51">SUM(C228:BF228)</f>
        <v>0</v>
      </c>
    </row>
    <row r="229" ht="15.75" customHeight="1">
      <c r="A229" s="8">
        <v>26.0</v>
      </c>
      <c r="B229" s="38" t="s">
        <v>107</v>
      </c>
      <c r="C229" s="10"/>
      <c r="D229" s="11"/>
      <c r="E229" s="11"/>
      <c r="F229" s="11"/>
      <c r="G229" s="11"/>
      <c r="H229" s="11"/>
      <c r="I229" s="12"/>
      <c r="J229" s="12"/>
      <c r="K229" s="11"/>
      <c r="L229" s="11"/>
      <c r="M229" s="11"/>
      <c r="N229" s="11"/>
      <c r="O229" s="12">
        <v>2.0</v>
      </c>
      <c r="P229" s="11"/>
      <c r="Q229" s="11"/>
      <c r="R229" s="12">
        <v>2.0</v>
      </c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3"/>
      <c r="AH229" s="11"/>
      <c r="AI229" s="11"/>
      <c r="AJ229" s="11"/>
      <c r="AK229" s="12">
        <v>2.0</v>
      </c>
      <c r="AL229" s="11"/>
      <c r="AM229" s="12">
        <v>6.0</v>
      </c>
      <c r="AN229" s="11"/>
      <c r="AO229" s="12">
        <v>4.0</v>
      </c>
      <c r="AP229" s="12"/>
      <c r="AQ229" s="12"/>
      <c r="AR229" s="12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4">
        <f t="shared" si="51"/>
        <v>16</v>
      </c>
    </row>
    <row r="230" ht="15.75" customHeight="1">
      <c r="A230" s="15"/>
      <c r="B230" s="40" t="s">
        <v>108</v>
      </c>
      <c r="C230" s="17"/>
      <c r="D230" s="18"/>
      <c r="E230" s="18"/>
      <c r="F230" s="18"/>
      <c r="G230" s="20"/>
      <c r="H230" s="18"/>
      <c r="I230" s="18"/>
      <c r="J230" s="18"/>
      <c r="K230" s="18"/>
      <c r="L230" s="18"/>
      <c r="M230" s="18"/>
      <c r="N230" s="18"/>
      <c r="O230" s="20">
        <v>1.5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20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20"/>
      <c r="AQ230" s="20"/>
      <c r="AR230" s="20"/>
      <c r="AS230" s="18"/>
      <c r="AT230" s="18"/>
      <c r="AU230" s="18"/>
      <c r="AV230" s="20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9">
        <f t="shared" si="51"/>
        <v>1.5</v>
      </c>
    </row>
    <row r="231" ht="15.75" customHeight="1">
      <c r="A231" s="15"/>
      <c r="B231" s="40" t="s">
        <v>109</v>
      </c>
      <c r="C231" s="17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20">
        <v>2.0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20"/>
      <c r="AL231" s="18"/>
      <c r="AM231" s="18"/>
      <c r="AN231" s="18"/>
      <c r="AO231" s="18"/>
      <c r="AP231" s="20"/>
      <c r="AQ231" s="20"/>
      <c r="AR231" s="18"/>
      <c r="AS231" s="18"/>
      <c r="AT231" s="18"/>
      <c r="AU231" s="18"/>
      <c r="AV231" s="20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9">
        <f t="shared" si="51"/>
        <v>2</v>
      </c>
    </row>
    <row r="232" ht="15.75" customHeight="1">
      <c r="A232" s="15"/>
      <c r="B232" s="40" t="s">
        <v>110</v>
      </c>
      <c r="C232" s="17"/>
      <c r="D232" s="18"/>
      <c r="E232" s="18"/>
      <c r="F232" s="18"/>
      <c r="G232" s="18"/>
      <c r="H232" s="18"/>
      <c r="I232" s="20"/>
      <c r="J232" s="20"/>
      <c r="K232" s="18"/>
      <c r="L232" s="18"/>
      <c r="M232" s="18"/>
      <c r="N232" s="20"/>
      <c r="O232" s="20">
        <v>16.5</v>
      </c>
      <c r="P232" s="18"/>
      <c r="Q232" s="18"/>
      <c r="R232" s="20">
        <v>6.5</v>
      </c>
      <c r="S232" s="18"/>
      <c r="T232" s="18"/>
      <c r="U232" s="18"/>
      <c r="V232" s="18"/>
      <c r="W232" s="18"/>
      <c r="X232" s="18"/>
      <c r="Y232" s="20"/>
      <c r="Z232" s="20"/>
      <c r="AA232" s="18"/>
      <c r="AB232" s="18"/>
      <c r="AC232" s="20"/>
      <c r="AD232" s="18"/>
      <c r="AE232" s="18"/>
      <c r="AF232" s="18"/>
      <c r="AG232" s="21"/>
      <c r="AH232" s="18"/>
      <c r="AI232" s="18"/>
      <c r="AJ232" s="20"/>
      <c r="AK232" s="20">
        <v>6.5</v>
      </c>
      <c r="AL232" s="20"/>
      <c r="AM232" s="18"/>
      <c r="AN232" s="18"/>
      <c r="AO232" s="18"/>
      <c r="AP232" s="18"/>
      <c r="AQ232" s="20"/>
      <c r="AR232" s="20"/>
      <c r="AS232" s="18"/>
      <c r="AT232" s="18"/>
      <c r="AU232" s="18"/>
      <c r="AV232" s="20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9">
        <f t="shared" si="51"/>
        <v>29.5</v>
      </c>
    </row>
    <row r="233" ht="15.75" customHeight="1">
      <c r="A233" s="15"/>
      <c r="B233" s="40" t="s">
        <v>111</v>
      </c>
      <c r="C233" s="17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20"/>
      <c r="O233" s="20">
        <v>2.5</v>
      </c>
      <c r="P233" s="18"/>
      <c r="Q233" s="18"/>
      <c r="R233" s="20">
        <v>0.5</v>
      </c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20"/>
      <c r="AD233" s="18"/>
      <c r="AE233" s="18"/>
      <c r="AF233" s="18"/>
      <c r="AG233" s="21"/>
      <c r="AH233" s="18"/>
      <c r="AI233" s="18"/>
      <c r="AJ233" s="20"/>
      <c r="AK233" s="20">
        <v>1.5</v>
      </c>
      <c r="AL233" s="18"/>
      <c r="AM233" s="18"/>
      <c r="AN233" s="18"/>
      <c r="AO233" s="18"/>
      <c r="AP233" s="20"/>
      <c r="AQ233" s="18"/>
      <c r="AR233" s="20"/>
      <c r="AS233" s="18"/>
      <c r="AT233" s="18"/>
      <c r="AU233" s="18"/>
      <c r="AV233" s="20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9">
        <f t="shared" si="51"/>
        <v>4.5</v>
      </c>
    </row>
    <row r="234" ht="15.75" customHeight="1">
      <c r="A234" s="15"/>
      <c r="B234" s="40" t="s">
        <v>112</v>
      </c>
      <c r="C234" s="17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20"/>
      <c r="O234" s="20">
        <v>3.0</v>
      </c>
      <c r="P234" s="18"/>
      <c r="Q234" s="18"/>
      <c r="R234" s="20">
        <v>1.0</v>
      </c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20"/>
      <c r="AD234" s="18"/>
      <c r="AE234" s="18"/>
      <c r="AF234" s="18"/>
      <c r="AG234" s="18"/>
      <c r="AH234" s="18"/>
      <c r="AI234" s="18"/>
      <c r="AJ234" s="20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9">
        <f t="shared" si="51"/>
        <v>4</v>
      </c>
    </row>
    <row r="235" ht="15.75" customHeight="1">
      <c r="A235" s="15"/>
      <c r="B235" s="40" t="s">
        <v>55</v>
      </c>
      <c r="C235" s="42"/>
      <c r="D235" s="42">
        <f t="shared" ref="D235:BF235" si="52">SUM(D229:D234)</f>
        <v>0</v>
      </c>
      <c r="E235" s="42">
        <f t="shared" si="52"/>
        <v>0</v>
      </c>
      <c r="F235" s="42">
        <f t="shared" si="52"/>
        <v>0</v>
      </c>
      <c r="G235" s="42">
        <f t="shared" si="52"/>
        <v>0</v>
      </c>
      <c r="H235" s="42">
        <f t="shared" si="52"/>
        <v>0</v>
      </c>
      <c r="I235" s="42">
        <f t="shared" si="52"/>
        <v>0</v>
      </c>
      <c r="J235" s="42">
        <f t="shared" si="52"/>
        <v>0</v>
      </c>
      <c r="K235" s="42">
        <f t="shared" si="52"/>
        <v>0</v>
      </c>
      <c r="L235" s="42">
        <f t="shared" si="52"/>
        <v>0</v>
      </c>
      <c r="M235" s="42">
        <f t="shared" si="52"/>
        <v>0</v>
      </c>
      <c r="N235" s="42">
        <f t="shared" si="52"/>
        <v>0</v>
      </c>
      <c r="O235" s="42">
        <f t="shared" si="52"/>
        <v>27.5</v>
      </c>
      <c r="P235" s="42">
        <f t="shared" si="52"/>
        <v>0</v>
      </c>
      <c r="Q235" s="42">
        <f t="shared" si="52"/>
        <v>0</v>
      </c>
      <c r="R235" s="42">
        <f t="shared" si="52"/>
        <v>10</v>
      </c>
      <c r="S235" s="42">
        <f t="shared" si="52"/>
        <v>0</v>
      </c>
      <c r="T235" s="42">
        <f t="shared" si="52"/>
        <v>0</v>
      </c>
      <c r="U235" s="42">
        <f t="shared" si="52"/>
        <v>0</v>
      </c>
      <c r="V235" s="42">
        <f t="shared" si="52"/>
        <v>0</v>
      </c>
      <c r="W235" s="42">
        <f t="shared" si="52"/>
        <v>0</v>
      </c>
      <c r="X235" s="42">
        <f t="shared" si="52"/>
        <v>0</v>
      </c>
      <c r="Y235" s="42">
        <f t="shared" si="52"/>
        <v>0</v>
      </c>
      <c r="Z235" s="42">
        <f t="shared" si="52"/>
        <v>0</v>
      </c>
      <c r="AA235" s="42">
        <f t="shared" si="52"/>
        <v>0</v>
      </c>
      <c r="AB235" s="42">
        <f t="shared" si="52"/>
        <v>0</v>
      </c>
      <c r="AC235" s="42">
        <f t="shared" si="52"/>
        <v>0</v>
      </c>
      <c r="AD235" s="42">
        <f t="shared" si="52"/>
        <v>0</v>
      </c>
      <c r="AE235" s="42">
        <f t="shared" si="52"/>
        <v>0</v>
      </c>
      <c r="AF235" s="42">
        <f t="shared" si="52"/>
        <v>0</v>
      </c>
      <c r="AG235" s="42">
        <f t="shared" si="52"/>
        <v>0</v>
      </c>
      <c r="AH235" s="42">
        <f t="shared" si="52"/>
        <v>0</v>
      </c>
      <c r="AI235" s="42">
        <f t="shared" si="52"/>
        <v>0</v>
      </c>
      <c r="AJ235" s="42">
        <f t="shared" si="52"/>
        <v>0</v>
      </c>
      <c r="AK235" s="42">
        <f t="shared" si="52"/>
        <v>10</v>
      </c>
      <c r="AL235" s="42">
        <f t="shared" si="52"/>
        <v>0</v>
      </c>
      <c r="AM235" s="42">
        <f t="shared" si="52"/>
        <v>6</v>
      </c>
      <c r="AN235" s="42">
        <f t="shared" si="52"/>
        <v>0</v>
      </c>
      <c r="AO235" s="42">
        <f t="shared" si="52"/>
        <v>4</v>
      </c>
      <c r="AP235" s="42">
        <f t="shared" si="52"/>
        <v>0</v>
      </c>
      <c r="AQ235" s="42">
        <f t="shared" si="52"/>
        <v>0</v>
      </c>
      <c r="AR235" s="42">
        <f t="shared" si="52"/>
        <v>0</v>
      </c>
      <c r="AS235" s="42">
        <f t="shared" si="52"/>
        <v>0</v>
      </c>
      <c r="AT235" s="42">
        <f t="shared" si="52"/>
        <v>0</v>
      </c>
      <c r="AU235" s="42">
        <f t="shared" si="52"/>
        <v>0</v>
      </c>
      <c r="AV235" s="42">
        <f t="shared" si="52"/>
        <v>0</v>
      </c>
      <c r="AW235" s="42">
        <f t="shared" si="52"/>
        <v>0</v>
      </c>
      <c r="AX235" s="42">
        <f t="shared" si="52"/>
        <v>0</v>
      </c>
      <c r="AY235" s="42">
        <f t="shared" si="52"/>
        <v>0</v>
      </c>
      <c r="AZ235" s="42">
        <f t="shared" si="52"/>
        <v>0</v>
      </c>
      <c r="BA235" s="42">
        <f t="shared" si="52"/>
        <v>0</v>
      </c>
      <c r="BB235" s="42">
        <f t="shared" si="52"/>
        <v>0</v>
      </c>
      <c r="BC235" s="42">
        <f t="shared" si="52"/>
        <v>0</v>
      </c>
      <c r="BD235" s="42">
        <f t="shared" si="52"/>
        <v>0</v>
      </c>
      <c r="BE235" s="42">
        <f t="shared" si="52"/>
        <v>0</v>
      </c>
      <c r="BF235" s="42">
        <f t="shared" si="52"/>
        <v>0</v>
      </c>
      <c r="BG235" s="23">
        <f t="shared" si="51"/>
        <v>57.5</v>
      </c>
    </row>
    <row r="236" ht="15.75" customHeight="1">
      <c r="A236" s="15"/>
      <c r="B236" s="40"/>
      <c r="C236" s="17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26"/>
    </row>
    <row r="237" ht="15.75" customHeight="1">
      <c r="A237" s="27"/>
      <c r="B237" s="43" t="s">
        <v>1</v>
      </c>
      <c r="C237" s="44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37">
        <f t="shared" ref="BG237:BG244" si="53">SUM(C237:BF237)</f>
        <v>0</v>
      </c>
    </row>
    <row r="238" ht="15.75" customHeight="1">
      <c r="A238" s="8">
        <v>27.0</v>
      </c>
      <c r="B238" s="38" t="s">
        <v>107</v>
      </c>
      <c r="C238" s="10"/>
      <c r="D238" s="12">
        <v>0.5</v>
      </c>
      <c r="E238" s="12"/>
      <c r="F238" s="12">
        <v>7.0</v>
      </c>
      <c r="G238" s="11"/>
      <c r="H238" s="11"/>
      <c r="I238" s="12">
        <v>4.0</v>
      </c>
      <c r="J238" s="11"/>
      <c r="K238" s="11"/>
      <c r="L238" s="11"/>
      <c r="M238" s="11"/>
      <c r="N238" s="11"/>
      <c r="O238" s="12">
        <v>4.0</v>
      </c>
      <c r="P238" s="11"/>
      <c r="Q238" s="11"/>
      <c r="R238" s="12">
        <v>4.0</v>
      </c>
      <c r="S238" s="11"/>
      <c r="T238" s="11"/>
      <c r="U238" s="12">
        <v>5.0</v>
      </c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3"/>
      <c r="AH238" s="11"/>
      <c r="AI238" s="11"/>
      <c r="AJ238" s="11"/>
      <c r="AK238" s="12">
        <f>2.5+9</f>
        <v>11.5</v>
      </c>
      <c r="AL238" s="11"/>
      <c r="AM238" s="12"/>
      <c r="AN238" s="11"/>
      <c r="AO238" s="11"/>
      <c r="AP238" s="11"/>
      <c r="AQ238" s="11"/>
      <c r="AR238" s="11"/>
      <c r="AS238" s="11"/>
      <c r="AT238" s="12">
        <v>3.0</v>
      </c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4">
        <f t="shared" si="53"/>
        <v>39</v>
      </c>
    </row>
    <row r="239" ht="15.75" customHeight="1">
      <c r="A239" s="15"/>
      <c r="B239" s="40" t="s">
        <v>108</v>
      </c>
      <c r="C239" s="17"/>
      <c r="D239" s="20">
        <v>0.5</v>
      </c>
      <c r="E239" s="18"/>
      <c r="F239" s="18"/>
      <c r="G239" s="20">
        <v>0.25</v>
      </c>
      <c r="H239" s="18"/>
      <c r="I239" s="18"/>
      <c r="J239" s="18"/>
      <c r="K239" s="18"/>
      <c r="L239" s="18"/>
      <c r="M239" s="18"/>
      <c r="N239" s="18"/>
      <c r="O239" s="20">
        <v>3.0</v>
      </c>
      <c r="P239" s="18"/>
      <c r="Q239" s="18"/>
      <c r="R239" s="20">
        <v>2.0</v>
      </c>
      <c r="S239" s="18"/>
      <c r="T239" s="18"/>
      <c r="U239" s="20">
        <v>3.0</v>
      </c>
      <c r="V239" s="18"/>
      <c r="W239" s="18"/>
      <c r="X239" s="18"/>
      <c r="Y239" s="20">
        <v>1.0</v>
      </c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20">
        <v>7.0</v>
      </c>
      <c r="AL239" s="18"/>
      <c r="AM239" s="18"/>
      <c r="AN239" s="18"/>
      <c r="AO239" s="18"/>
      <c r="AP239" s="18"/>
      <c r="AQ239" s="18"/>
      <c r="AR239" s="18"/>
      <c r="AS239" s="18"/>
      <c r="AT239" s="20">
        <v>3.0</v>
      </c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9">
        <f t="shared" si="53"/>
        <v>19.75</v>
      </c>
    </row>
    <row r="240" ht="15.75" customHeight="1">
      <c r="A240" s="15"/>
      <c r="B240" s="40" t="s">
        <v>109</v>
      </c>
      <c r="C240" s="17"/>
      <c r="D240" s="20">
        <v>0.5</v>
      </c>
      <c r="E240" s="18"/>
      <c r="F240" s="18"/>
      <c r="G240" s="18"/>
      <c r="H240" s="18"/>
      <c r="I240" s="20">
        <v>1.0</v>
      </c>
      <c r="J240" s="18"/>
      <c r="K240" s="18"/>
      <c r="L240" s="18"/>
      <c r="M240" s="18"/>
      <c r="N240" s="18"/>
      <c r="O240" s="20"/>
      <c r="P240" s="18"/>
      <c r="Q240" s="18"/>
      <c r="R240" s="20"/>
      <c r="S240" s="18"/>
      <c r="T240" s="18"/>
      <c r="U240" s="20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20">
        <v>1.5</v>
      </c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/>
      <c r="BF240" s="18"/>
      <c r="BG240" s="19">
        <f t="shared" si="53"/>
        <v>3</v>
      </c>
    </row>
    <row r="241" ht="15.75" customHeight="1">
      <c r="A241" s="15"/>
      <c r="B241" s="40" t="s">
        <v>110</v>
      </c>
      <c r="C241" s="17"/>
      <c r="D241" s="20">
        <v>2.0</v>
      </c>
      <c r="E241" s="20"/>
      <c r="F241" s="18"/>
      <c r="G241" s="18"/>
      <c r="H241" s="18"/>
      <c r="I241" s="20">
        <v>1.0</v>
      </c>
      <c r="J241" s="18"/>
      <c r="K241" s="18"/>
      <c r="L241" s="18"/>
      <c r="M241" s="18"/>
      <c r="N241" s="18"/>
      <c r="O241" s="20"/>
      <c r="P241" s="18"/>
      <c r="Q241" s="18"/>
      <c r="R241" s="20"/>
      <c r="S241" s="18"/>
      <c r="T241" s="18"/>
      <c r="U241" s="20">
        <v>3.0</v>
      </c>
      <c r="V241" s="18"/>
      <c r="W241" s="18"/>
      <c r="X241" s="18"/>
      <c r="Y241" s="20">
        <v>0.5</v>
      </c>
      <c r="Z241" s="18"/>
      <c r="AA241" s="18"/>
      <c r="AB241" s="18"/>
      <c r="AC241" s="18"/>
      <c r="AD241" s="18"/>
      <c r="AE241" s="18"/>
      <c r="AF241" s="18"/>
      <c r="AG241" s="21"/>
      <c r="AH241" s="18"/>
      <c r="AI241" s="18"/>
      <c r="AJ241" s="18"/>
      <c r="AK241" s="20">
        <v>10.0</v>
      </c>
      <c r="AL241" s="18"/>
      <c r="AM241" s="18"/>
      <c r="AN241" s="18"/>
      <c r="AO241" s="18"/>
      <c r="AP241" s="18"/>
      <c r="AQ241" s="18"/>
      <c r="AR241" s="18"/>
      <c r="AS241" s="18"/>
      <c r="AT241" s="20">
        <v>2.0</v>
      </c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/>
      <c r="BG241" s="19">
        <f t="shared" si="53"/>
        <v>18.5</v>
      </c>
    </row>
    <row r="242" ht="15.75" customHeight="1">
      <c r="A242" s="15"/>
      <c r="B242" s="40" t="s">
        <v>111</v>
      </c>
      <c r="C242" s="17"/>
      <c r="D242" s="20">
        <v>0.5</v>
      </c>
      <c r="E242" s="20"/>
      <c r="F242" s="18"/>
      <c r="G242" s="18"/>
      <c r="H242" s="18"/>
      <c r="I242" s="18"/>
      <c r="J242" s="18"/>
      <c r="K242" s="18"/>
      <c r="L242" s="18"/>
      <c r="M242" s="18"/>
      <c r="N242" s="18"/>
      <c r="O242" s="20"/>
      <c r="P242" s="18"/>
      <c r="Q242" s="18"/>
      <c r="R242" s="121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21"/>
      <c r="AH242" s="18"/>
      <c r="AI242" s="18"/>
      <c r="AJ242" s="18"/>
      <c r="AK242" s="20">
        <v>2.5</v>
      </c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9">
        <f t="shared" si="53"/>
        <v>3</v>
      </c>
    </row>
    <row r="243" ht="15.75" customHeight="1">
      <c r="A243" s="15"/>
      <c r="B243" s="40" t="s">
        <v>112</v>
      </c>
      <c r="C243" s="17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0">
        <v>20.0</v>
      </c>
      <c r="P243" s="18"/>
      <c r="Q243" s="18"/>
      <c r="R243" s="122">
        <v>12.0</v>
      </c>
      <c r="S243" s="18"/>
      <c r="T243" s="18"/>
      <c r="U243" s="20">
        <v>20.0</v>
      </c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20">
        <v>56.0</v>
      </c>
      <c r="AL243" s="18"/>
      <c r="AM243" s="18"/>
      <c r="AN243" s="18"/>
      <c r="AO243" s="18"/>
      <c r="AP243" s="18"/>
      <c r="AQ243" s="18"/>
      <c r="AR243" s="18"/>
      <c r="AS243" s="20">
        <v>2.0</v>
      </c>
      <c r="AT243" s="20">
        <v>20.0</v>
      </c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9">
        <f t="shared" si="53"/>
        <v>130</v>
      </c>
    </row>
    <row r="244" ht="15.75" customHeight="1">
      <c r="A244" s="15"/>
      <c r="B244" s="40" t="s">
        <v>55</v>
      </c>
      <c r="C244" s="42"/>
      <c r="D244" s="42">
        <f t="shared" ref="D244:BF244" si="54">SUM(D238:D243)</f>
        <v>4</v>
      </c>
      <c r="E244" s="42">
        <f t="shared" si="54"/>
        <v>0</v>
      </c>
      <c r="F244" s="42">
        <f t="shared" si="54"/>
        <v>7</v>
      </c>
      <c r="G244" s="42">
        <f t="shared" si="54"/>
        <v>0.25</v>
      </c>
      <c r="H244" s="42">
        <f t="shared" si="54"/>
        <v>0</v>
      </c>
      <c r="I244" s="42">
        <f t="shared" si="54"/>
        <v>6</v>
      </c>
      <c r="J244" s="42">
        <f t="shared" si="54"/>
        <v>0</v>
      </c>
      <c r="K244" s="42">
        <f t="shared" si="54"/>
        <v>0</v>
      </c>
      <c r="L244" s="42">
        <f t="shared" si="54"/>
        <v>0</v>
      </c>
      <c r="M244" s="42">
        <f t="shared" si="54"/>
        <v>0</v>
      </c>
      <c r="N244" s="42">
        <f t="shared" si="54"/>
        <v>0</v>
      </c>
      <c r="O244" s="42">
        <f t="shared" si="54"/>
        <v>27</v>
      </c>
      <c r="P244" s="42">
        <f t="shared" si="54"/>
        <v>0</v>
      </c>
      <c r="Q244" s="42">
        <f t="shared" si="54"/>
        <v>0</v>
      </c>
      <c r="R244" s="42">
        <f t="shared" si="54"/>
        <v>18</v>
      </c>
      <c r="S244" s="42">
        <f t="shared" si="54"/>
        <v>0</v>
      </c>
      <c r="T244" s="42">
        <f t="shared" si="54"/>
        <v>0</v>
      </c>
      <c r="U244" s="42">
        <f t="shared" si="54"/>
        <v>31</v>
      </c>
      <c r="V244" s="42">
        <f t="shared" si="54"/>
        <v>0</v>
      </c>
      <c r="W244" s="42">
        <f t="shared" si="54"/>
        <v>0</v>
      </c>
      <c r="X244" s="42">
        <f t="shared" si="54"/>
        <v>0</v>
      </c>
      <c r="Y244" s="42">
        <f t="shared" si="54"/>
        <v>1.5</v>
      </c>
      <c r="Z244" s="42">
        <f t="shared" si="54"/>
        <v>0</v>
      </c>
      <c r="AA244" s="42">
        <f t="shared" si="54"/>
        <v>0</v>
      </c>
      <c r="AB244" s="42">
        <f t="shared" si="54"/>
        <v>0</v>
      </c>
      <c r="AC244" s="42">
        <f t="shared" si="54"/>
        <v>0</v>
      </c>
      <c r="AD244" s="42">
        <f t="shared" si="54"/>
        <v>0</v>
      </c>
      <c r="AE244" s="42">
        <f t="shared" si="54"/>
        <v>0</v>
      </c>
      <c r="AF244" s="42">
        <f t="shared" si="54"/>
        <v>0</v>
      </c>
      <c r="AG244" s="42">
        <f t="shared" si="54"/>
        <v>0</v>
      </c>
      <c r="AH244" s="42">
        <f t="shared" si="54"/>
        <v>0</v>
      </c>
      <c r="AI244" s="42">
        <f t="shared" si="54"/>
        <v>0</v>
      </c>
      <c r="AJ244" s="42">
        <f t="shared" si="54"/>
        <v>0</v>
      </c>
      <c r="AK244" s="42">
        <f t="shared" si="54"/>
        <v>88.5</v>
      </c>
      <c r="AL244" s="42">
        <f t="shared" si="54"/>
        <v>0</v>
      </c>
      <c r="AM244" s="42">
        <f t="shared" si="54"/>
        <v>0</v>
      </c>
      <c r="AN244" s="42">
        <f t="shared" si="54"/>
        <v>0</v>
      </c>
      <c r="AO244" s="42">
        <f t="shared" si="54"/>
        <v>0</v>
      </c>
      <c r="AP244" s="42">
        <f t="shared" si="54"/>
        <v>0</v>
      </c>
      <c r="AQ244" s="42">
        <f t="shared" si="54"/>
        <v>0</v>
      </c>
      <c r="AR244" s="42">
        <f t="shared" si="54"/>
        <v>0</v>
      </c>
      <c r="AS244" s="42">
        <f t="shared" si="54"/>
        <v>2</v>
      </c>
      <c r="AT244" s="42">
        <f t="shared" si="54"/>
        <v>28</v>
      </c>
      <c r="AU244" s="42">
        <f t="shared" si="54"/>
        <v>0</v>
      </c>
      <c r="AV244" s="42">
        <f t="shared" si="54"/>
        <v>0</v>
      </c>
      <c r="AW244" s="42">
        <f t="shared" si="54"/>
        <v>0</v>
      </c>
      <c r="AX244" s="42">
        <f t="shared" si="54"/>
        <v>0</v>
      </c>
      <c r="AY244" s="42">
        <f t="shared" si="54"/>
        <v>0</v>
      </c>
      <c r="AZ244" s="42">
        <f t="shared" si="54"/>
        <v>0</v>
      </c>
      <c r="BA244" s="42">
        <f t="shared" si="54"/>
        <v>0</v>
      </c>
      <c r="BB244" s="42">
        <f t="shared" si="54"/>
        <v>0</v>
      </c>
      <c r="BC244" s="42">
        <f t="shared" si="54"/>
        <v>0</v>
      </c>
      <c r="BD244" s="42">
        <f t="shared" si="54"/>
        <v>0</v>
      </c>
      <c r="BE244" s="42">
        <f t="shared" si="54"/>
        <v>0</v>
      </c>
      <c r="BF244" s="42">
        <f t="shared" si="54"/>
        <v>0</v>
      </c>
      <c r="BG244" s="23">
        <f t="shared" si="53"/>
        <v>213.25</v>
      </c>
    </row>
    <row r="245" ht="15.75" customHeight="1">
      <c r="A245" s="15"/>
      <c r="B245" s="40"/>
      <c r="C245" s="17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/>
      <c r="AY245" s="18"/>
      <c r="AZ245" s="18"/>
      <c r="BA245" s="18"/>
      <c r="BB245" s="18"/>
      <c r="BC245" s="18"/>
      <c r="BD245" s="18"/>
      <c r="BE245" s="18"/>
      <c r="BF245" s="18"/>
      <c r="BG245" s="26"/>
    </row>
    <row r="246" ht="15.75" customHeight="1">
      <c r="A246" s="27"/>
      <c r="B246" s="43" t="s">
        <v>1</v>
      </c>
      <c r="C246" s="44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37">
        <f t="shared" ref="BG246:BG253" si="55">SUM(C246:BF246)</f>
        <v>0</v>
      </c>
    </row>
    <row r="247" ht="15.75" customHeight="1">
      <c r="A247" s="8">
        <v>28.0</v>
      </c>
      <c r="B247" s="38" t="s">
        <v>107</v>
      </c>
      <c r="C247" s="10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2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3"/>
      <c r="AH247" s="11"/>
      <c r="AI247" s="11"/>
      <c r="AJ247" s="11"/>
      <c r="AK247" s="11"/>
      <c r="AL247" s="11"/>
      <c r="AM247" s="11"/>
      <c r="AN247" s="11"/>
      <c r="AO247" s="12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4">
        <f t="shared" si="55"/>
        <v>0</v>
      </c>
    </row>
    <row r="248" ht="15.75" customHeight="1">
      <c r="A248" s="15"/>
      <c r="B248" s="40" t="s">
        <v>108</v>
      </c>
      <c r="C248" s="17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/>
      <c r="BA248" s="18"/>
      <c r="BB248" s="18"/>
      <c r="BC248" s="18"/>
      <c r="BD248" s="18"/>
      <c r="BE248" s="18"/>
      <c r="BF248" s="18"/>
      <c r="BG248" s="19">
        <f t="shared" si="55"/>
        <v>0</v>
      </c>
    </row>
    <row r="249" ht="15.75" customHeight="1">
      <c r="A249" s="15"/>
      <c r="B249" s="40" t="s">
        <v>109</v>
      </c>
      <c r="C249" s="17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20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9">
        <f t="shared" si="55"/>
        <v>0</v>
      </c>
    </row>
    <row r="250" ht="15.75" customHeight="1">
      <c r="A250" s="15"/>
      <c r="B250" s="40" t="s">
        <v>110</v>
      </c>
      <c r="C250" s="17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20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21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/>
      <c r="BC250" s="18"/>
      <c r="BD250" s="18"/>
      <c r="BE250" s="18"/>
      <c r="BF250" s="18"/>
      <c r="BG250" s="19">
        <f t="shared" si="55"/>
        <v>0</v>
      </c>
    </row>
    <row r="251" ht="15.75" customHeight="1">
      <c r="A251" s="15"/>
      <c r="B251" s="40" t="s">
        <v>111</v>
      </c>
      <c r="C251" s="17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21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9">
        <f t="shared" si="55"/>
        <v>0</v>
      </c>
    </row>
    <row r="252" ht="15.75" customHeight="1">
      <c r="A252" s="15"/>
      <c r="B252" s="40" t="s">
        <v>112</v>
      </c>
      <c r="C252" s="17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9">
        <f t="shared" si="55"/>
        <v>0</v>
      </c>
    </row>
    <row r="253" ht="15.75" customHeight="1">
      <c r="A253" s="15"/>
      <c r="B253" s="40" t="s">
        <v>55</v>
      </c>
      <c r="C253" s="42"/>
      <c r="D253" s="42">
        <f t="shared" ref="D253:BF253" si="56">SUM(D247:D252)</f>
        <v>0</v>
      </c>
      <c r="E253" s="42">
        <f t="shared" si="56"/>
        <v>0</v>
      </c>
      <c r="F253" s="42">
        <f t="shared" si="56"/>
        <v>0</v>
      </c>
      <c r="G253" s="42">
        <f t="shared" si="56"/>
        <v>0</v>
      </c>
      <c r="H253" s="42">
        <f t="shared" si="56"/>
        <v>0</v>
      </c>
      <c r="I253" s="42">
        <f t="shared" si="56"/>
        <v>0</v>
      </c>
      <c r="J253" s="42">
        <f t="shared" si="56"/>
        <v>0</v>
      </c>
      <c r="K253" s="42">
        <f t="shared" si="56"/>
        <v>0</v>
      </c>
      <c r="L253" s="42">
        <f t="shared" si="56"/>
        <v>0</v>
      </c>
      <c r="M253" s="42">
        <f t="shared" si="56"/>
        <v>0</v>
      </c>
      <c r="N253" s="42">
        <f t="shared" si="56"/>
        <v>0</v>
      </c>
      <c r="O253" s="42">
        <f t="shared" si="56"/>
        <v>0</v>
      </c>
      <c r="P253" s="42">
        <f t="shared" si="56"/>
        <v>0</v>
      </c>
      <c r="Q253" s="42">
        <f t="shared" si="56"/>
        <v>0</v>
      </c>
      <c r="R253" s="42">
        <f t="shared" si="56"/>
        <v>0</v>
      </c>
      <c r="S253" s="42">
        <f t="shared" si="56"/>
        <v>0</v>
      </c>
      <c r="T253" s="42">
        <f t="shared" si="56"/>
        <v>0</v>
      </c>
      <c r="U253" s="42">
        <f t="shared" si="56"/>
        <v>0</v>
      </c>
      <c r="V253" s="42">
        <f t="shared" si="56"/>
        <v>0</v>
      </c>
      <c r="W253" s="42">
        <f t="shared" si="56"/>
        <v>0</v>
      </c>
      <c r="X253" s="42">
        <f t="shared" si="56"/>
        <v>0</v>
      </c>
      <c r="Y253" s="42">
        <f t="shared" si="56"/>
        <v>0</v>
      </c>
      <c r="Z253" s="42">
        <f t="shared" si="56"/>
        <v>0</v>
      </c>
      <c r="AA253" s="42">
        <f t="shared" si="56"/>
        <v>0</v>
      </c>
      <c r="AB253" s="42">
        <f t="shared" si="56"/>
        <v>0</v>
      </c>
      <c r="AC253" s="42">
        <f t="shared" si="56"/>
        <v>0</v>
      </c>
      <c r="AD253" s="42">
        <f t="shared" si="56"/>
        <v>0</v>
      </c>
      <c r="AE253" s="42">
        <f t="shared" si="56"/>
        <v>0</v>
      </c>
      <c r="AF253" s="42">
        <f t="shared" si="56"/>
        <v>0</v>
      </c>
      <c r="AG253" s="42">
        <f t="shared" si="56"/>
        <v>0</v>
      </c>
      <c r="AH253" s="42">
        <f t="shared" si="56"/>
        <v>0</v>
      </c>
      <c r="AI253" s="42">
        <f t="shared" si="56"/>
        <v>0</v>
      </c>
      <c r="AJ253" s="42">
        <f t="shared" si="56"/>
        <v>0</v>
      </c>
      <c r="AK253" s="42">
        <f t="shared" si="56"/>
        <v>0</v>
      </c>
      <c r="AL253" s="42">
        <f t="shared" si="56"/>
        <v>0</v>
      </c>
      <c r="AM253" s="42">
        <f t="shared" si="56"/>
        <v>0</v>
      </c>
      <c r="AN253" s="42">
        <f t="shared" si="56"/>
        <v>0</v>
      </c>
      <c r="AO253" s="42">
        <f t="shared" si="56"/>
        <v>0</v>
      </c>
      <c r="AP253" s="42">
        <f t="shared" si="56"/>
        <v>0</v>
      </c>
      <c r="AQ253" s="42">
        <f t="shared" si="56"/>
        <v>0</v>
      </c>
      <c r="AR253" s="42">
        <f t="shared" si="56"/>
        <v>0</v>
      </c>
      <c r="AS253" s="42">
        <f t="shared" si="56"/>
        <v>0</v>
      </c>
      <c r="AT253" s="42">
        <f t="shared" si="56"/>
        <v>0</v>
      </c>
      <c r="AU253" s="42">
        <f t="shared" si="56"/>
        <v>0</v>
      </c>
      <c r="AV253" s="42">
        <f t="shared" si="56"/>
        <v>0</v>
      </c>
      <c r="AW253" s="42">
        <f t="shared" si="56"/>
        <v>0</v>
      </c>
      <c r="AX253" s="42">
        <f t="shared" si="56"/>
        <v>0</v>
      </c>
      <c r="AY253" s="42">
        <f t="shared" si="56"/>
        <v>0</v>
      </c>
      <c r="AZ253" s="42">
        <f t="shared" si="56"/>
        <v>0</v>
      </c>
      <c r="BA253" s="42">
        <f t="shared" si="56"/>
        <v>0</v>
      </c>
      <c r="BB253" s="42">
        <f t="shared" si="56"/>
        <v>0</v>
      </c>
      <c r="BC253" s="42">
        <f t="shared" si="56"/>
        <v>0</v>
      </c>
      <c r="BD253" s="42">
        <f t="shared" si="56"/>
        <v>0</v>
      </c>
      <c r="BE253" s="42">
        <f t="shared" si="56"/>
        <v>0</v>
      </c>
      <c r="BF253" s="42">
        <f t="shared" si="56"/>
        <v>0</v>
      </c>
      <c r="BG253" s="23">
        <f t="shared" si="55"/>
        <v>0</v>
      </c>
    </row>
    <row r="254" ht="15.75" customHeight="1">
      <c r="A254" s="15"/>
      <c r="B254" s="40"/>
      <c r="C254" s="17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/>
      <c r="BE254" s="18"/>
      <c r="BF254" s="18"/>
      <c r="BG254" s="26"/>
    </row>
    <row r="255" ht="15.75" customHeight="1">
      <c r="A255" s="27"/>
      <c r="B255" s="43" t="s">
        <v>1</v>
      </c>
      <c r="C255" s="44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37">
        <f t="shared" ref="BG255:BG262" si="57">SUM(C255:BF255)</f>
        <v>0</v>
      </c>
    </row>
    <row r="256" ht="15.75" customHeight="1">
      <c r="A256" s="8">
        <v>29.0</v>
      </c>
      <c r="B256" s="38" t="s">
        <v>107</v>
      </c>
      <c r="C256" s="10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3"/>
      <c r="AH256" s="11"/>
      <c r="AI256" s="11"/>
      <c r="AJ256" s="11"/>
      <c r="AK256" s="12">
        <v>3.0</v>
      </c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2">
        <v>4.0</v>
      </c>
      <c r="AY256" s="11"/>
      <c r="AZ256" s="11"/>
      <c r="BA256" s="11"/>
      <c r="BB256" s="11"/>
      <c r="BC256" s="11"/>
      <c r="BD256" s="11"/>
      <c r="BE256" s="11"/>
      <c r="BF256" s="11"/>
      <c r="BG256" s="14">
        <f t="shared" si="57"/>
        <v>7</v>
      </c>
    </row>
    <row r="257" ht="15.75" customHeight="1">
      <c r="A257" s="15"/>
      <c r="B257" s="40" t="s">
        <v>108</v>
      </c>
      <c r="C257" s="17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20">
        <v>0.5</v>
      </c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  <c r="BF257" s="18"/>
      <c r="BG257" s="19">
        <f t="shared" si="57"/>
        <v>0.5</v>
      </c>
    </row>
    <row r="258" ht="15.75" customHeight="1">
      <c r="A258" s="15"/>
      <c r="B258" s="40" t="s">
        <v>109</v>
      </c>
      <c r="C258" s="17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20">
        <v>1.0</v>
      </c>
      <c r="AL258" s="18"/>
      <c r="AM258" s="18"/>
      <c r="AN258" s="18"/>
      <c r="AO258" s="18"/>
      <c r="AP258" s="18"/>
      <c r="AQ258" s="20">
        <v>2.0</v>
      </c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9">
        <f t="shared" si="57"/>
        <v>3</v>
      </c>
    </row>
    <row r="259" ht="15.75" customHeight="1">
      <c r="A259" s="15"/>
      <c r="B259" s="40" t="s">
        <v>110</v>
      </c>
      <c r="C259" s="17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21"/>
      <c r="AH259" s="18"/>
      <c r="AI259" s="18"/>
      <c r="AJ259" s="18"/>
      <c r="AK259" s="20">
        <v>6.0</v>
      </c>
      <c r="AL259" s="18"/>
      <c r="AM259" s="18"/>
      <c r="AN259" s="18"/>
      <c r="AO259" s="18"/>
      <c r="AP259" s="18"/>
      <c r="AQ259" s="20">
        <v>1.0</v>
      </c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/>
      <c r="BF259" s="18"/>
      <c r="BG259" s="19">
        <f t="shared" si="57"/>
        <v>7</v>
      </c>
    </row>
    <row r="260" ht="15.75" customHeight="1">
      <c r="A260" s="15"/>
      <c r="B260" s="40" t="s">
        <v>111</v>
      </c>
      <c r="C260" s="17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21"/>
      <c r="AH260" s="18"/>
      <c r="AI260" s="18"/>
      <c r="AJ260" s="18"/>
      <c r="AK260" s="20">
        <v>2.0</v>
      </c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9">
        <f t="shared" si="57"/>
        <v>2</v>
      </c>
    </row>
    <row r="261" ht="15.75" customHeight="1">
      <c r="A261" s="15"/>
      <c r="B261" s="40" t="s">
        <v>112</v>
      </c>
      <c r="C261" s="17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9">
        <f t="shared" si="57"/>
        <v>0</v>
      </c>
    </row>
    <row r="262" ht="15.75" customHeight="1">
      <c r="A262" s="15"/>
      <c r="B262" s="40" t="s">
        <v>55</v>
      </c>
      <c r="C262" s="42"/>
      <c r="D262" s="42">
        <f t="shared" ref="D262:BF262" si="58">SUM(D256:D261)</f>
        <v>0</v>
      </c>
      <c r="E262" s="42">
        <f t="shared" si="58"/>
        <v>0</v>
      </c>
      <c r="F262" s="42">
        <f t="shared" si="58"/>
        <v>0</v>
      </c>
      <c r="G262" s="42">
        <f t="shared" si="58"/>
        <v>0</v>
      </c>
      <c r="H262" s="42">
        <f t="shared" si="58"/>
        <v>0</v>
      </c>
      <c r="I262" s="42">
        <f t="shared" si="58"/>
        <v>0</v>
      </c>
      <c r="J262" s="42">
        <f t="shared" si="58"/>
        <v>0</v>
      </c>
      <c r="K262" s="42">
        <f t="shared" si="58"/>
        <v>0</v>
      </c>
      <c r="L262" s="42">
        <f t="shared" si="58"/>
        <v>0</v>
      </c>
      <c r="M262" s="42">
        <f t="shared" si="58"/>
        <v>0</v>
      </c>
      <c r="N262" s="42">
        <f t="shared" si="58"/>
        <v>0</v>
      </c>
      <c r="O262" s="42">
        <f t="shared" si="58"/>
        <v>0</v>
      </c>
      <c r="P262" s="42">
        <f t="shared" si="58"/>
        <v>0</v>
      </c>
      <c r="Q262" s="42">
        <f t="shared" si="58"/>
        <v>0</v>
      </c>
      <c r="R262" s="42">
        <f t="shared" si="58"/>
        <v>0</v>
      </c>
      <c r="S262" s="42">
        <f t="shared" si="58"/>
        <v>0</v>
      </c>
      <c r="T262" s="42">
        <f t="shared" si="58"/>
        <v>0</v>
      </c>
      <c r="U262" s="42">
        <f t="shared" si="58"/>
        <v>0</v>
      </c>
      <c r="V262" s="42">
        <f t="shared" si="58"/>
        <v>0</v>
      </c>
      <c r="W262" s="42">
        <f t="shared" si="58"/>
        <v>0</v>
      </c>
      <c r="X262" s="42">
        <f t="shared" si="58"/>
        <v>0</v>
      </c>
      <c r="Y262" s="42">
        <f t="shared" si="58"/>
        <v>0</v>
      </c>
      <c r="Z262" s="42">
        <f t="shared" si="58"/>
        <v>0</v>
      </c>
      <c r="AA262" s="42">
        <f t="shared" si="58"/>
        <v>0</v>
      </c>
      <c r="AB262" s="42">
        <f t="shared" si="58"/>
        <v>0</v>
      </c>
      <c r="AC262" s="42">
        <f t="shared" si="58"/>
        <v>0</v>
      </c>
      <c r="AD262" s="42">
        <f t="shared" si="58"/>
        <v>0</v>
      </c>
      <c r="AE262" s="42">
        <f t="shared" si="58"/>
        <v>0</v>
      </c>
      <c r="AF262" s="42">
        <f t="shared" si="58"/>
        <v>0</v>
      </c>
      <c r="AG262" s="42">
        <f t="shared" si="58"/>
        <v>0</v>
      </c>
      <c r="AH262" s="42">
        <f t="shared" si="58"/>
        <v>0</v>
      </c>
      <c r="AI262" s="42">
        <f t="shared" si="58"/>
        <v>0</v>
      </c>
      <c r="AJ262" s="42">
        <f t="shared" si="58"/>
        <v>0</v>
      </c>
      <c r="AK262" s="42">
        <f t="shared" si="58"/>
        <v>12.5</v>
      </c>
      <c r="AL262" s="42">
        <f t="shared" si="58"/>
        <v>0</v>
      </c>
      <c r="AM262" s="42">
        <f t="shared" si="58"/>
        <v>0</v>
      </c>
      <c r="AN262" s="42">
        <f t="shared" si="58"/>
        <v>0</v>
      </c>
      <c r="AO262" s="42">
        <f t="shared" si="58"/>
        <v>0</v>
      </c>
      <c r="AP262" s="42">
        <f t="shared" si="58"/>
        <v>0</v>
      </c>
      <c r="AQ262" s="42">
        <f t="shared" si="58"/>
        <v>3</v>
      </c>
      <c r="AR262" s="42">
        <f t="shared" si="58"/>
        <v>0</v>
      </c>
      <c r="AS262" s="42">
        <f t="shared" si="58"/>
        <v>0</v>
      </c>
      <c r="AT262" s="42">
        <f t="shared" si="58"/>
        <v>0</v>
      </c>
      <c r="AU262" s="42">
        <f t="shared" si="58"/>
        <v>0</v>
      </c>
      <c r="AV262" s="42">
        <f t="shared" si="58"/>
        <v>0</v>
      </c>
      <c r="AW262" s="42">
        <f t="shared" si="58"/>
        <v>0</v>
      </c>
      <c r="AX262" s="42">
        <f t="shared" si="58"/>
        <v>4</v>
      </c>
      <c r="AY262" s="42">
        <f t="shared" si="58"/>
        <v>0</v>
      </c>
      <c r="AZ262" s="42">
        <f t="shared" si="58"/>
        <v>0</v>
      </c>
      <c r="BA262" s="42">
        <f t="shared" si="58"/>
        <v>0</v>
      </c>
      <c r="BB262" s="42">
        <f t="shared" si="58"/>
        <v>0</v>
      </c>
      <c r="BC262" s="42">
        <f t="shared" si="58"/>
        <v>0</v>
      </c>
      <c r="BD262" s="42">
        <f t="shared" si="58"/>
        <v>0</v>
      </c>
      <c r="BE262" s="42">
        <f t="shared" si="58"/>
        <v>0</v>
      </c>
      <c r="BF262" s="42">
        <f t="shared" si="58"/>
        <v>0</v>
      </c>
      <c r="BG262" s="23">
        <f t="shared" si="57"/>
        <v>19.5</v>
      </c>
    </row>
    <row r="263" ht="15.75" customHeight="1">
      <c r="A263" s="15"/>
      <c r="B263" s="40"/>
      <c r="C263" s="17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26"/>
    </row>
    <row r="264" ht="15.75" customHeight="1">
      <c r="A264" s="27"/>
      <c r="B264" s="43" t="s">
        <v>1</v>
      </c>
      <c r="C264" s="44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37">
        <f t="shared" ref="BG264:BG271" si="59">SUM(C264:BF264)</f>
        <v>0</v>
      </c>
    </row>
    <row r="265" ht="15.75" customHeight="1">
      <c r="A265" s="8">
        <v>30.0</v>
      </c>
      <c r="B265" s="38" t="s">
        <v>107</v>
      </c>
      <c r="C265" s="10"/>
      <c r="D265" s="11"/>
      <c r="E265" s="11"/>
      <c r="F265" s="11"/>
      <c r="G265" s="11"/>
      <c r="H265" s="12"/>
      <c r="I265" s="11"/>
      <c r="J265" s="11"/>
      <c r="K265" s="12"/>
      <c r="L265" s="11"/>
      <c r="M265" s="11"/>
      <c r="N265" s="11"/>
      <c r="O265" s="11"/>
      <c r="P265" s="11"/>
      <c r="Q265" s="12">
        <v>10.0</v>
      </c>
      <c r="R265" s="11"/>
      <c r="S265" s="12">
        <v>2.0</v>
      </c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2">
        <v>1.0</v>
      </c>
      <c r="AE265" s="11"/>
      <c r="AF265" s="11"/>
      <c r="AG265" s="39">
        <v>0.5</v>
      </c>
      <c r="AH265" s="11"/>
      <c r="AI265" s="11"/>
      <c r="AJ265" s="11"/>
      <c r="AK265" s="12">
        <v>2.0</v>
      </c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4">
        <f t="shared" si="59"/>
        <v>15.5</v>
      </c>
    </row>
    <row r="266" ht="15.75" customHeight="1">
      <c r="A266" s="15"/>
      <c r="B266" s="40" t="s">
        <v>108</v>
      </c>
      <c r="C266" s="17"/>
      <c r="D266" s="18"/>
      <c r="E266" s="18"/>
      <c r="F266" s="18"/>
      <c r="G266" s="18"/>
      <c r="H266" s="20"/>
      <c r="I266" s="18"/>
      <c r="J266" s="18"/>
      <c r="K266" s="18"/>
      <c r="L266" s="18"/>
      <c r="M266" s="18"/>
      <c r="N266" s="18"/>
      <c r="O266" s="18"/>
      <c r="P266" s="18"/>
      <c r="Q266" s="20">
        <v>1.0</v>
      </c>
      <c r="R266" s="18"/>
      <c r="S266" s="20">
        <v>1.5</v>
      </c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/>
      <c r="BF266" s="18"/>
      <c r="BG266" s="19">
        <f t="shared" si="59"/>
        <v>2.5</v>
      </c>
    </row>
    <row r="267" ht="15.75" customHeight="1">
      <c r="A267" s="15"/>
      <c r="B267" s="40" t="s">
        <v>109</v>
      </c>
      <c r="C267" s="17"/>
      <c r="D267" s="18"/>
      <c r="E267" s="18"/>
      <c r="F267" s="18"/>
      <c r="G267" s="18"/>
      <c r="H267" s="20"/>
      <c r="I267" s="18"/>
      <c r="J267" s="18"/>
      <c r="K267" s="18"/>
      <c r="L267" s="18"/>
      <c r="M267" s="18"/>
      <c r="N267" s="18"/>
      <c r="O267" s="18"/>
      <c r="P267" s="20"/>
      <c r="Q267" s="20">
        <v>2.0</v>
      </c>
      <c r="R267" s="18"/>
      <c r="S267" s="18"/>
      <c r="T267" s="18"/>
      <c r="U267" s="18"/>
      <c r="V267" s="18"/>
      <c r="W267" s="18"/>
      <c r="X267" s="18"/>
      <c r="Y267" s="18"/>
      <c r="Z267" s="18"/>
      <c r="AA267" s="20">
        <v>2.0</v>
      </c>
      <c r="AB267" s="18"/>
      <c r="AC267" s="18"/>
      <c r="AD267" s="20">
        <v>1.0</v>
      </c>
      <c r="AE267" s="18"/>
      <c r="AF267" s="18"/>
      <c r="AG267" s="20">
        <v>4.0</v>
      </c>
      <c r="AH267" s="18"/>
      <c r="AI267" s="18"/>
      <c r="AJ267" s="18"/>
      <c r="AK267" s="20">
        <v>1.0</v>
      </c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9">
        <f t="shared" si="59"/>
        <v>10</v>
      </c>
    </row>
    <row r="268" ht="15.75" customHeight="1">
      <c r="A268" s="15"/>
      <c r="B268" s="40" t="s">
        <v>110</v>
      </c>
      <c r="C268" s="17"/>
      <c r="D268" s="18"/>
      <c r="E268" s="18"/>
      <c r="F268" s="18"/>
      <c r="G268" s="18"/>
      <c r="H268" s="20"/>
      <c r="I268" s="18"/>
      <c r="J268" s="18"/>
      <c r="K268" s="20"/>
      <c r="L268" s="18"/>
      <c r="M268" s="18"/>
      <c r="N268" s="18"/>
      <c r="O268" s="18"/>
      <c r="P268" s="18"/>
      <c r="Q268" s="20">
        <v>25.0</v>
      </c>
      <c r="R268" s="18"/>
      <c r="S268" s="20">
        <v>7.0</v>
      </c>
      <c r="T268" s="18"/>
      <c r="U268" s="18"/>
      <c r="V268" s="18"/>
      <c r="W268" s="18"/>
      <c r="X268" s="18"/>
      <c r="Y268" s="18"/>
      <c r="Z268" s="18"/>
      <c r="AA268" s="20">
        <v>4.0</v>
      </c>
      <c r="AB268" s="18"/>
      <c r="AC268" s="18"/>
      <c r="AD268" s="20">
        <v>7.0</v>
      </c>
      <c r="AE268" s="18"/>
      <c r="AF268" s="18"/>
      <c r="AG268" s="41">
        <v>2.0</v>
      </c>
      <c r="AH268" s="18"/>
      <c r="AI268" s="18"/>
      <c r="AJ268" s="18"/>
      <c r="AK268" s="20">
        <v>2.0</v>
      </c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9">
        <f t="shared" si="59"/>
        <v>47</v>
      </c>
    </row>
    <row r="269" ht="15.75" customHeight="1">
      <c r="A269" s="15"/>
      <c r="B269" s="40" t="s">
        <v>111</v>
      </c>
      <c r="C269" s="17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20">
        <v>3.5</v>
      </c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21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9">
        <f t="shared" si="59"/>
        <v>3.5</v>
      </c>
    </row>
    <row r="270" ht="15.75" customHeight="1">
      <c r="A270" s="15"/>
      <c r="B270" s="40" t="s">
        <v>112</v>
      </c>
      <c r="C270" s="17"/>
      <c r="D270" s="18"/>
      <c r="E270" s="18"/>
      <c r="F270" s="18"/>
      <c r="G270" s="18"/>
      <c r="H270" s="20"/>
      <c r="I270" s="18"/>
      <c r="J270" s="18"/>
      <c r="K270" s="18"/>
      <c r="L270" s="18"/>
      <c r="M270" s="18"/>
      <c r="N270" s="18"/>
      <c r="O270" s="18"/>
      <c r="P270" s="18"/>
      <c r="Q270" s="20">
        <v>1.5</v>
      </c>
      <c r="R270" s="18"/>
      <c r="S270" s="20">
        <v>2.0</v>
      </c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20">
        <v>2.0</v>
      </c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9">
        <f t="shared" si="59"/>
        <v>5.5</v>
      </c>
    </row>
    <row r="271" ht="15.75" customHeight="1">
      <c r="A271" s="15"/>
      <c r="B271" s="40" t="s">
        <v>55</v>
      </c>
      <c r="C271" s="42"/>
      <c r="D271" s="42">
        <f t="shared" ref="D271:BF271" si="60">SUM(D265:D270)</f>
        <v>0</v>
      </c>
      <c r="E271" s="42">
        <f t="shared" si="60"/>
        <v>0</v>
      </c>
      <c r="F271" s="42">
        <f t="shared" si="60"/>
        <v>0</v>
      </c>
      <c r="G271" s="42">
        <f t="shared" si="60"/>
        <v>0</v>
      </c>
      <c r="H271" s="42">
        <f t="shared" si="60"/>
        <v>0</v>
      </c>
      <c r="I271" s="42">
        <f t="shared" si="60"/>
        <v>0</v>
      </c>
      <c r="J271" s="42">
        <f t="shared" si="60"/>
        <v>0</v>
      </c>
      <c r="K271" s="42">
        <f t="shared" si="60"/>
        <v>0</v>
      </c>
      <c r="L271" s="42">
        <f t="shared" si="60"/>
        <v>0</v>
      </c>
      <c r="M271" s="42">
        <f t="shared" si="60"/>
        <v>0</v>
      </c>
      <c r="N271" s="42">
        <f t="shared" si="60"/>
        <v>0</v>
      </c>
      <c r="O271" s="42">
        <f t="shared" si="60"/>
        <v>0</v>
      </c>
      <c r="P271" s="42">
        <f t="shared" si="60"/>
        <v>0</v>
      </c>
      <c r="Q271" s="42">
        <f t="shared" si="60"/>
        <v>43</v>
      </c>
      <c r="R271" s="42">
        <f t="shared" si="60"/>
        <v>0</v>
      </c>
      <c r="S271" s="42">
        <f t="shared" si="60"/>
        <v>12.5</v>
      </c>
      <c r="T271" s="42">
        <f t="shared" si="60"/>
        <v>0</v>
      </c>
      <c r="U271" s="42">
        <f t="shared" si="60"/>
        <v>0</v>
      </c>
      <c r="V271" s="42">
        <f t="shared" si="60"/>
        <v>0</v>
      </c>
      <c r="W271" s="42">
        <f t="shared" si="60"/>
        <v>0</v>
      </c>
      <c r="X271" s="42">
        <f t="shared" si="60"/>
        <v>0</v>
      </c>
      <c r="Y271" s="42">
        <f t="shared" si="60"/>
        <v>0</v>
      </c>
      <c r="Z271" s="42">
        <f t="shared" si="60"/>
        <v>0</v>
      </c>
      <c r="AA271" s="42">
        <f t="shared" si="60"/>
        <v>6</v>
      </c>
      <c r="AB271" s="42">
        <f t="shared" si="60"/>
        <v>0</v>
      </c>
      <c r="AC271" s="42">
        <f t="shared" si="60"/>
        <v>0</v>
      </c>
      <c r="AD271" s="42">
        <f t="shared" si="60"/>
        <v>11</v>
      </c>
      <c r="AE271" s="42">
        <f t="shared" si="60"/>
        <v>0</v>
      </c>
      <c r="AF271" s="42">
        <f t="shared" si="60"/>
        <v>0</v>
      </c>
      <c r="AG271" s="42">
        <f t="shared" si="60"/>
        <v>6.5</v>
      </c>
      <c r="AH271" s="42">
        <f t="shared" si="60"/>
        <v>0</v>
      </c>
      <c r="AI271" s="42">
        <f t="shared" si="60"/>
        <v>0</v>
      </c>
      <c r="AJ271" s="42">
        <f t="shared" si="60"/>
        <v>0</v>
      </c>
      <c r="AK271" s="42">
        <f t="shared" si="60"/>
        <v>5</v>
      </c>
      <c r="AL271" s="42">
        <f t="shared" si="60"/>
        <v>0</v>
      </c>
      <c r="AM271" s="42">
        <f t="shared" si="60"/>
        <v>0</v>
      </c>
      <c r="AN271" s="42">
        <f t="shared" si="60"/>
        <v>0</v>
      </c>
      <c r="AO271" s="42">
        <f t="shared" si="60"/>
        <v>0</v>
      </c>
      <c r="AP271" s="42">
        <f t="shared" si="60"/>
        <v>0</v>
      </c>
      <c r="AQ271" s="42">
        <f t="shared" si="60"/>
        <v>0</v>
      </c>
      <c r="AR271" s="42">
        <f t="shared" si="60"/>
        <v>0</v>
      </c>
      <c r="AS271" s="42">
        <f t="shared" si="60"/>
        <v>0</v>
      </c>
      <c r="AT271" s="42">
        <f t="shared" si="60"/>
        <v>0</v>
      </c>
      <c r="AU271" s="42">
        <f t="shared" si="60"/>
        <v>0</v>
      </c>
      <c r="AV271" s="42">
        <f t="shared" si="60"/>
        <v>0</v>
      </c>
      <c r="AW271" s="42">
        <f t="shared" si="60"/>
        <v>0</v>
      </c>
      <c r="AX271" s="42">
        <f t="shared" si="60"/>
        <v>0</v>
      </c>
      <c r="AY271" s="42">
        <f t="shared" si="60"/>
        <v>0</v>
      </c>
      <c r="AZ271" s="42">
        <f t="shared" si="60"/>
        <v>0</v>
      </c>
      <c r="BA271" s="42">
        <f t="shared" si="60"/>
        <v>0</v>
      </c>
      <c r="BB271" s="42">
        <f t="shared" si="60"/>
        <v>0</v>
      </c>
      <c r="BC271" s="42">
        <f t="shared" si="60"/>
        <v>0</v>
      </c>
      <c r="BD271" s="42">
        <f t="shared" si="60"/>
        <v>0</v>
      </c>
      <c r="BE271" s="42">
        <f t="shared" si="60"/>
        <v>0</v>
      </c>
      <c r="BF271" s="42">
        <f t="shared" si="60"/>
        <v>0</v>
      </c>
      <c r="BG271" s="23">
        <f t="shared" si="59"/>
        <v>84</v>
      </c>
    </row>
    <row r="272" ht="15.75" customHeight="1">
      <c r="A272" s="15"/>
      <c r="B272" s="40"/>
      <c r="C272" s="17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26"/>
    </row>
    <row r="273" ht="15.75" customHeight="1">
      <c r="A273" s="27"/>
      <c r="B273" s="43" t="s">
        <v>1</v>
      </c>
      <c r="C273" s="44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37">
        <f t="shared" ref="BG273:BG280" si="61">SUM(C273:BF273)</f>
        <v>0</v>
      </c>
    </row>
    <row r="274" ht="15.75" customHeight="1">
      <c r="A274" s="8">
        <v>31.0</v>
      </c>
      <c r="B274" s="38" t="s">
        <v>107</v>
      </c>
      <c r="C274" s="10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2"/>
      <c r="R274" s="11"/>
      <c r="S274" s="12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2"/>
      <c r="AE274" s="11"/>
      <c r="AF274" s="11"/>
      <c r="AG274" s="13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4">
        <f t="shared" si="61"/>
        <v>0</v>
      </c>
    </row>
    <row r="275" ht="15.75" customHeight="1">
      <c r="A275" s="15"/>
      <c r="B275" s="40" t="s">
        <v>108</v>
      </c>
      <c r="C275" s="17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20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9">
        <f t="shared" si="61"/>
        <v>0</v>
      </c>
    </row>
    <row r="276" ht="15.75" customHeight="1">
      <c r="A276" s="15"/>
      <c r="B276" s="40" t="s">
        <v>109</v>
      </c>
      <c r="C276" s="17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20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20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9">
        <f t="shared" si="61"/>
        <v>0</v>
      </c>
    </row>
    <row r="277" ht="15.75" customHeight="1">
      <c r="A277" s="15"/>
      <c r="B277" s="40" t="s">
        <v>110</v>
      </c>
      <c r="C277" s="17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20"/>
      <c r="R277" s="18"/>
      <c r="S277" s="20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20"/>
      <c r="AE277" s="18"/>
      <c r="AF277" s="18"/>
      <c r="AG277" s="21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9">
        <f t="shared" si="61"/>
        <v>0</v>
      </c>
    </row>
    <row r="278" ht="15.75" customHeight="1">
      <c r="A278" s="15"/>
      <c r="B278" s="40" t="s">
        <v>111</v>
      </c>
      <c r="C278" s="17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20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21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9">
        <f t="shared" si="61"/>
        <v>0</v>
      </c>
    </row>
    <row r="279" ht="15.75" customHeight="1">
      <c r="A279" s="15"/>
      <c r="B279" s="40" t="s">
        <v>112</v>
      </c>
      <c r="C279" s="17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20"/>
      <c r="R279" s="18"/>
      <c r="S279" s="20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0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9">
        <f t="shared" si="61"/>
        <v>0</v>
      </c>
    </row>
    <row r="280" ht="15.75" customHeight="1">
      <c r="A280" s="15"/>
      <c r="B280" s="40" t="s">
        <v>55</v>
      </c>
      <c r="C280" s="42"/>
      <c r="D280" s="42">
        <f t="shared" ref="D280:BF280" si="62">SUM(D274:D279)</f>
        <v>0</v>
      </c>
      <c r="E280" s="42">
        <f t="shared" si="62"/>
        <v>0</v>
      </c>
      <c r="F280" s="42">
        <f t="shared" si="62"/>
        <v>0</v>
      </c>
      <c r="G280" s="42">
        <f t="shared" si="62"/>
        <v>0</v>
      </c>
      <c r="H280" s="42">
        <f t="shared" si="62"/>
        <v>0</v>
      </c>
      <c r="I280" s="42">
        <f t="shared" si="62"/>
        <v>0</v>
      </c>
      <c r="J280" s="42">
        <f t="shared" si="62"/>
        <v>0</v>
      </c>
      <c r="K280" s="42">
        <f t="shared" si="62"/>
        <v>0</v>
      </c>
      <c r="L280" s="42">
        <f t="shared" si="62"/>
        <v>0</v>
      </c>
      <c r="M280" s="42">
        <f t="shared" si="62"/>
        <v>0</v>
      </c>
      <c r="N280" s="42">
        <f t="shared" si="62"/>
        <v>0</v>
      </c>
      <c r="O280" s="42">
        <f t="shared" si="62"/>
        <v>0</v>
      </c>
      <c r="P280" s="42">
        <f t="shared" si="62"/>
        <v>0</v>
      </c>
      <c r="Q280" s="42">
        <f t="shared" si="62"/>
        <v>0</v>
      </c>
      <c r="R280" s="42">
        <f t="shared" si="62"/>
        <v>0</v>
      </c>
      <c r="S280" s="42">
        <f t="shared" si="62"/>
        <v>0</v>
      </c>
      <c r="T280" s="42">
        <f t="shared" si="62"/>
        <v>0</v>
      </c>
      <c r="U280" s="42">
        <f t="shared" si="62"/>
        <v>0</v>
      </c>
      <c r="V280" s="42">
        <f t="shared" si="62"/>
        <v>0</v>
      </c>
      <c r="W280" s="42">
        <f t="shared" si="62"/>
        <v>0</v>
      </c>
      <c r="X280" s="42">
        <f t="shared" si="62"/>
        <v>0</v>
      </c>
      <c r="Y280" s="42">
        <f t="shared" si="62"/>
        <v>0</v>
      </c>
      <c r="Z280" s="42">
        <f t="shared" si="62"/>
        <v>0</v>
      </c>
      <c r="AA280" s="42">
        <f t="shared" si="62"/>
        <v>0</v>
      </c>
      <c r="AB280" s="42">
        <f t="shared" si="62"/>
        <v>0</v>
      </c>
      <c r="AC280" s="42">
        <f t="shared" si="62"/>
        <v>0</v>
      </c>
      <c r="AD280" s="42">
        <f t="shared" si="62"/>
        <v>0</v>
      </c>
      <c r="AE280" s="42">
        <f t="shared" si="62"/>
        <v>0</v>
      </c>
      <c r="AF280" s="42">
        <f t="shared" si="62"/>
        <v>0</v>
      </c>
      <c r="AG280" s="42">
        <f t="shared" si="62"/>
        <v>0</v>
      </c>
      <c r="AH280" s="42">
        <f t="shared" si="62"/>
        <v>0</v>
      </c>
      <c r="AI280" s="42">
        <f t="shared" si="62"/>
        <v>0</v>
      </c>
      <c r="AJ280" s="42">
        <f t="shared" si="62"/>
        <v>0</v>
      </c>
      <c r="AK280" s="42">
        <f t="shared" si="62"/>
        <v>0</v>
      </c>
      <c r="AL280" s="42">
        <f t="shared" si="62"/>
        <v>0</v>
      </c>
      <c r="AM280" s="42">
        <f t="shared" si="62"/>
        <v>0</v>
      </c>
      <c r="AN280" s="42">
        <f t="shared" si="62"/>
        <v>0</v>
      </c>
      <c r="AO280" s="42">
        <f t="shared" si="62"/>
        <v>0</v>
      </c>
      <c r="AP280" s="42">
        <f t="shared" si="62"/>
        <v>0</v>
      </c>
      <c r="AQ280" s="42">
        <f t="shared" si="62"/>
        <v>0</v>
      </c>
      <c r="AR280" s="42">
        <f t="shared" si="62"/>
        <v>0</v>
      </c>
      <c r="AS280" s="42">
        <f t="shared" si="62"/>
        <v>0</v>
      </c>
      <c r="AT280" s="42">
        <f t="shared" si="62"/>
        <v>0</v>
      </c>
      <c r="AU280" s="42">
        <f t="shared" si="62"/>
        <v>0</v>
      </c>
      <c r="AV280" s="42">
        <f t="shared" si="62"/>
        <v>0</v>
      </c>
      <c r="AW280" s="42">
        <f t="shared" si="62"/>
        <v>0</v>
      </c>
      <c r="AX280" s="42">
        <f t="shared" si="62"/>
        <v>0</v>
      </c>
      <c r="AY280" s="42">
        <f t="shared" si="62"/>
        <v>0</v>
      </c>
      <c r="AZ280" s="42">
        <f t="shared" si="62"/>
        <v>0</v>
      </c>
      <c r="BA280" s="42">
        <f t="shared" si="62"/>
        <v>0</v>
      </c>
      <c r="BB280" s="42">
        <f t="shared" si="62"/>
        <v>0</v>
      </c>
      <c r="BC280" s="42">
        <f t="shared" si="62"/>
        <v>0</v>
      </c>
      <c r="BD280" s="42">
        <f t="shared" si="62"/>
        <v>0</v>
      </c>
      <c r="BE280" s="42">
        <f t="shared" si="62"/>
        <v>0</v>
      </c>
      <c r="BF280" s="42">
        <f t="shared" si="62"/>
        <v>0</v>
      </c>
      <c r="BG280" s="23">
        <f t="shared" si="61"/>
        <v>0</v>
      </c>
    </row>
    <row r="281" ht="15.75" customHeight="1">
      <c r="A281" s="15"/>
      <c r="B281" s="40"/>
      <c r="C281" s="17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26"/>
    </row>
    <row r="282" ht="15.75" customHeight="1">
      <c r="A282" s="27"/>
      <c r="B282" s="43" t="s">
        <v>1</v>
      </c>
      <c r="C282" s="44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37">
        <f t="shared" ref="BG282:BG289" si="63">SUM(C282:BF282)</f>
        <v>0</v>
      </c>
    </row>
    <row r="283" ht="15.75" customHeight="1">
      <c r="A283" s="8"/>
      <c r="B283" s="38" t="s">
        <v>107</v>
      </c>
      <c r="C283" s="10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3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4">
        <f t="shared" si="63"/>
        <v>0</v>
      </c>
    </row>
    <row r="284" ht="15.75" customHeight="1">
      <c r="A284" s="15"/>
      <c r="B284" s="40" t="s">
        <v>108</v>
      </c>
      <c r="C284" s="17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9">
        <f t="shared" si="63"/>
        <v>0</v>
      </c>
    </row>
    <row r="285" ht="15.75" customHeight="1">
      <c r="A285" s="15"/>
      <c r="B285" s="40" t="s">
        <v>109</v>
      </c>
      <c r="C285" s="17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9">
        <f t="shared" si="63"/>
        <v>0</v>
      </c>
    </row>
    <row r="286" ht="15.75" customHeight="1">
      <c r="A286" s="15"/>
      <c r="B286" s="40" t="s">
        <v>110</v>
      </c>
      <c r="C286" s="17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21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9">
        <f t="shared" si="63"/>
        <v>0</v>
      </c>
    </row>
    <row r="287" ht="15.75" customHeight="1">
      <c r="A287" s="15"/>
      <c r="B287" s="40" t="s">
        <v>111</v>
      </c>
      <c r="C287" s="17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21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9">
        <f t="shared" si="63"/>
        <v>0</v>
      </c>
    </row>
    <row r="288" ht="15.75" customHeight="1">
      <c r="A288" s="15"/>
      <c r="B288" s="40" t="s">
        <v>112</v>
      </c>
      <c r="C288" s="17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9">
        <f t="shared" si="63"/>
        <v>0</v>
      </c>
    </row>
    <row r="289" ht="15.75" customHeight="1">
      <c r="A289" s="15"/>
      <c r="B289" s="40" t="s">
        <v>55</v>
      </c>
      <c r="C289" s="42"/>
      <c r="D289" s="42">
        <f t="shared" ref="D289:BF289" si="64">SUM(D283:D288)</f>
        <v>0</v>
      </c>
      <c r="E289" s="42">
        <f t="shared" si="64"/>
        <v>0</v>
      </c>
      <c r="F289" s="42">
        <f t="shared" si="64"/>
        <v>0</v>
      </c>
      <c r="G289" s="42">
        <f t="shared" si="64"/>
        <v>0</v>
      </c>
      <c r="H289" s="42">
        <f t="shared" si="64"/>
        <v>0</v>
      </c>
      <c r="I289" s="42">
        <f t="shared" si="64"/>
        <v>0</v>
      </c>
      <c r="J289" s="42">
        <f t="shared" si="64"/>
        <v>0</v>
      </c>
      <c r="K289" s="42">
        <f t="shared" si="64"/>
        <v>0</v>
      </c>
      <c r="L289" s="42">
        <f t="shared" si="64"/>
        <v>0</v>
      </c>
      <c r="M289" s="42">
        <f t="shared" si="64"/>
        <v>0</v>
      </c>
      <c r="N289" s="42">
        <f t="shared" si="64"/>
        <v>0</v>
      </c>
      <c r="O289" s="42">
        <f t="shared" si="64"/>
        <v>0</v>
      </c>
      <c r="P289" s="42">
        <f t="shared" si="64"/>
        <v>0</v>
      </c>
      <c r="Q289" s="42">
        <f t="shared" si="64"/>
        <v>0</v>
      </c>
      <c r="R289" s="42">
        <f t="shared" si="64"/>
        <v>0</v>
      </c>
      <c r="S289" s="42">
        <f t="shared" si="64"/>
        <v>0</v>
      </c>
      <c r="T289" s="42">
        <f t="shared" si="64"/>
        <v>0</v>
      </c>
      <c r="U289" s="42">
        <f t="shared" si="64"/>
        <v>0</v>
      </c>
      <c r="V289" s="42">
        <f t="shared" si="64"/>
        <v>0</v>
      </c>
      <c r="W289" s="42">
        <f t="shared" si="64"/>
        <v>0</v>
      </c>
      <c r="X289" s="42">
        <f t="shared" si="64"/>
        <v>0</v>
      </c>
      <c r="Y289" s="42">
        <f t="shared" si="64"/>
        <v>0</v>
      </c>
      <c r="Z289" s="42">
        <f t="shared" si="64"/>
        <v>0</v>
      </c>
      <c r="AA289" s="42">
        <f t="shared" si="64"/>
        <v>0</v>
      </c>
      <c r="AB289" s="42">
        <f t="shared" si="64"/>
        <v>0</v>
      </c>
      <c r="AC289" s="42">
        <f t="shared" si="64"/>
        <v>0</v>
      </c>
      <c r="AD289" s="42">
        <f t="shared" si="64"/>
        <v>0</v>
      </c>
      <c r="AE289" s="42">
        <f t="shared" si="64"/>
        <v>0</v>
      </c>
      <c r="AF289" s="42">
        <f t="shared" si="64"/>
        <v>0</v>
      </c>
      <c r="AG289" s="42">
        <f t="shared" si="64"/>
        <v>0</v>
      </c>
      <c r="AH289" s="42">
        <f t="shared" si="64"/>
        <v>0</v>
      </c>
      <c r="AI289" s="42">
        <f t="shared" si="64"/>
        <v>0</v>
      </c>
      <c r="AJ289" s="42">
        <f t="shared" si="64"/>
        <v>0</v>
      </c>
      <c r="AK289" s="42">
        <f t="shared" si="64"/>
        <v>0</v>
      </c>
      <c r="AL289" s="42">
        <f t="shared" si="64"/>
        <v>0</v>
      </c>
      <c r="AM289" s="42">
        <f t="shared" si="64"/>
        <v>0</v>
      </c>
      <c r="AN289" s="42">
        <f t="shared" si="64"/>
        <v>0</v>
      </c>
      <c r="AO289" s="42">
        <f t="shared" si="64"/>
        <v>0</v>
      </c>
      <c r="AP289" s="42">
        <f t="shared" si="64"/>
        <v>0</v>
      </c>
      <c r="AQ289" s="42">
        <f t="shared" si="64"/>
        <v>0</v>
      </c>
      <c r="AR289" s="42">
        <f t="shared" si="64"/>
        <v>0</v>
      </c>
      <c r="AS289" s="42">
        <f t="shared" si="64"/>
        <v>0</v>
      </c>
      <c r="AT289" s="42">
        <f t="shared" si="64"/>
        <v>0</v>
      </c>
      <c r="AU289" s="42">
        <f t="shared" si="64"/>
        <v>0</v>
      </c>
      <c r="AV289" s="42">
        <f t="shared" si="64"/>
        <v>0</v>
      </c>
      <c r="AW289" s="42">
        <f t="shared" si="64"/>
        <v>0</v>
      </c>
      <c r="AX289" s="42">
        <f t="shared" si="64"/>
        <v>0</v>
      </c>
      <c r="AY289" s="42">
        <f t="shared" si="64"/>
        <v>0</v>
      </c>
      <c r="AZ289" s="42">
        <f t="shared" si="64"/>
        <v>0</v>
      </c>
      <c r="BA289" s="42">
        <f t="shared" si="64"/>
        <v>0</v>
      </c>
      <c r="BB289" s="42">
        <f t="shared" si="64"/>
        <v>0</v>
      </c>
      <c r="BC289" s="42">
        <f t="shared" si="64"/>
        <v>0</v>
      </c>
      <c r="BD289" s="42">
        <f t="shared" si="64"/>
        <v>0</v>
      </c>
      <c r="BE289" s="42">
        <f t="shared" si="64"/>
        <v>0</v>
      </c>
      <c r="BF289" s="42">
        <f t="shared" si="64"/>
        <v>0</v>
      </c>
      <c r="BG289" s="23">
        <f t="shared" si="63"/>
        <v>0</v>
      </c>
    </row>
    <row r="290" ht="15.75" customHeight="1">
      <c r="A290" s="15"/>
      <c r="B290" s="40"/>
      <c r="C290" s="17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26"/>
    </row>
    <row r="291" ht="15.75" customHeight="1">
      <c r="A291" s="27"/>
      <c r="B291" s="43" t="s">
        <v>1</v>
      </c>
      <c r="C291" s="46"/>
      <c r="D291" s="47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37">
        <f t="shared" ref="BG291:BG298" si="66">SUM(C291:BF291)</f>
        <v>0</v>
      </c>
    </row>
    <row r="292" ht="15.75" customHeight="1">
      <c r="A292" s="48" t="s">
        <v>55</v>
      </c>
      <c r="B292" s="49" t="s">
        <v>107</v>
      </c>
      <c r="C292" s="50"/>
      <c r="D292" s="51">
        <f t="shared" ref="D292:BF292" si="65">SUM(D4,D13,D22,D31,D40,D49,D58,D67,D76,D85,D94,D103,D112,D121,D130,D139,D148,D157,D166,D175,D184,D193,D202,D211,D220,D229,D238,D247,D256,D265,D274,D283)</f>
        <v>8</v>
      </c>
      <c r="E292" s="51">
        <f t="shared" si="65"/>
        <v>16.5</v>
      </c>
      <c r="F292" s="51">
        <f t="shared" si="65"/>
        <v>26</v>
      </c>
      <c r="G292" s="51">
        <f t="shared" si="65"/>
        <v>0</v>
      </c>
      <c r="H292" s="51">
        <f t="shared" si="65"/>
        <v>5</v>
      </c>
      <c r="I292" s="51">
        <f t="shared" si="65"/>
        <v>21</v>
      </c>
      <c r="J292" s="51">
        <f t="shared" si="65"/>
        <v>13</v>
      </c>
      <c r="K292" s="51">
        <f t="shared" si="65"/>
        <v>4</v>
      </c>
      <c r="L292" s="51">
        <f t="shared" si="65"/>
        <v>0</v>
      </c>
      <c r="M292" s="51">
        <f t="shared" si="65"/>
        <v>1</v>
      </c>
      <c r="N292" s="51">
        <f t="shared" si="65"/>
        <v>0</v>
      </c>
      <c r="O292" s="51">
        <f t="shared" si="65"/>
        <v>15.5</v>
      </c>
      <c r="P292" s="51">
        <f t="shared" si="65"/>
        <v>0</v>
      </c>
      <c r="Q292" s="51">
        <f t="shared" si="65"/>
        <v>14.5</v>
      </c>
      <c r="R292" s="51">
        <f t="shared" si="65"/>
        <v>19.5</v>
      </c>
      <c r="S292" s="51">
        <f t="shared" si="65"/>
        <v>2</v>
      </c>
      <c r="T292" s="51">
        <f t="shared" si="65"/>
        <v>0</v>
      </c>
      <c r="U292" s="51">
        <f t="shared" si="65"/>
        <v>30</v>
      </c>
      <c r="V292" s="51">
        <f t="shared" si="65"/>
        <v>0</v>
      </c>
      <c r="W292" s="51">
        <f t="shared" si="65"/>
        <v>0</v>
      </c>
      <c r="X292" s="51">
        <f t="shared" si="65"/>
        <v>11</v>
      </c>
      <c r="Y292" s="51">
        <f t="shared" si="65"/>
        <v>1.5</v>
      </c>
      <c r="Z292" s="51">
        <f t="shared" si="65"/>
        <v>3</v>
      </c>
      <c r="AA292" s="51">
        <f t="shared" si="65"/>
        <v>0</v>
      </c>
      <c r="AB292" s="51">
        <f t="shared" si="65"/>
        <v>15</v>
      </c>
      <c r="AC292" s="51">
        <f t="shared" si="65"/>
        <v>1</v>
      </c>
      <c r="AD292" s="51">
        <f t="shared" si="65"/>
        <v>1.5</v>
      </c>
      <c r="AE292" s="51">
        <f t="shared" si="65"/>
        <v>0</v>
      </c>
      <c r="AF292" s="51">
        <f t="shared" si="65"/>
        <v>4</v>
      </c>
      <c r="AG292" s="51">
        <f t="shared" si="65"/>
        <v>4.5</v>
      </c>
      <c r="AH292" s="51">
        <f t="shared" si="65"/>
        <v>0</v>
      </c>
      <c r="AI292" s="51">
        <f t="shared" si="65"/>
        <v>50</v>
      </c>
      <c r="AJ292" s="51">
        <f t="shared" si="65"/>
        <v>1</v>
      </c>
      <c r="AK292" s="51">
        <f t="shared" si="65"/>
        <v>37</v>
      </c>
      <c r="AL292" s="51">
        <f t="shared" si="65"/>
        <v>0</v>
      </c>
      <c r="AM292" s="51">
        <f t="shared" si="65"/>
        <v>50</v>
      </c>
      <c r="AN292" s="51">
        <f t="shared" si="65"/>
        <v>0</v>
      </c>
      <c r="AO292" s="51">
        <f t="shared" si="65"/>
        <v>17</v>
      </c>
      <c r="AP292" s="51">
        <f t="shared" si="65"/>
        <v>0</v>
      </c>
      <c r="AQ292" s="51">
        <f t="shared" si="65"/>
        <v>5</v>
      </c>
      <c r="AR292" s="51">
        <f t="shared" si="65"/>
        <v>7</v>
      </c>
      <c r="AS292" s="51">
        <f t="shared" si="65"/>
        <v>0</v>
      </c>
      <c r="AT292" s="51">
        <f t="shared" si="65"/>
        <v>13</v>
      </c>
      <c r="AU292" s="51">
        <f t="shared" si="65"/>
        <v>6</v>
      </c>
      <c r="AV292" s="51">
        <f t="shared" si="65"/>
        <v>0</v>
      </c>
      <c r="AW292" s="51">
        <f t="shared" si="65"/>
        <v>0</v>
      </c>
      <c r="AX292" s="51">
        <f t="shared" si="65"/>
        <v>10</v>
      </c>
      <c r="AY292" s="51">
        <f t="shared" si="65"/>
        <v>0</v>
      </c>
      <c r="AZ292" s="51">
        <f t="shared" si="65"/>
        <v>1</v>
      </c>
      <c r="BA292" s="51">
        <f t="shared" si="65"/>
        <v>2</v>
      </c>
      <c r="BB292" s="51">
        <f t="shared" si="65"/>
        <v>0</v>
      </c>
      <c r="BC292" s="51">
        <f t="shared" si="65"/>
        <v>0</v>
      </c>
      <c r="BD292" s="51">
        <f t="shared" si="65"/>
        <v>0</v>
      </c>
      <c r="BE292" s="51">
        <f t="shared" si="65"/>
        <v>0</v>
      </c>
      <c r="BF292" s="51">
        <f t="shared" si="65"/>
        <v>0</v>
      </c>
      <c r="BG292" s="14">
        <f t="shared" si="66"/>
        <v>416.5</v>
      </c>
    </row>
    <row r="293" ht="15.75" customHeight="1">
      <c r="A293" s="15"/>
      <c r="B293" s="52" t="s">
        <v>108</v>
      </c>
      <c r="C293" s="53"/>
      <c r="D293" s="54">
        <f t="shared" ref="D293:BF293" si="67">SUM(D5,D14,D23,D32,D41,D50,D59,D68,D77,D86,D95,D104,D113,D122,D131,D140,D149,D158,D167,D176,D185,D194,D203,D212,D221,D230,D239,D248,D257,D266,D275,D284)</f>
        <v>5</v>
      </c>
      <c r="E293" s="54">
        <f t="shared" si="67"/>
        <v>0</v>
      </c>
      <c r="F293" s="54">
        <f t="shared" si="67"/>
        <v>0</v>
      </c>
      <c r="G293" s="54">
        <f t="shared" si="67"/>
        <v>0.25</v>
      </c>
      <c r="H293" s="54">
        <f t="shared" si="67"/>
        <v>0</v>
      </c>
      <c r="I293" s="54">
        <f t="shared" si="67"/>
        <v>2</v>
      </c>
      <c r="J293" s="54">
        <f t="shared" si="67"/>
        <v>1</v>
      </c>
      <c r="K293" s="54">
        <f t="shared" si="67"/>
        <v>0</v>
      </c>
      <c r="L293" s="54">
        <f t="shared" si="67"/>
        <v>0</v>
      </c>
      <c r="M293" s="54">
        <f t="shared" si="67"/>
        <v>0</v>
      </c>
      <c r="N293" s="54">
        <f t="shared" si="67"/>
        <v>0</v>
      </c>
      <c r="O293" s="54">
        <f t="shared" si="67"/>
        <v>16</v>
      </c>
      <c r="P293" s="54">
        <f t="shared" si="67"/>
        <v>0</v>
      </c>
      <c r="Q293" s="54">
        <f t="shared" si="67"/>
        <v>3</v>
      </c>
      <c r="R293" s="54">
        <f t="shared" si="67"/>
        <v>3.5</v>
      </c>
      <c r="S293" s="54">
        <f t="shared" si="67"/>
        <v>1.5</v>
      </c>
      <c r="T293" s="54">
        <f t="shared" si="67"/>
        <v>0</v>
      </c>
      <c r="U293" s="54">
        <f t="shared" si="67"/>
        <v>4.5</v>
      </c>
      <c r="V293" s="54">
        <f t="shared" si="67"/>
        <v>0</v>
      </c>
      <c r="W293" s="54">
        <f t="shared" si="67"/>
        <v>0</v>
      </c>
      <c r="X293" s="54">
        <f t="shared" si="67"/>
        <v>6</v>
      </c>
      <c r="Y293" s="54">
        <f t="shared" si="67"/>
        <v>4.5</v>
      </c>
      <c r="Z293" s="54">
        <f t="shared" si="67"/>
        <v>1</v>
      </c>
      <c r="AA293" s="54">
        <f t="shared" si="67"/>
        <v>0</v>
      </c>
      <c r="AB293" s="54">
        <f t="shared" si="67"/>
        <v>0</v>
      </c>
      <c r="AC293" s="54">
        <f t="shared" si="67"/>
        <v>0</v>
      </c>
      <c r="AD293" s="54">
        <f t="shared" si="67"/>
        <v>0</v>
      </c>
      <c r="AE293" s="54">
        <f t="shared" si="67"/>
        <v>0</v>
      </c>
      <c r="AF293" s="54">
        <f t="shared" si="67"/>
        <v>0</v>
      </c>
      <c r="AG293" s="54">
        <f t="shared" si="67"/>
        <v>0</v>
      </c>
      <c r="AH293" s="54">
        <f t="shared" si="67"/>
        <v>0</v>
      </c>
      <c r="AI293" s="54">
        <f t="shared" si="67"/>
        <v>0</v>
      </c>
      <c r="AJ293" s="54">
        <f t="shared" si="67"/>
        <v>0</v>
      </c>
      <c r="AK293" s="54">
        <f t="shared" si="67"/>
        <v>14</v>
      </c>
      <c r="AL293" s="54">
        <f t="shared" si="67"/>
        <v>0</v>
      </c>
      <c r="AM293" s="54">
        <f t="shared" si="67"/>
        <v>0.5</v>
      </c>
      <c r="AN293" s="54">
        <f t="shared" si="67"/>
        <v>0</v>
      </c>
      <c r="AO293" s="54">
        <f t="shared" si="67"/>
        <v>0</v>
      </c>
      <c r="AP293" s="54">
        <f t="shared" si="67"/>
        <v>2</v>
      </c>
      <c r="AQ293" s="54">
        <f t="shared" si="67"/>
        <v>1</v>
      </c>
      <c r="AR293" s="54">
        <f t="shared" si="67"/>
        <v>6</v>
      </c>
      <c r="AS293" s="54">
        <f t="shared" si="67"/>
        <v>0</v>
      </c>
      <c r="AT293" s="54">
        <f t="shared" si="67"/>
        <v>4</v>
      </c>
      <c r="AU293" s="54">
        <f t="shared" si="67"/>
        <v>0</v>
      </c>
      <c r="AV293" s="54">
        <f t="shared" si="67"/>
        <v>0</v>
      </c>
      <c r="AW293" s="54">
        <f t="shared" si="67"/>
        <v>0</v>
      </c>
      <c r="AX293" s="54">
        <f t="shared" si="67"/>
        <v>0</v>
      </c>
      <c r="AY293" s="54">
        <f t="shared" si="67"/>
        <v>0</v>
      </c>
      <c r="AZ293" s="54">
        <f t="shared" si="67"/>
        <v>8</v>
      </c>
      <c r="BA293" s="54">
        <f t="shared" si="67"/>
        <v>0</v>
      </c>
      <c r="BB293" s="54">
        <f t="shared" si="67"/>
        <v>5</v>
      </c>
      <c r="BC293" s="54">
        <f t="shared" si="67"/>
        <v>0</v>
      </c>
      <c r="BD293" s="54">
        <f t="shared" si="67"/>
        <v>0</v>
      </c>
      <c r="BE293" s="54">
        <f t="shared" si="67"/>
        <v>0</v>
      </c>
      <c r="BF293" s="54">
        <f t="shared" si="67"/>
        <v>0</v>
      </c>
      <c r="BG293" s="19">
        <f t="shared" si="66"/>
        <v>88.75</v>
      </c>
    </row>
    <row r="294" ht="15.75" customHeight="1">
      <c r="A294" s="15"/>
      <c r="B294" s="52" t="s">
        <v>109</v>
      </c>
      <c r="C294" s="53"/>
      <c r="D294" s="54">
        <f t="shared" ref="D294:BF294" si="68">SUM(D6,D15,D24,D33,D42,D51,D60,D69,D78,D87,D96,D105,D114,D123,D132,D141,D150,D159,D168,D177,D186,D195,D204,D213,D222,D231,D240,D249,D258,D267,D276,D285)</f>
        <v>6.5</v>
      </c>
      <c r="E294" s="54">
        <f t="shared" si="68"/>
        <v>2.5</v>
      </c>
      <c r="F294" s="54">
        <f t="shared" si="68"/>
        <v>0</v>
      </c>
      <c r="G294" s="54">
        <f t="shared" si="68"/>
        <v>0</v>
      </c>
      <c r="H294" s="54">
        <f t="shared" si="68"/>
        <v>0</v>
      </c>
      <c r="I294" s="54">
        <f t="shared" si="68"/>
        <v>2</v>
      </c>
      <c r="J294" s="54">
        <f t="shared" si="68"/>
        <v>1</v>
      </c>
      <c r="K294" s="54">
        <f t="shared" si="68"/>
        <v>0</v>
      </c>
      <c r="L294" s="54">
        <f t="shared" si="68"/>
        <v>0</v>
      </c>
      <c r="M294" s="54">
        <f t="shared" si="68"/>
        <v>1</v>
      </c>
      <c r="N294" s="54">
        <f t="shared" si="68"/>
        <v>2</v>
      </c>
      <c r="O294" s="54">
        <f t="shared" si="68"/>
        <v>10.5</v>
      </c>
      <c r="P294" s="54">
        <f t="shared" si="68"/>
        <v>0</v>
      </c>
      <c r="Q294" s="54">
        <f t="shared" si="68"/>
        <v>4</v>
      </c>
      <c r="R294" s="54">
        <f t="shared" si="68"/>
        <v>5</v>
      </c>
      <c r="S294" s="54">
        <f t="shared" si="68"/>
        <v>0</v>
      </c>
      <c r="T294" s="54">
        <f t="shared" si="68"/>
        <v>0</v>
      </c>
      <c r="U294" s="54">
        <f t="shared" si="68"/>
        <v>10</v>
      </c>
      <c r="V294" s="54">
        <f t="shared" si="68"/>
        <v>0</v>
      </c>
      <c r="W294" s="54">
        <f t="shared" si="68"/>
        <v>0</v>
      </c>
      <c r="X294" s="54">
        <f t="shared" si="68"/>
        <v>3</v>
      </c>
      <c r="Y294" s="54">
        <f t="shared" si="68"/>
        <v>0.5</v>
      </c>
      <c r="Z294" s="54">
        <f t="shared" si="68"/>
        <v>3</v>
      </c>
      <c r="AA294" s="54">
        <f t="shared" si="68"/>
        <v>2</v>
      </c>
      <c r="AB294" s="54">
        <f t="shared" si="68"/>
        <v>0</v>
      </c>
      <c r="AC294" s="54">
        <f t="shared" si="68"/>
        <v>1</v>
      </c>
      <c r="AD294" s="54">
        <f t="shared" si="68"/>
        <v>5</v>
      </c>
      <c r="AE294" s="54">
        <f t="shared" si="68"/>
        <v>0</v>
      </c>
      <c r="AF294" s="54">
        <f t="shared" si="68"/>
        <v>0</v>
      </c>
      <c r="AG294" s="54">
        <f t="shared" si="68"/>
        <v>8.5</v>
      </c>
      <c r="AH294" s="54">
        <f t="shared" si="68"/>
        <v>2</v>
      </c>
      <c r="AI294" s="54">
        <f t="shared" si="68"/>
        <v>0</v>
      </c>
      <c r="AJ294" s="54">
        <f t="shared" si="68"/>
        <v>3</v>
      </c>
      <c r="AK294" s="54">
        <f t="shared" si="68"/>
        <v>21.5</v>
      </c>
      <c r="AL294" s="54">
        <f t="shared" si="68"/>
        <v>1</v>
      </c>
      <c r="AM294" s="54">
        <f t="shared" si="68"/>
        <v>10</v>
      </c>
      <c r="AN294" s="54">
        <f t="shared" si="68"/>
        <v>0</v>
      </c>
      <c r="AO294" s="54">
        <f t="shared" si="68"/>
        <v>0</v>
      </c>
      <c r="AP294" s="54">
        <f t="shared" si="68"/>
        <v>5</v>
      </c>
      <c r="AQ294" s="54">
        <f t="shared" si="68"/>
        <v>15</v>
      </c>
      <c r="AR294" s="54">
        <f t="shared" si="68"/>
        <v>3</v>
      </c>
      <c r="AS294" s="54">
        <f t="shared" si="68"/>
        <v>0</v>
      </c>
      <c r="AT294" s="54">
        <f t="shared" si="68"/>
        <v>7</v>
      </c>
      <c r="AU294" s="54">
        <f t="shared" si="68"/>
        <v>0</v>
      </c>
      <c r="AV294" s="54">
        <f t="shared" si="68"/>
        <v>0</v>
      </c>
      <c r="AW294" s="54">
        <f t="shared" si="68"/>
        <v>0</v>
      </c>
      <c r="AX294" s="54">
        <f t="shared" si="68"/>
        <v>0</v>
      </c>
      <c r="AY294" s="54">
        <f t="shared" si="68"/>
        <v>0</v>
      </c>
      <c r="AZ294" s="54">
        <f t="shared" si="68"/>
        <v>0</v>
      </c>
      <c r="BA294" s="54">
        <f t="shared" si="68"/>
        <v>1</v>
      </c>
      <c r="BB294" s="54">
        <f t="shared" si="68"/>
        <v>0</v>
      </c>
      <c r="BC294" s="54">
        <f t="shared" si="68"/>
        <v>0</v>
      </c>
      <c r="BD294" s="54">
        <f t="shared" si="68"/>
        <v>0</v>
      </c>
      <c r="BE294" s="54">
        <f t="shared" si="68"/>
        <v>0</v>
      </c>
      <c r="BF294" s="54">
        <f t="shared" si="68"/>
        <v>0</v>
      </c>
      <c r="BG294" s="19">
        <f t="shared" si="66"/>
        <v>136</v>
      </c>
    </row>
    <row r="295" ht="15.75" customHeight="1">
      <c r="A295" s="15"/>
      <c r="B295" s="52" t="s">
        <v>110</v>
      </c>
      <c r="C295" s="53"/>
      <c r="D295" s="54">
        <f t="shared" ref="D295:Q295" si="69">SUM(D7,D16,D25,D34,D43,D52,D61,D70,D79,D88,D97,D106,D115,D124,D133,D142,D151,D160,D169,D178,D187,D196,D205,D214,D223,D232,D241,D250,D259,D268,D277,D286)</f>
        <v>10.5</v>
      </c>
      <c r="E295" s="54">
        <f t="shared" si="69"/>
        <v>16</v>
      </c>
      <c r="F295" s="54">
        <f t="shared" si="69"/>
        <v>0</v>
      </c>
      <c r="G295" s="54">
        <f t="shared" si="69"/>
        <v>0</v>
      </c>
      <c r="H295" s="54">
        <f t="shared" si="69"/>
        <v>2</v>
      </c>
      <c r="I295" s="54">
        <f t="shared" si="69"/>
        <v>2.5</v>
      </c>
      <c r="J295" s="54">
        <f t="shared" si="69"/>
        <v>24</v>
      </c>
      <c r="K295" s="54">
        <f t="shared" si="69"/>
        <v>6</v>
      </c>
      <c r="L295" s="54">
        <f t="shared" si="69"/>
        <v>0</v>
      </c>
      <c r="M295" s="54">
        <f t="shared" si="69"/>
        <v>1</v>
      </c>
      <c r="N295" s="54">
        <f t="shared" si="69"/>
        <v>3</v>
      </c>
      <c r="O295" s="54">
        <f t="shared" si="69"/>
        <v>28.5</v>
      </c>
      <c r="P295" s="54">
        <f t="shared" si="69"/>
        <v>0</v>
      </c>
      <c r="Q295" s="54">
        <f t="shared" si="69"/>
        <v>43.5</v>
      </c>
      <c r="R295" s="54">
        <f>SUM(R7,R16,R25,R34,R43,R52,R61,R70,R79,R88,R97,R106,R115,R124,R133,R142,R151,R160,R169,R178,R187,R196,R205,R214,R223,R232,R250,R259,R268,R277,R286)</f>
        <v>22</v>
      </c>
      <c r="S295" s="54">
        <f t="shared" ref="S295:BF295" si="70">SUM(S7,S16,S25,S34,S43,S52,S61,S70,S79,S88,S97,S106,S115,S124,S133,S142,S151,S160,S169,S178,S187,S196,S205,S214,S223,S232,S241,S250,S259,S268,S277,S286)</f>
        <v>7</v>
      </c>
      <c r="T295" s="54">
        <f t="shared" si="70"/>
        <v>0</v>
      </c>
      <c r="U295" s="54">
        <f t="shared" si="70"/>
        <v>46</v>
      </c>
      <c r="V295" s="54">
        <f t="shared" si="70"/>
        <v>0</v>
      </c>
      <c r="W295" s="54">
        <f t="shared" si="70"/>
        <v>0</v>
      </c>
      <c r="X295" s="54">
        <f t="shared" si="70"/>
        <v>35</v>
      </c>
      <c r="Y295" s="54">
        <f t="shared" si="70"/>
        <v>4.5</v>
      </c>
      <c r="Z295" s="54">
        <f t="shared" si="70"/>
        <v>5</v>
      </c>
      <c r="AA295" s="54">
        <f t="shared" si="70"/>
        <v>10</v>
      </c>
      <c r="AB295" s="54">
        <f t="shared" si="70"/>
        <v>0</v>
      </c>
      <c r="AC295" s="54">
        <f t="shared" si="70"/>
        <v>1</v>
      </c>
      <c r="AD295" s="54">
        <f t="shared" si="70"/>
        <v>10</v>
      </c>
      <c r="AE295" s="54">
        <f t="shared" si="70"/>
        <v>5.5</v>
      </c>
      <c r="AF295" s="54">
        <f t="shared" si="70"/>
        <v>0</v>
      </c>
      <c r="AG295" s="54">
        <f t="shared" si="70"/>
        <v>5.5</v>
      </c>
      <c r="AH295" s="54">
        <f t="shared" si="70"/>
        <v>0</v>
      </c>
      <c r="AI295" s="54">
        <f t="shared" si="70"/>
        <v>44</v>
      </c>
      <c r="AJ295" s="54">
        <f t="shared" si="70"/>
        <v>2</v>
      </c>
      <c r="AK295" s="54">
        <f t="shared" si="70"/>
        <v>74</v>
      </c>
      <c r="AL295" s="54">
        <f t="shared" si="70"/>
        <v>2</v>
      </c>
      <c r="AM295" s="54">
        <f t="shared" si="70"/>
        <v>32</v>
      </c>
      <c r="AN295" s="54">
        <f t="shared" si="70"/>
        <v>0</v>
      </c>
      <c r="AO295" s="54">
        <f t="shared" si="70"/>
        <v>0</v>
      </c>
      <c r="AP295" s="54">
        <f t="shared" si="70"/>
        <v>4</v>
      </c>
      <c r="AQ295" s="54">
        <f t="shared" si="70"/>
        <v>5</v>
      </c>
      <c r="AR295" s="54">
        <f t="shared" si="70"/>
        <v>32.5</v>
      </c>
      <c r="AS295" s="54">
        <f t="shared" si="70"/>
        <v>0</v>
      </c>
      <c r="AT295" s="54">
        <f t="shared" si="70"/>
        <v>32</v>
      </c>
      <c r="AU295" s="54">
        <f t="shared" si="70"/>
        <v>0</v>
      </c>
      <c r="AV295" s="54">
        <f t="shared" si="70"/>
        <v>0</v>
      </c>
      <c r="AW295" s="54">
        <f t="shared" si="70"/>
        <v>0</v>
      </c>
      <c r="AX295" s="54">
        <f t="shared" si="70"/>
        <v>0</v>
      </c>
      <c r="AY295" s="54">
        <f t="shared" si="70"/>
        <v>0</v>
      </c>
      <c r="AZ295" s="54">
        <f t="shared" si="70"/>
        <v>2</v>
      </c>
      <c r="BA295" s="54">
        <f t="shared" si="70"/>
        <v>1</v>
      </c>
      <c r="BB295" s="54">
        <f t="shared" si="70"/>
        <v>0</v>
      </c>
      <c r="BC295" s="54">
        <f t="shared" si="70"/>
        <v>0</v>
      </c>
      <c r="BD295" s="54">
        <f t="shared" si="70"/>
        <v>0</v>
      </c>
      <c r="BE295" s="54">
        <f t="shared" si="70"/>
        <v>0</v>
      </c>
      <c r="BF295" s="54">
        <f t="shared" si="70"/>
        <v>0</v>
      </c>
      <c r="BG295" s="19">
        <f t="shared" si="66"/>
        <v>519</v>
      </c>
    </row>
    <row r="296" ht="15.75" customHeight="1">
      <c r="A296" s="15"/>
      <c r="B296" s="52" t="s">
        <v>111</v>
      </c>
      <c r="C296" s="53"/>
      <c r="D296" s="54">
        <f t="shared" ref="D296:Q296" si="71">SUM(D8,D17,D26,D35,D44,D53,D62,D71,D80,D89,D98,D107,D116,D125,D134,D143,D152,D161,D170,D179,D188,D197,D206,D215,D224,D233,D242,D251,D260,D269,D278,D287)</f>
        <v>6.5</v>
      </c>
      <c r="E296" s="54">
        <f t="shared" si="71"/>
        <v>0.5</v>
      </c>
      <c r="F296" s="54">
        <f t="shared" si="71"/>
        <v>0</v>
      </c>
      <c r="G296" s="54">
        <f t="shared" si="71"/>
        <v>0</v>
      </c>
      <c r="H296" s="54">
        <f t="shared" si="71"/>
        <v>0</v>
      </c>
      <c r="I296" s="54">
        <f t="shared" si="71"/>
        <v>2</v>
      </c>
      <c r="J296" s="54">
        <f t="shared" si="71"/>
        <v>0</v>
      </c>
      <c r="K296" s="54">
        <f t="shared" si="71"/>
        <v>1</v>
      </c>
      <c r="L296" s="54">
        <f t="shared" si="71"/>
        <v>0</v>
      </c>
      <c r="M296" s="54">
        <f t="shared" si="71"/>
        <v>0</v>
      </c>
      <c r="N296" s="54">
        <f t="shared" si="71"/>
        <v>0.5</v>
      </c>
      <c r="O296" s="54">
        <f t="shared" si="71"/>
        <v>3.5</v>
      </c>
      <c r="P296" s="54">
        <f t="shared" si="71"/>
        <v>0</v>
      </c>
      <c r="Q296" s="54">
        <f t="shared" si="71"/>
        <v>6</v>
      </c>
      <c r="R296" s="54">
        <f>SUM(R8,R17,R26,R35,R44,R53,R62,R71,R80,R89,R98,R107,R116,R125,R134,R143,R152,R161,R170,R179,R188,R197,R206,R215,R224,R233,R241,R251,R260,R269,R278,R287)</f>
        <v>8</v>
      </c>
      <c r="S296" s="54">
        <f t="shared" ref="S296:BF296" si="72">SUM(S8,S17,S26,S35,S44,S53,S62,S71,S80,S89,S98,S107,S116,S125,S134,S143,S152,S161,S170,S179,S188,S197,S206,S215,S224,S233,S242,S251,S260,S269,S278,S287)</f>
        <v>0</v>
      </c>
      <c r="T296" s="54">
        <f t="shared" si="72"/>
        <v>0</v>
      </c>
      <c r="U296" s="54">
        <f t="shared" si="72"/>
        <v>12.5</v>
      </c>
      <c r="V296" s="54">
        <f t="shared" si="72"/>
        <v>0</v>
      </c>
      <c r="W296" s="54">
        <f t="shared" si="72"/>
        <v>0</v>
      </c>
      <c r="X296" s="54">
        <f t="shared" si="72"/>
        <v>6</v>
      </c>
      <c r="Y296" s="54">
        <f t="shared" si="72"/>
        <v>0.5</v>
      </c>
      <c r="Z296" s="54">
        <f t="shared" si="72"/>
        <v>0</v>
      </c>
      <c r="AA296" s="54">
        <f t="shared" si="72"/>
        <v>1.5</v>
      </c>
      <c r="AB296" s="54">
        <f t="shared" si="72"/>
        <v>0</v>
      </c>
      <c r="AC296" s="54">
        <f t="shared" si="72"/>
        <v>0</v>
      </c>
      <c r="AD296" s="54">
        <f t="shared" si="72"/>
        <v>1</v>
      </c>
      <c r="AE296" s="54">
        <f t="shared" si="72"/>
        <v>0</v>
      </c>
      <c r="AF296" s="54">
        <f t="shared" si="72"/>
        <v>0</v>
      </c>
      <c r="AG296" s="54">
        <f t="shared" si="72"/>
        <v>0</v>
      </c>
      <c r="AH296" s="54">
        <f t="shared" si="72"/>
        <v>0</v>
      </c>
      <c r="AI296" s="54">
        <f t="shared" si="72"/>
        <v>7</v>
      </c>
      <c r="AJ296" s="54">
        <f t="shared" si="72"/>
        <v>0</v>
      </c>
      <c r="AK296" s="54">
        <f t="shared" si="72"/>
        <v>16.5</v>
      </c>
      <c r="AL296" s="54">
        <f t="shared" si="72"/>
        <v>0.5</v>
      </c>
      <c r="AM296" s="54">
        <f t="shared" si="72"/>
        <v>2</v>
      </c>
      <c r="AN296" s="54">
        <f t="shared" si="72"/>
        <v>0</v>
      </c>
      <c r="AO296" s="54">
        <f t="shared" si="72"/>
        <v>0</v>
      </c>
      <c r="AP296" s="54">
        <f t="shared" si="72"/>
        <v>0.5</v>
      </c>
      <c r="AQ296" s="54">
        <f t="shared" si="72"/>
        <v>1</v>
      </c>
      <c r="AR296" s="54">
        <f t="shared" si="72"/>
        <v>3</v>
      </c>
      <c r="AS296" s="54">
        <f t="shared" si="72"/>
        <v>0</v>
      </c>
      <c r="AT296" s="54">
        <f t="shared" si="72"/>
        <v>7</v>
      </c>
      <c r="AU296" s="54">
        <f t="shared" si="72"/>
        <v>0</v>
      </c>
      <c r="AV296" s="54">
        <f t="shared" si="72"/>
        <v>0</v>
      </c>
      <c r="AW296" s="54">
        <f t="shared" si="72"/>
        <v>0</v>
      </c>
      <c r="AX296" s="54">
        <f t="shared" si="72"/>
        <v>0</v>
      </c>
      <c r="AY296" s="54">
        <f t="shared" si="72"/>
        <v>0</v>
      </c>
      <c r="AZ296" s="54">
        <f t="shared" si="72"/>
        <v>0.5</v>
      </c>
      <c r="BA296" s="54">
        <f t="shared" si="72"/>
        <v>0</v>
      </c>
      <c r="BB296" s="54">
        <f t="shared" si="72"/>
        <v>0</v>
      </c>
      <c r="BC296" s="54">
        <f t="shared" si="72"/>
        <v>0</v>
      </c>
      <c r="BD296" s="54">
        <f t="shared" si="72"/>
        <v>0</v>
      </c>
      <c r="BE296" s="54">
        <f t="shared" si="72"/>
        <v>0</v>
      </c>
      <c r="BF296" s="54">
        <f t="shared" si="72"/>
        <v>0</v>
      </c>
      <c r="BG296" s="19">
        <f t="shared" si="66"/>
        <v>87.5</v>
      </c>
    </row>
    <row r="297" ht="15.75" customHeight="1">
      <c r="A297" s="15"/>
      <c r="B297" s="52" t="s">
        <v>112</v>
      </c>
      <c r="C297" s="53"/>
      <c r="D297" s="54">
        <f t="shared" ref="D297:BF297" si="73">SUM(D9,D18,D27,D36,D45,D54,D63,D72,D81,D90,D99,D108,D117,D126,D135,D144,D153,D162,D171,D180,D189,D198,D207,D216,D225,D234,D243,D252,D261,D270,D279,D288)</f>
        <v>0</v>
      </c>
      <c r="E297" s="54">
        <f t="shared" si="73"/>
        <v>0</v>
      </c>
      <c r="F297" s="54">
        <f t="shared" si="73"/>
        <v>0</v>
      </c>
      <c r="G297" s="54">
        <f t="shared" si="73"/>
        <v>0</v>
      </c>
      <c r="H297" s="54">
        <f t="shared" si="73"/>
        <v>0</v>
      </c>
      <c r="I297" s="54">
        <f t="shared" si="73"/>
        <v>0</v>
      </c>
      <c r="J297" s="54">
        <f t="shared" si="73"/>
        <v>0</v>
      </c>
      <c r="K297" s="54">
        <f t="shared" si="73"/>
        <v>0</v>
      </c>
      <c r="L297" s="54">
        <f t="shared" si="73"/>
        <v>0</v>
      </c>
      <c r="M297" s="54">
        <f t="shared" si="73"/>
        <v>0</v>
      </c>
      <c r="N297" s="54">
        <f t="shared" si="73"/>
        <v>1.5</v>
      </c>
      <c r="O297" s="54">
        <f t="shared" si="73"/>
        <v>30</v>
      </c>
      <c r="P297" s="54">
        <f t="shared" si="73"/>
        <v>0</v>
      </c>
      <c r="Q297" s="54">
        <f t="shared" si="73"/>
        <v>12.5</v>
      </c>
      <c r="R297" s="54">
        <f t="shared" si="73"/>
        <v>19.5</v>
      </c>
      <c r="S297" s="54">
        <f t="shared" si="73"/>
        <v>2</v>
      </c>
      <c r="T297" s="54">
        <f t="shared" si="73"/>
        <v>0</v>
      </c>
      <c r="U297" s="54">
        <f t="shared" si="73"/>
        <v>22</v>
      </c>
      <c r="V297" s="54">
        <f t="shared" si="73"/>
        <v>0</v>
      </c>
      <c r="W297" s="54">
        <f t="shared" si="73"/>
        <v>0</v>
      </c>
      <c r="X297" s="54">
        <f t="shared" si="73"/>
        <v>12</v>
      </c>
      <c r="Y297" s="54">
        <f t="shared" si="73"/>
        <v>0</v>
      </c>
      <c r="Z297" s="54">
        <f t="shared" si="73"/>
        <v>2</v>
      </c>
      <c r="AA297" s="54">
        <f t="shared" si="73"/>
        <v>0</v>
      </c>
      <c r="AB297" s="54">
        <f t="shared" si="73"/>
        <v>0</v>
      </c>
      <c r="AC297" s="54">
        <f t="shared" si="73"/>
        <v>1</v>
      </c>
      <c r="AD297" s="54">
        <f t="shared" si="73"/>
        <v>3</v>
      </c>
      <c r="AE297" s="54">
        <f t="shared" si="73"/>
        <v>0</v>
      </c>
      <c r="AF297" s="54">
        <f t="shared" si="73"/>
        <v>0</v>
      </c>
      <c r="AG297" s="54">
        <f t="shared" si="73"/>
        <v>0</v>
      </c>
      <c r="AH297" s="54">
        <f t="shared" si="73"/>
        <v>0</v>
      </c>
      <c r="AI297" s="54">
        <f t="shared" si="73"/>
        <v>0</v>
      </c>
      <c r="AJ297" s="54">
        <f t="shared" si="73"/>
        <v>0</v>
      </c>
      <c r="AK297" s="54">
        <f t="shared" si="73"/>
        <v>60</v>
      </c>
      <c r="AL297" s="54">
        <f t="shared" si="73"/>
        <v>2</v>
      </c>
      <c r="AM297" s="54">
        <f t="shared" si="73"/>
        <v>0</v>
      </c>
      <c r="AN297" s="54">
        <f t="shared" si="73"/>
        <v>0</v>
      </c>
      <c r="AO297" s="54">
        <f t="shared" si="73"/>
        <v>0</v>
      </c>
      <c r="AP297" s="54">
        <f t="shared" si="73"/>
        <v>0</v>
      </c>
      <c r="AQ297" s="54">
        <f t="shared" si="73"/>
        <v>0</v>
      </c>
      <c r="AR297" s="54">
        <f t="shared" si="73"/>
        <v>0</v>
      </c>
      <c r="AS297" s="54">
        <f t="shared" si="73"/>
        <v>2</v>
      </c>
      <c r="AT297" s="54">
        <f t="shared" si="73"/>
        <v>23</v>
      </c>
      <c r="AU297" s="54">
        <f t="shared" si="73"/>
        <v>0</v>
      </c>
      <c r="AV297" s="54">
        <f t="shared" si="73"/>
        <v>0</v>
      </c>
      <c r="AW297" s="54">
        <f t="shared" si="73"/>
        <v>0</v>
      </c>
      <c r="AX297" s="54">
        <f t="shared" si="73"/>
        <v>0</v>
      </c>
      <c r="AY297" s="54">
        <f t="shared" si="73"/>
        <v>0</v>
      </c>
      <c r="AZ297" s="54">
        <f t="shared" si="73"/>
        <v>0.5</v>
      </c>
      <c r="BA297" s="54">
        <f t="shared" si="73"/>
        <v>2</v>
      </c>
      <c r="BB297" s="54">
        <f t="shared" si="73"/>
        <v>0</v>
      </c>
      <c r="BC297" s="54">
        <f t="shared" si="73"/>
        <v>0</v>
      </c>
      <c r="BD297" s="54">
        <f t="shared" si="73"/>
        <v>0</v>
      </c>
      <c r="BE297" s="54">
        <f t="shared" si="73"/>
        <v>0</v>
      </c>
      <c r="BF297" s="54">
        <f t="shared" si="73"/>
        <v>0</v>
      </c>
      <c r="BG297" s="19">
        <f t="shared" si="66"/>
        <v>195</v>
      </c>
    </row>
    <row r="298" ht="15.75" customHeight="1">
      <c r="A298" s="15"/>
      <c r="B298" s="40" t="s">
        <v>55</v>
      </c>
      <c r="C298" s="53"/>
      <c r="D298" s="42">
        <f t="shared" ref="D298:BF298" si="74">SUM(D292:D297)</f>
        <v>36.5</v>
      </c>
      <c r="E298" s="42">
        <f t="shared" si="74"/>
        <v>35.5</v>
      </c>
      <c r="F298" s="42">
        <f t="shared" si="74"/>
        <v>26</v>
      </c>
      <c r="G298" s="42">
        <f t="shared" si="74"/>
        <v>0.25</v>
      </c>
      <c r="H298" s="42">
        <f t="shared" si="74"/>
        <v>7</v>
      </c>
      <c r="I298" s="42">
        <f t="shared" si="74"/>
        <v>29.5</v>
      </c>
      <c r="J298" s="42">
        <f t="shared" si="74"/>
        <v>39</v>
      </c>
      <c r="K298" s="42">
        <f t="shared" si="74"/>
        <v>11</v>
      </c>
      <c r="L298" s="42">
        <f t="shared" si="74"/>
        <v>0</v>
      </c>
      <c r="M298" s="42">
        <f t="shared" si="74"/>
        <v>3</v>
      </c>
      <c r="N298" s="42">
        <f t="shared" si="74"/>
        <v>7</v>
      </c>
      <c r="O298" s="42">
        <f t="shared" si="74"/>
        <v>104</v>
      </c>
      <c r="P298" s="42">
        <f t="shared" si="74"/>
        <v>0</v>
      </c>
      <c r="Q298" s="42">
        <f t="shared" si="74"/>
        <v>83.5</v>
      </c>
      <c r="R298" s="42">
        <f t="shared" si="74"/>
        <v>77.5</v>
      </c>
      <c r="S298" s="42">
        <f t="shared" si="74"/>
        <v>12.5</v>
      </c>
      <c r="T298" s="42">
        <f t="shared" si="74"/>
        <v>0</v>
      </c>
      <c r="U298" s="42">
        <f t="shared" si="74"/>
        <v>125</v>
      </c>
      <c r="V298" s="42">
        <f t="shared" si="74"/>
        <v>0</v>
      </c>
      <c r="W298" s="42">
        <f t="shared" si="74"/>
        <v>0</v>
      </c>
      <c r="X298" s="42">
        <f t="shared" si="74"/>
        <v>73</v>
      </c>
      <c r="Y298" s="42">
        <f t="shared" si="74"/>
        <v>11.5</v>
      </c>
      <c r="Z298" s="42">
        <f t="shared" si="74"/>
        <v>14</v>
      </c>
      <c r="AA298" s="42">
        <f t="shared" si="74"/>
        <v>13.5</v>
      </c>
      <c r="AB298" s="42">
        <f t="shared" si="74"/>
        <v>15</v>
      </c>
      <c r="AC298" s="42">
        <f t="shared" si="74"/>
        <v>4</v>
      </c>
      <c r="AD298" s="42">
        <f t="shared" si="74"/>
        <v>20.5</v>
      </c>
      <c r="AE298" s="42">
        <f t="shared" si="74"/>
        <v>5.5</v>
      </c>
      <c r="AF298" s="42">
        <f t="shared" si="74"/>
        <v>4</v>
      </c>
      <c r="AG298" s="42">
        <f t="shared" si="74"/>
        <v>18.5</v>
      </c>
      <c r="AH298" s="42">
        <f t="shared" si="74"/>
        <v>2</v>
      </c>
      <c r="AI298" s="42">
        <f t="shared" si="74"/>
        <v>101</v>
      </c>
      <c r="AJ298" s="42">
        <f t="shared" si="74"/>
        <v>6</v>
      </c>
      <c r="AK298" s="42">
        <f t="shared" si="74"/>
        <v>223</v>
      </c>
      <c r="AL298" s="42">
        <f t="shared" si="74"/>
        <v>5.5</v>
      </c>
      <c r="AM298" s="42">
        <f t="shared" si="74"/>
        <v>94.5</v>
      </c>
      <c r="AN298" s="42">
        <f t="shared" si="74"/>
        <v>0</v>
      </c>
      <c r="AO298" s="42">
        <f t="shared" si="74"/>
        <v>17</v>
      </c>
      <c r="AP298" s="42">
        <f t="shared" si="74"/>
        <v>11.5</v>
      </c>
      <c r="AQ298" s="42">
        <f t="shared" si="74"/>
        <v>27</v>
      </c>
      <c r="AR298" s="42">
        <f t="shared" si="74"/>
        <v>51.5</v>
      </c>
      <c r="AS298" s="42">
        <f t="shared" si="74"/>
        <v>2</v>
      </c>
      <c r="AT298" s="42">
        <f t="shared" si="74"/>
        <v>86</v>
      </c>
      <c r="AU298" s="42">
        <f t="shared" si="74"/>
        <v>6</v>
      </c>
      <c r="AV298" s="42">
        <f t="shared" si="74"/>
        <v>0</v>
      </c>
      <c r="AW298" s="42">
        <f t="shared" si="74"/>
        <v>0</v>
      </c>
      <c r="AX298" s="42">
        <f t="shared" si="74"/>
        <v>10</v>
      </c>
      <c r="AY298" s="42">
        <f t="shared" si="74"/>
        <v>0</v>
      </c>
      <c r="AZ298" s="42">
        <f t="shared" si="74"/>
        <v>12</v>
      </c>
      <c r="BA298" s="42">
        <f t="shared" si="74"/>
        <v>6</v>
      </c>
      <c r="BB298" s="42">
        <f t="shared" si="74"/>
        <v>5</v>
      </c>
      <c r="BC298" s="42">
        <f t="shared" si="74"/>
        <v>0</v>
      </c>
      <c r="BD298" s="42">
        <f t="shared" si="74"/>
        <v>0</v>
      </c>
      <c r="BE298" s="42">
        <f t="shared" si="74"/>
        <v>0</v>
      </c>
      <c r="BF298" s="42">
        <f t="shared" si="74"/>
        <v>0</v>
      </c>
      <c r="BG298" s="23">
        <f t="shared" si="66"/>
        <v>1442.75</v>
      </c>
    </row>
    <row r="299" ht="15.75" customHeight="1">
      <c r="A299" s="15"/>
      <c r="B299" s="40"/>
      <c r="C299" s="53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26"/>
    </row>
    <row r="300" ht="15.75" customHeight="1">
      <c r="A300" s="27"/>
      <c r="B300" s="43" t="s">
        <v>1</v>
      </c>
      <c r="C300" s="53">
        <f>SUM(C12,C21,C30,C39,C48,C57,C66,C75,C84,C93,C102,C111,C120,C129,C138,C147,C156,C165,C174,C183,C192,C201,C210,C219,C228,C237,C246,C255,C264,C273,C282,C291)</f>
        <v>0</v>
      </c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37">
        <f>SUM(C300:BF300)</f>
        <v>0</v>
      </c>
    </row>
    <row r="301" ht="15.75" customHeight="1">
      <c r="A301" s="55"/>
      <c r="B301" s="56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</row>
    <row r="302" ht="15.75" customHeight="1">
      <c r="A302" s="58"/>
      <c r="B302" s="59" t="s">
        <v>55</v>
      </c>
      <c r="C302" s="60">
        <f t="shared" ref="C302:BG302" si="75">SUM(C10,C19,C28,C37,C46,C55,C64,C73,C82,C91,C100,C109,C118,C127,C136,C145,C154,C163,C172,C181,C190,C199,C208,C217,C226,C235,C244,C253,C262,C271,C280,C289,C298)</f>
        <v>0</v>
      </c>
      <c r="D302" s="60">
        <f t="shared" si="75"/>
        <v>73</v>
      </c>
      <c r="E302" s="60">
        <f t="shared" si="75"/>
        <v>71</v>
      </c>
      <c r="F302" s="60">
        <f t="shared" si="75"/>
        <v>52</v>
      </c>
      <c r="G302" s="60">
        <f t="shared" si="75"/>
        <v>0.5</v>
      </c>
      <c r="H302" s="60">
        <f t="shared" si="75"/>
        <v>14</v>
      </c>
      <c r="I302" s="60">
        <f t="shared" si="75"/>
        <v>59</v>
      </c>
      <c r="J302" s="60">
        <f t="shared" si="75"/>
        <v>78</v>
      </c>
      <c r="K302" s="60">
        <f t="shared" si="75"/>
        <v>22</v>
      </c>
      <c r="L302" s="60">
        <f t="shared" si="75"/>
        <v>0</v>
      </c>
      <c r="M302" s="60">
        <f t="shared" si="75"/>
        <v>6</v>
      </c>
      <c r="N302" s="60">
        <f t="shared" si="75"/>
        <v>14</v>
      </c>
      <c r="O302" s="60">
        <f t="shared" si="75"/>
        <v>208</v>
      </c>
      <c r="P302" s="60">
        <f t="shared" si="75"/>
        <v>0</v>
      </c>
      <c r="Q302" s="60">
        <f t="shared" si="75"/>
        <v>167</v>
      </c>
      <c r="R302" s="60">
        <f t="shared" si="75"/>
        <v>155</v>
      </c>
      <c r="S302" s="60">
        <f t="shared" si="75"/>
        <v>25</v>
      </c>
      <c r="T302" s="60">
        <f t="shared" si="75"/>
        <v>0</v>
      </c>
      <c r="U302" s="60">
        <f t="shared" si="75"/>
        <v>250</v>
      </c>
      <c r="V302" s="60">
        <f t="shared" si="75"/>
        <v>0</v>
      </c>
      <c r="W302" s="60">
        <f t="shared" si="75"/>
        <v>0</v>
      </c>
      <c r="X302" s="60">
        <f t="shared" si="75"/>
        <v>146</v>
      </c>
      <c r="Y302" s="60">
        <f t="shared" si="75"/>
        <v>23</v>
      </c>
      <c r="Z302" s="60">
        <f t="shared" si="75"/>
        <v>28</v>
      </c>
      <c r="AA302" s="60">
        <f t="shared" si="75"/>
        <v>27</v>
      </c>
      <c r="AB302" s="60">
        <f t="shared" si="75"/>
        <v>30</v>
      </c>
      <c r="AC302" s="60">
        <f t="shared" si="75"/>
        <v>8</v>
      </c>
      <c r="AD302" s="60">
        <f t="shared" si="75"/>
        <v>41</v>
      </c>
      <c r="AE302" s="60">
        <f t="shared" si="75"/>
        <v>11</v>
      </c>
      <c r="AF302" s="60">
        <f t="shared" si="75"/>
        <v>8</v>
      </c>
      <c r="AG302" s="60">
        <f t="shared" si="75"/>
        <v>37</v>
      </c>
      <c r="AH302" s="60">
        <f t="shared" si="75"/>
        <v>4</v>
      </c>
      <c r="AI302" s="60">
        <f t="shared" si="75"/>
        <v>202</v>
      </c>
      <c r="AJ302" s="60">
        <f t="shared" si="75"/>
        <v>12</v>
      </c>
      <c r="AK302" s="60">
        <f t="shared" si="75"/>
        <v>446</v>
      </c>
      <c r="AL302" s="60">
        <f t="shared" si="75"/>
        <v>11</v>
      </c>
      <c r="AM302" s="60">
        <f t="shared" si="75"/>
        <v>189</v>
      </c>
      <c r="AN302" s="60">
        <f t="shared" si="75"/>
        <v>0</v>
      </c>
      <c r="AO302" s="60">
        <f t="shared" si="75"/>
        <v>34</v>
      </c>
      <c r="AP302" s="60">
        <f t="shared" si="75"/>
        <v>23</v>
      </c>
      <c r="AQ302" s="60">
        <f t="shared" si="75"/>
        <v>54</v>
      </c>
      <c r="AR302" s="60">
        <f t="shared" si="75"/>
        <v>103</v>
      </c>
      <c r="AS302" s="60">
        <f t="shared" si="75"/>
        <v>4</v>
      </c>
      <c r="AT302" s="60">
        <f t="shared" si="75"/>
        <v>172</v>
      </c>
      <c r="AU302" s="60">
        <f t="shared" si="75"/>
        <v>12</v>
      </c>
      <c r="AV302" s="60">
        <f t="shared" si="75"/>
        <v>0</v>
      </c>
      <c r="AW302" s="60">
        <f t="shared" si="75"/>
        <v>0</v>
      </c>
      <c r="AX302" s="60">
        <f t="shared" si="75"/>
        <v>20</v>
      </c>
      <c r="AY302" s="60">
        <f t="shared" si="75"/>
        <v>0</v>
      </c>
      <c r="AZ302" s="60">
        <f t="shared" si="75"/>
        <v>24</v>
      </c>
      <c r="BA302" s="60">
        <f t="shared" si="75"/>
        <v>12</v>
      </c>
      <c r="BB302" s="60">
        <f t="shared" si="75"/>
        <v>10</v>
      </c>
      <c r="BC302" s="60">
        <f t="shared" si="75"/>
        <v>0</v>
      </c>
      <c r="BD302" s="60">
        <f t="shared" si="75"/>
        <v>0</v>
      </c>
      <c r="BE302" s="60">
        <f t="shared" si="75"/>
        <v>0</v>
      </c>
      <c r="BF302" s="60">
        <f t="shared" si="75"/>
        <v>0</v>
      </c>
      <c r="BG302" s="61">
        <f t="shared" si="75"/>
        <v>2885.5</v>
      </c>
    </row>
    <row r="303" ht="15.75" customHeight="1">
      <c r="A303" s="55"/>
      <c r="B303" s="57"/>
      <c r="C303" s="57"/>
      <c r="D303" s="57"/>
      <c r="E303" s="57">
        <f>Count(E4,E13,E22,E31,E40,E49,E58,E67,E76,E85,E94,E103,E112,E121,E130,E139,E148,E157,E166,E175,E184,E193,E202,E211,E220,E229,E238,E247,E256,E265,E274,E283)</f>
        <v>4</v>
      </c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62"/>
    </row>
    <row r="304" ht="15.75" customHeight="1">
      <c r="A304" s="55"/>
      <c r="B304" s="57"/>
      <c r="C304" s="57"/>
      <c r="D304" s="57"/>
      <c r="E304" s="57">
        <f>Count(E7,E16,E25,E34,E43,E52,E61,E70,E79,E88,E97,E106,E115,E124,E133,E142,E151,E160,E169,E178,E187,E196,E205,E214,E223,E232,E241,E250,E259,E268,E277,E286)</f>
        <v>6</v>
      </c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</row>
    <row r="305" ht="15.75" customHeight="1">
      <c r="A305" s="55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</row>
    <row r="306" ht="15.75" customHeight="1">
      <c r="A306" s="55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</row>
    <row r="307" ht="15.75" customHeight="1">
      <c r="A307" s="55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</row>
    <row r="308" ht="15.75" customHeight="1">
      <c r="A308" s="55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</row>
    <row r="309" ht="15.75" customHeight="1">
      <c r="A309" s="55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</row>
    <row r="310" ht="15.75" customHeight="1">
      <c r="A310" s="55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</row>
    <row r="311" ht="15.75" customHeight="1">
      <c r="A311" s="55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</row>
    <row r="312" ht="15.75" customHeight="1">
      <c r="A312" s="55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</row>
    <row r="313" ht="15.75" customHeight="1">
      <c r="A313" s="55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</row>
    <row r="314" ht="15.75" customHeight="1">
      <c r="A314" s="55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</row>
    <row r="315" ht="15.75" customHeight="1">
      <c r="A315" s="55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</row>
    <row r="316" ht="15.75" customHeight="1">
      <c r="A316" s="55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</row>
    <row r="317" ht="15.75" customHeight="1">
      <c r="A317" s="55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</row>
    <row r="318" ht="15.75" customHeight="1">
      <c r="A318" s="55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</row>
    <row r="319" ht="15.75" customHeight="1">
      <c r="A319" s="55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</row>
    <row r="320" ht="15.75" customHeight="1">
      <c r="A320" s="55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</row>
    <row r="321" ht="15.75" customHeight="1">
      <c r="A321" s="55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</row>
    <row r="322" ht="15.75" customHeight="1">
      <c r="A322" s="55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</row>
    <row r="323" ht="15.75" customHeight="1">
      <c r="A323" s="55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</row>
    <row r="324" ht="15.75" customHeight="1">
      <c r="A324" s="55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</row>
    <row r="325" ht="15.75" customHeight="1">
      <c r="A325" s="55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</row>
    <row r="326" ht="15.75" customHeight="1">
      <c r="A326" s="55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</row>
    <row r="327" ht="15.75" customHeight="1">
      <c r="A327" s="55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</row>
    <row r="328" ht="15.75" customHeight="1">
      <c r="A328" s="55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</row>
    <row r="329" ht="15.75" customHeight="1">
      <c r="A329" s="55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</row>
    <row r="330" ht="15.75" customHeight="1">
      <c r="A330" s="63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</row>
    <row r="331" ht="15.75" customHeight="1">
      <c r="A331" s="63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</row>
    <row r="332" ht="15.75" customHeight="1">
      <c r="A332" s="63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</row>
    <row r="333" ht="15.75" customHeight="1">
      <c r="A333" s="63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</row>
    <row r="334" ht="15.75" customHeight="1">
      <c r="A334" s="63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</row>
    <row r="335" ht="15.75" customHeight="1">
      <c r="A335" s="63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</row>
    <row r="336" ht="15.75" customHeight="1">
      <c r="A336" s="63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</row>
    <row r="337" ht="15.75" customHeight="1">
      <c r="A337" s="63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</row>
    <row r="338" ht="15.75" customHeight="1">
      <c r="A338" s="63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</row>
    <row r="339" ht="15.75" customHeight="1">
      <c r="A339" s="63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</row>
    <row r="340" ht="15.75" customHeight="1">
      <c r="A340" s="63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</row>
    <row r="341" ht="15.75" customHeight="1">
      <c r="A341" s="63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</row>
    <row r="342" ht="15.75" customHeight="1">
      <c r="A342" s="63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</row>
    <row r="343" ht="15.75" customHeight="1">
      <c r="A343" s="63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</row>
    <row r="344" ht="15.75" customHeight="1">
      <c r="A344" s="63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</row>
    <row r="345" ht="15.75" customHeight="1">
      <c r="A345" s="63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</row>
    <row r="346" ht="15.75" customHeight="1">
      <c r="A346" s="63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</row>
    <row r="347" ht="15.75" customHeight="1">
      <c r="A347" s="63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</row>
    <row r="348" ht="15.75" customHeight="1">
      <c r="A348" s="63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</row>
    <row r="349" ht="15.75" customHeight="1">
      <c r="A349" s="63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</row>
    <row r="350" ht="15.75" customHeight="1">
      <c r="A350" s="63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</row>
    <row r="351" ht="15.75" customHeight="1">
      <c r="A351" s="63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</row>
    <row r="352" ht="15.75" customHeight="1">
      <c r="A352" s="63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</row>
    <row r="353" ht="15.75" customHeight="1">
      <c r="A353" s="63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</row>
    <row r="354" ht="15.75" customHeight="1">
      <c r="A354" s="63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</row>
    <row r="355" ht="15.75" customHeight="1">
      <c r="A355" s="63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</row>
    <row r="356" ht="15.75" customHeight="1">
      <c r="A356" s="63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</row>
    <row r="357" ht="15.75" customHeight="1">
      <c r="A357" s="63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</row>
    <row r="358" ht="15.75" customHeight="1">
      <c r="A358" s="63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</row>
    <row r="359" ht="15.75" customHeight="1">
      <c r="A359" s="63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</row>
    <row r="360" ht="15.75" customHeight="1">
      <c r="A360" s="63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</row>
    <row r="361" ht="15.75" customHeight="1">
      <c r="A361" s="63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</row>
    <row r="362" ht="15.75" customHeight="1">
      <c r="A362" s="63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</row>
    <row r="363" ht="15.75" customHeight="1">
      <c r="A363" s="63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</row>
    <row r="364" ht="15.75" customHeight="1">
      <c r="A364" s="63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</row>
    <row r="365" ht="15.75" customHeight="1">
      <c r="A365" s="63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</row>
    <row r="366" ht="15.75" customHeight="1">
      <c r="A366" s="63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</row>
    <row r="367" ht="15.75" customHeight="1">
      <c r="A367" s="63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</row>
    <row r="368" ht="15.75" customHeight="1">
      <c r="A368" s="63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</row>
    <row r="369" ht="15.75" customHeight="1">
      <c r="A369" s="63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</row>
    <row r="370" ht="15.75" customHeight="1">
      <c r="A370" s="63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</row>
    <row r="371" ht="15.75" customHeight="1">
      <c r="A371" s="63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</row>
    <row r="372" ht="15.75" customHeight="1">
      <c r="A372" s="63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</row>
    <row r="373" ht="15.75" customHeight="1">
      <c r="A373" s="63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</row>
    <row r="374" ht="15.75" customHeight="1">
      <c r="A374" s="63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</row>
    <row r="375" ht="15.75" customHeight="1">
      <c r="A375" s="63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</row>
    <row r="376" ht="15.75" customHeight="1">
      <c r="A376" s="63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</row>
    <row r="377" ht="15.75" customHeight="1">
      <c r="A377" s="63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</row>
    <row r="378" ht="15.75" customHeight="1">
      <c r="A378" s="63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</row>
    <row r="379" ht="15.75" customHeight="1">
      <c r="A379" s="63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</row>
    <row r="380" ht="15.75" customHeight="1">
      <c r="A380" s="63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</row>
    <row r="381" ht="15.75" customHeight="1">
      <c r="A381" s="63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</row>
    <row r="382" ht="15.75" customHeight="1">
      <c r="A382" s="63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</row>
    <row r="383" ht="15.75" customHeight="1">
      <c r="A383" s="63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</row>
    <row r="384" ht="15.75" customHeight="1">
      <c r="A384" s="63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</row>
    <row r="385" ht="15.75" customHeight="1">
      <c r="A385" s="63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</row>
    <row r="386" ht="15.75" customHeight="1">
      <c r="A386" s="63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</row>
    <row r="387" ht="15.75" customHeight="1">
      <c r="A387" s="63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</row>
    <row r="388" ht="15.75" customHeight="1">
      <c r="A388" s="63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</row>
    <row r="389" ht="15.75" customHeight="1">
      <c r="A389" s="63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</row>
    <row r="390" ht="15.75" customHeight="1">
      <c r="A390" s="63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</row>
    <row r="391" ht="15.75" customHeight="1">
      <c r="A391" s="63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</row>
    <row r="392" ht="15.75" customHeight="1">
      <c r="A392" s="63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</row>
    <row r="393" ht="15.75" customHeight="1">
      <c r="A393" s="63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</row>
    <row r="394" ht="15.75" customHeight="1">
      <c r="A394" s="63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</row>
    <row r="395" ht="15.75" customHeight="1">
      <c r="A395" s="63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</row>
    <row r="396" ht="15.75" customHeight="1">
      <c r="A396" s="63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</row>
    <row r="397" ht="15.75" customHeight="1">
      <c r="A397" s="63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</row>
    <row r="398" ht="15.75" customHeight="1">
      <c r="A398" s="63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</row>
    <row r="399" ht="15.75" customHeight="1">
      <c r="A399" s="63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</row>
    <row r="400" ht="15.75" customHeight="1">
      <c r="A400" s="63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</row>
    <row r="401" ht="15.75" customHeight="1">
      <c r="A401" s="63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</row>
    <row r="402" ht="15.75" customHeight="1">
      <c r="A402" s="63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</row>
    <row r="403" ht="15.75" customHeight="1">
      <c r="A403" s="63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</row>
    <row r="404" ht="15.75" customHeight="1">
      <c r="A404" s="63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</row>
    <row r="405" ht="15.75" customHeight="1">
      <c r="A405" s="63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</row>
    <row r="406" ht="15.75" customHeight="1">
      <c r="A406" s="63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</row>
    <row r="407" ht="15.75" customHeight="1">
      <c r="A407" s="63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</row>
    <row r="408" ht="15.75" customHeight="1">
      <c r="A408" s="63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</row>
    <row r="409" ht="15.75" customHeight="1">
      <c r="A409" s="63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</row>
    <row r="410" ht="15.75" customHeight="1">
      <c r="A410" s="63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</row>
    <row r="411" ht="15.75" customHeight="1">
      <c r="A411" s="63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</row>
    <row r="412" ht="15.75" customHeight="1">
      <c r="A412" s="63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</row>
    <row r="413" ht="15.75" customHeight="1">
      <c r="A413" s="63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</row>
    <row r="414" ht="15.75" customHeight="1">
      <c r="A414" s="63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</row>
    <row r="415" ht="15.75" customHeight="1">
      <c r="A415" s="63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</row>
    <row r="416" ht="15.75" customHeight="1">
      <c r="A416" s="63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</row>
    <row r="417" ht="15.75" customHeight="1">
      <c r="A417" s="63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</row>
    <row r="418" ht="15.75" customHeight="1">
      <c r="A418" s="63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</row>
    <row r="419" ht="15.75" customHeight="1">
      <c r="A419" s="63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</row>
    <row r="420" ht="15.75" customHeight="1">
      <c r="A420" s="63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</row>
    <row r="421" ht="15.75" customHeight="1">
      <c r="A421" s="63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</row>
    <row r="422" ht="15.75" customHeight="1">
      <c r="A422" s="63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</row>
    <row r="423" ht="15.75" customHeight="1">
      <c r="A423" s="63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</row>
    <row r="424" ht="15.75" customHeight="1">
      <c r="A424" s="63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</row>
    <row r="425" ht="15.75" customHeight="1">
      <c r="A425" s="63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</row>
    <row r="426" ht="15.75" customHeight="1">
      <c r="A426" s="63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</row>
    <row r="427" ht="15.75" customHeight="1">
      <c r="A427" s="63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</row>
    <row r="428" ht="15.75" customHeight="1">
      <c r="A428" s="63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</row>
    <row r="429" ht="15.75" customHeight="1">
      <c r="A429" s="63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</row>
    <row r="430" ht="15.75" customHeight="1">
      <c r="A430" s="63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</row>
    <row r="431" ht="15.75" customHeight="1">
      <c r="A431" s="63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</row>
    <row r="432" ht="15.75" customHeight="1">
      <c r="A432" s="63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</row>
    <row r="433" ht="15.75" customHeight="1">
      <c r="A433" s="63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</row>
    <row r="434" ht="15.75" customHeight="1">
      <c r="A434" s="63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</row>
    <row r="435" ht="15.75" customHeight="1">
      <c r="A435" s="63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</row>
    <row r="436" ht="15.75" customHeight="1">
      <c r="A436" s="63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</row>
    <row r="437" ht="15.75" customHeight="1">
      <c r="A437" s="63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</row>
    <row r="438" ht="15.75" customHeight="1">
      <c r="A438" s="63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</row>
    <row r="439" ht="15.75" customHeight="1">
      <c r="A439" s="63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</row>
    <row r="440" ht="15.75" customHeight="1">
      <c r="A440" s="63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</row>
    <row r="441" ht="15.75" customHeight="1">
      <c r="A441" s="63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</row>
    <row r="442" ht="15.75" customHeight="1">
      <c r="A442" s="63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</row>
    <row r="443" ht="15.75" customHeight="1">
      <c r="A443" s="63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</row>
    <row r="444" ht="15.75" customHeight="1">
      <c r="A444" s="63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</row>
    <row r="445" ht="15.75" customHeight="1">
      <c r="A445" s="63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</row>
    <row r="446" ht="15.75" customHeight="1">
      <c r="A446" s="63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</row>
    <row r="447" ht="15.75" customHeight="1">
      <c r="A447" s="63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</row>
    <row r="448" ht="15.75" customHeight="1">
      <c r="A448" s="63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</row>
    <row r="449" ht="15.75" customHeight="1">
      <c r="A449" s="63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</row>
    <row r="450" ht="15.75" customHeight="1">
      <c r="A450" s="63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</row>
    <row r="451" ht="15.75" customHeight="1">
      <c r="A451" s="63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</row>
    <row r="452" ht="15.75" customHeight="1">
      <c r="A452" s="63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</row>
    <row r="453" ht="15.75" customHeight="1">
      <c r="A453" s="63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</row>
    <row r="454" ht="15.75" customHeight="1">
      <c r="A454" s="63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</row>
    <row r="455" ht="15.75" customHeight="1">
      <c r="A455" s="63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</row>
    <row r="456" ht="15.75" customHeight="1">
      <c r="A456" s="63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</row>
    <row r="457" ht="15.75" customHeight="1">
      <c r="A457" s="63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</row>
    <row r="458" ht="15.75" customHeight="1">
      <c r="A458" s="63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</row>
    <row r="459" ht="15.75" customHeight="1">
      <c r="A459" s="63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</row>
    <row r="460" ht="15.75" customHeight="1">
      <c r="A460" s="63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</row>
    <row r="461" ht="15.75" customHeight="1">
      <c r="A461" s="63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</row>
    <row r="462" ht="15.75" customHeight="1">
      <c r="A462" s="63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</row>
    <row r="463" ht="15.75" customHeight="1">
      <c r="A463" s="63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</row>
    <row r="464" ht="15.75" customHeight="1">
      <c r="A464" s="63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</row>
    <row r="465" ht="15.75" customHeight="1">
      <c r="A465" s="63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</row>
    <row r="466" ht="15.75" customHeight="1">
      <c r="A466" s="63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</row>
    <row r="467" ht="15.75" customHeight="1">
      <c r="A467" s="63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</row>
    <row r="468" ht="15.75" customHeight="1">
      <c r="A468" s="63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</row>
    <row r="469" ht="15.75" customHeight="1">
      <c r="A469" s="63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</row>
    <row r="470" ht="15.75" customHeight="1">
      <c r="A470" s="63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</row>
    <row r="471" ht="15.75" customHeight="1">
      <c r="A471" s="63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</row>
    <row r="472" ht="15.75" customHeight="1">
      <c r="A472" s="63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</row>
    <row r="473" ht="15.75" customHeight="1">
      <c r="A473" s="63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</row>
    <row r="474" ht="15.75" customHeight="1">
      <c r="A474" s="63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</row>
    <row r="475" ht="15.75" customHeight="1">
      <c r="A475" s="63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</row>
    <row r="476" ht="15.75" customHeight="1">
      <c r="A476" s="63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</row>
    <row r="477" ht="15.75" customHeight="1">
      <c r="A477" s="63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</row>
    <row r="478" ht="15.75" customHeight="1">
      <c r="A478" s="63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</row>
    <row r="479" ht="15.75" customHeight="1">
      <c r="A479" s="63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</row>
    <row r="480" ht="15.75" customHeight="1">
      <c r="A480" s="63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</row>
    <row r="481" ht="15.75" customHeight="1">
      <c r="A481" s="63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</row>
    <row r="482" ht="15.75" customHeight="1">
      <c r="A482" s="63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</row>
    <row r="483" ht="15.75" customHeight="1">
      <c r="A483" s="63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</row>
    <row r="484" ht="15.75" customHeight="1">
      <c r="A484" s="63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</row>
    <row r="485" ht="15.75" customHeight="1">
      <c r="A485" s="63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</row>
    <row r="486" ht="15.75" customHeight="1">
      <c r="A486" s="63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</row>
    <row r="487" ht="15.75" customHeight="1">
      <c r="A487" s="63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</row>
    <row r="488" ht="15.75" customHeight="1">
      <c r="A488" s="63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</row>
    <row r="489" ht="15.75" customHeight="1">
      <c r="A489" s="63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</row>
    <row r="490" ht="15.75" customHeight="1">
      <c r="A490" s="63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</row>
    <row r="491" ht="15.75" customHeight="1">
      <c r="A491" s="63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</row>
    <row r="492" ht="15.75" customHeight="1">
      <c r="A492" s="63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</row>
    <row r="493" ht="15.75" customHeight="1">
      <c r="A493" s="63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</row>
    <row r="494" ht="15.75" customHeight="1">
      <c r="A494" s="63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</row>
    <row r="495" ht="15.75" customHeight="1">
      <c r="A495" s="63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</row>
    <row r="496" ht="15.75" customHeight="1">
      <c r="A496" s="63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</row>
    <row r="497" ht="15.75" customHeight="1">
      <c r="A497" s="63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</row>
    <row r="498" ht="15.75" customHeight="1">
      <c r="A498" s="63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</row>
    <row r="499" ht="15.75" customHeight="1">
      <c r="A499" s="63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</row>
    <row r="500" ht="15.75" customHeight="1">
      <c r="A500" s="63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</row>
    <row r="501" ht="15.75" customHeight="1">
      <c r="A501" s="63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</row>
    <row r="502" ht="15.75" customHeight="1">
      <c r="A502" s="63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</row>
    <row r="503" ht="15.75" customHeight="1">
      <c r="A503" s="63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</row>
    <row r="504" ht="15.75" customHeight="1">
      <c r="A504" s="63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</row>
    <row r="505" ht="15.75" customHeight="1">
      <c r="A505" s="63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</row>
    <row r="506" ht="15.75" customHeight="1">
      <c r="A506" s="63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</row>
    <row r="507" ht="15.75" customHeight="1">
      <c r="A507" s="63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</row>
    <row r="508" ht="15.75" customHeight="1">
      <c r="A508" s="63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</row>
    <row r="509" ht="15.75" customHeight="1">
      <c r="A509" s="63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</row>
    <row r="510" ht="15.75" customHeight="1">
      <c r="A510" s="63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</row>
    <row r="511" ht="15.75" customHeight="1">
      <c r="A511" s="63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</row>
    <row r="512" ht="15.75" customHeight="1">
      <c r="A512" s="63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</row>
    <row r="513" ht="15.75" customHeight="1">
      <c r="A513" s="63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</row>
    <row r="514" ht="15.75" customHeight="1">
      <c r="A514" s="63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</row>
    <row r="515" ht="15.75" customHeight="1">
      <c r="A515" s="63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</row>
    <row r="516" ht="15.75" customHeight="1">
      <c r="A516" s="63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</row>
    <row r="517" ht="15.75" customHeight="1">
      <c r="A517" s="63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</row>
    <row r="518" ht="15.75" customHeight="1">
      <c r="A518" s="63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</row>
    <row r="519" ht="15.75" customHeight="1">
      <c r="A519" s="63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</row>
    <row r="520" ht="15.75" customHeight="1">
      <c r="A520" s="63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</row>
    <row r="521" ht="15.75" customHeight="1">
      <c r="A521" s="63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</row>
    <row r="522" ht="15.75" customHeight="1">
      <c r="A522" s="63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</row>
    <row r="523" ht="15.75" customHeight="1">
      <c r="A523" s="63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</row>
    <row r="524" ht="15.75" customHeight="1">
      <c r="A524" s="63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</row>
    <row r="525" ht="15.75" customHeight="1">
      <c r="A525" s="63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</row>
    <row r="526" ht="15.75" customHeight="1">
      <c r="A526" s="63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</row>
    <row r="527" ht="15.75" customHeight="1">
      <c r="A527" s="63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</row>
    <row r="528" ht="15.75" customHeight="1">
      <c r="A528" s="63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</row>
    <row r="529" ht="15.75" customHeight="1">
      <c r="A529" s="63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</row>
    <row r="530" ht="15.75" customHeight="1">
      <c r="A530" s="63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</row>
    <row r="531" ht="15.75" customHeight="1">
      <c r="A531" s="63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</row>
    <row r="532" ht="15.75" customHeight="1">
      <c r="A532" s="63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</row>
    <row r="533" ht="15.75" customHeight="1">
      <c r="A533" s="63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</row>
    <row r="534" ht="15.75" customHeight="1">
      <c r="A534" s="63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</row>
    <row r="535" ht="15.75" customHeight="1">
      <c r="A535" s="63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</row>
    <row r="536" ht="15.75" customHeight="1">
      <c r="A536" s="63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</row>
    <row r="537" ht="15.75" customHeight="1">
      <c r="A537" s="63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</row>
    <row r="538" ht="15.75" customHeight="1">
      <c r="A538" s="63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</row>
    <row r="539" ht="15.75" customHeight="1">
      <c r="A539" s="63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</row>
    <row r="540" ht="15.75" customHeight="1">
      <c r="A540" s="63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</row>
    <row r="541" ht="15.75" customHeight="1">
      <c r="A541" s="63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</row>
    <row r="542" ht="15.75" customHeight="1">
      <c r="A542" s="63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</row>
    <row r="543" ht="15.75" customHeight="1">
      <c r="A543" s="63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</row>
    <row r="544" ht="15.75" customHeight="1">
      <c r="A544" s="63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</row>
    <row r="545" ht="15.75" customHeight="1">
      <c r="A545" s="63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</row>
    <row r="546" ht="15.75" customHeight="1">
      <c r="A546" s="63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</row>
    <row r="547" ht="15.75" customHeight="1">
      <c r="A547" s="63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</row>
    <row r="548" ht="15.75" customHeight="1">
      <c r="A548" s="63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</row>
    <row r="549" ht="15.75" customHeight="1">
      <c r="A549" s="63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</row>
    <row r="550" ht="15.75" customHeight="1">
      <c r="A550" s="63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</row>
    <row r="551" ht="15.75" customHeight="1">
      <c r="A551" s="63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</row>
    <row r="552" ht="15.75" customHeight="1">
      <c r="A552" s="63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</row>
    <row r="553" ht="15.75" customHeight="1">
      <c r="A553" s="63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</row>
    <row r="554" ht="15.75" customHeight="1">
      <c r="A554" s="63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</row>
    <row r="555" ht="15.75" customHeight="1">
      <c r="A555" s="63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</row>
    <row r="556" ht="15.75" customHeight="1">
      <c r="A556" s="63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</row>
    <row r="557" ht="15.75" customHeight="1">
      <c r="A557" s="63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</row>
    <row r="558" ht="15.75" customHeight="1">
      <c r="A558" s="63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</row>
    <row r="559" ht="15.75" customHeight="1">
      <c r="A559" s="63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</row>
    <row r="560" ht="15.75" customHeight="1">
      <c r="A560" s="63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</row>
    <row r="561" ht="15.75" customHeight="1">
      <c r="A561" s="63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</row>
    <row r="562" ht="15.75" customHeight="1">
      <c r="A562" s="63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</row>
    <row r="563" ht="15.75" customHeight="1">
      <c r="A563" s="63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</row>
    <row r="564" ht="15.75" customHeight="1">
      <c r="A564" s="63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</row>
    <row r="565" ht="15.75" customHeight="1">
      <c r="A565" s="63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</row>
    <row r="566" ht="15.75" customHeight="1">
      <c r="A566" s="63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</row>
    <row r="567" ht="15.75" customHeight="1">
      <c r="A567" s="63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</row>
    <row r="568" ht="15.75" customHeight="1">
      <c r="A568" s="63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</row>
    <row r="569" ht="15.75" customHeight="1">
      <c r="A569" s="63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</row>
    <row r="570" ht="15.75" customHeight="1">
      <c r="A570" s="63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</row>
    <row r="571" ht="15.75" customHeight="1">
      <c r="A571" s="63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</row>
    <row r="572" ht="15.75" customHeight="1">
      <c r="A572" s="63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</row>
    <row r="573" ht="15.75" customHeight="1">
      <c r="A573" s="63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</row>
    <row r="574" ht="15.75" customHeight="1">
      <c r="A574" s="63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</row>
    <row r="575" ht="15.75" customHeight="1">
      <c r="A575" s="63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</row>
    <row r="576" ht="15.75" customHeight="1">
      <c r="A576" s="63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</row>
    <row r="577" ht="15.75" customHeight="1">
      <c r="A577" s="63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</row>
    <row r="578" ht="15.75" customHeight="1">
      <c r="A578" s="63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</row>
    <row r="579" ht="15.75" customHeight="1">
      <c r="A579" s="63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</row>
    <row r="580" ht="15.75" customHeight="1">
      <c r="A580" s="63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</row>
    <row r="581" ht="15.75" customHeight="1">
      <c r="A581" s="63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</row>
    <row r="582" ht="15.75" customHeight="1">
      <c r="A582" s="63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</row>
    <row r="583" ht="15.75" customHeight="1">
      <c r="A583" s="63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</row>
    <row r="584" ht="15.75" customHeight="1">
      <c r="A584" s="63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</row>
    <row r="585" ht="15.75" customHeight="1">
      <c r="A585" s="63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</row>
    <row r="586" ht="15.75" customHeight="1">
      <c r="A586" s="63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</row>
    <row r="587" ht="15.75" customHeight="1">
      <c r="A587" s="63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</row>
    <row r="588" ht="15.75" customHeight="1">
      <c r="A588" s="63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</row>
    <row r="589" ht="15.75" customHeight="1">
      <c r="A589" s="63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</row>
    <row r="590" ht="15.75" customHeight="1">
      <c r="A590" s="63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</row>
    <row r="591" ht="15.75" customHeight="1">
      <c r="A591" s="63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</row>
    <row r="592" ht="15.75" customHeight="1">
      <c r="A592" s="63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</row>
    <row r="593" ht="15.75" customHeight="1">
      <c r="A593" s="63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</row>
    <row r="594" ht="15.75" customHeight="1">
      <c r="A594" s="63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</row>
    <row r="595" ht="15.75" customHeight="1">
      <c r="A595" s="63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</row>
    <row r="596" ht="15.75" customHeight="1">
      <c r="A596" s="63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</row>
    <row r="597" ht="15.75" customHeight="1">
      <c r="A597" s="63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</row>
    <row r="598" ht="15.75" customHeight="1">
      <c r="A598" s="63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</row>
    <row r="599" ht="15.75" customHeight="1">
      <c r="A599" s="63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</row>
    <row r="600" ht="15.75" customHeight="1">
      <c r="A600" s="63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</row>
    <row r="601" ht="15.75" customHeight="1">
      <c r="A601" s="63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</row>
    <row r="602" ht="15.75" customHeight="1">
      <c r="A602" s="63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</row>
    <row r="603" ht="15.75" customHeight="1">
      <c r="A603" s="63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</row>
    <row r="604" ht="15.75" customHeight="1">
      <c r="A604" s="63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</row>
    <row r="605" ht="15.75" customHeight="1">
      <c r="A605" s="63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</row>
    <row r="606" ht="15.75" customHeight="1">
      <c r="A606" s="63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</row>
    <row r="607" ht="15.75" customHeight="1">
      <c r="A607" s="63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</row>
    <row r="608" ht="15.75" customHeight="1">
      <c r="A608" s="63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</row>
    <row r="609" ht="15.75" customHeight="1">
      <c r="A609" s="63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</row>
    <row r="610" ht="15.75" customHeight="1">
      <c r="A610" s="63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</row>
    <row r="611" ht="15.75" customHeight="1">
      <c r="A611" s="63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</row>
    <row r="612" ht="15.75" customHeight="1">
      <c r="A612" s="63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</row>
    <row r="613" ht="15.75" customHeight="1">
      <c r="A613" s="63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</row>
    <row r="614" ht="15.75" customHeight="1">
      <c r="A614" s="63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</row>
    <row r="615" ht="15.75" customHeight="1">
      <c r="A615" s="63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</row>
    <row r="616" ht="15.75" customHeight="1">
      <c r="A616" s="63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</row>
    <row r="617" ht="15.75" customHeight="1">
      <c r="A617" s="63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</row>
    <row r="618" ht="15.75" customHeight="1">
      <c r="A618" s="63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</row>
    <row r="619" ht="15.75" customHeight="1">
      <c r="A619" s="63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</row>
    <row r="620" ht="15.75" customHeight="1">
      <c r="A620" s="63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</row>
    <row r="621" ht="15.75" customHeight="1">
      <c r="A621" s="63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</row>
    <row r="622" ht="15.75" customHeight="1">
      <c r="A622" s="63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</row>
    <row r="623" ht="15.75" customHeight="1">
      <c r="A623" s="63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</row>
    <row r="624" ht="15.75" customHeight="1">
      <c r="A624" s="63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</row>
    <row r="625" ht="15.75" customHeight="1">
      <c r="A625" s="63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</row>
    <row r="626" ht="15.75" customHeight="1">
      <c r="A626" s="63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</row>
    <row r="627" ht="15.75" customHeight="1">
      <c r="A627" s="63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</row>
    <row r="628" ht="15.75" customHeight="1">
      <c r="A628" s="63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</row>
    <row r="629" ht="15.75" customHeight="1">
      <c r="A629" s="63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</row>
    <row r="630" ht="15.75" customHeight="1">
      <c r="A630" s="63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</row>
    <row r="631" ht="15.75" customHeight="1">
      <c r="A631" s="63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</row>
    <row r="632" ht="15.75" customHeight="1">
      <c r="A632" s="63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</row>
    <row r="633" ht="15.75" customHeight="1">
      <c r="A633" s="63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</row>
    <row r="634" ht="15.75" customHeight="1">
      <c r="A634" s="63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</row>
    <row r="635" ht="15.75" customHeight="1">
      <c r="A635" s="63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</row>
    <row r="636" ht="15.75" customHeight="1">
      <c r="A636" s="63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</row>
    <row r="637" ht="15.75" customHeight="1">
      <c r="A637" s="63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</row>
    <row r="638" ht="15.75" customHeight="1">
      <c r="A638" s="63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</row>
    <row r="639" ht="15.75" customHeight="1">
      <c r="A639" s="63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</row>
    <row r="640" ht="15.75" customHeight="1">
      <c r="A640" s="63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</row>
    <row r="641" ht="15.75" customHeight="1">
      <c r="A641" s="63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</row>
    <row r="642" ht="15.75" customHeight="1">
      <c r="A642" s="63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</row>
    <row r="643" ht="15.75" customHeight="1">
      <c r="A643" s="63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</row>
    <row r="644" ht="15.75" customHeight="1">
      <c r="A644" s="63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</row>
    <row r="645" ht="15.75" customHeight="1">
      <c r="A645" s="63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</row>
    <row r="646" ht="15.75" customHeight="1">
      <c r="A646" s="63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</row>
    <row r="647" ht="15.75" customHeight="1">
      <c r="A647" s="63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</row>
    <row r="648" ht="15.75" customHeight="1">
      <c r="A648" s="63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</row>
    <row r="649" ht="15.75" customHeight="1">
      <c r="A649" s="63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</row>
    <row r="650" ht="15.75" customHeight="1">
      <c r="A650" s="63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</row>
    <row r="651" ht="15.75" customHeight="1">
      <c r="A651" s="63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</row>
    <row r="652" ht="15.75" customHeight="1">
      <c r="A652" s="63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</row>
    <row r="653" ht="15.75" customHeight="1">
      <c r="A653" s="63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</row>
    <row r="654" ht="15.75" customHeight="1">
      <c r="A654" s="63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</row>
    <row r="655" ht="15.75" customHeight="1">
      <c r="A655" s="63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</row>
    <row r="656" ht="15.75" customHeight="1">
      <c r="A656" s="63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</row>
    <row r="657" ht="15.75" customHeight="1">
      <c r="A657" s="63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</row>
    <row r="658" ht="15.75" customHeight="1">
      <c r="A658" s="63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</row>
    <row r="659" ht="15.75" customHeight="1">
      <c r="A659" s="63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</row>
    <row r="660" ht="15.75" customHeight="1">
      <c r="A660" s="63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</row>
    <row r="661" ht="15.75" customHeight="1">
      <c r="A661" s="63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</row>
    <row r="662" ht="15.75" customHeight="1">
      <c r="A662" s="63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</row>
    <row r="663" ht="15.75" customHeight="1">
      <c r="A663" s="63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</row>
    <row r="664" ht="15.75" customHeight="1">
      <c r="A664" s="63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</row>
    <row r="665" ht="15.75" customHeight="1">
      <c r="A665" s="63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</row>
    <row r="666" ht="15.75" customHeight="1">
      <c r="A666" s="63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</row>
    <row r="667" ht="15.75" customHeight="1">
      <c r="A667" s="63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</row>
    <row r="668" ht="15.75" customHeight="1">
      <c r="A668" s="63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</row>
    <row r="669" ht="15.75" customHeight="1">
      <c r="A669" s="63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</row>
    <row r="670" ht="15.75" customHeight="1">
      <c r="A670" s="63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</row>
    <row r="671" ht="15.75" customHeight="1">
      <c r="A671" s="63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</row>
    <row r="672" ht="15.75" customHeight="1">
      <c r="A672" s="63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</row>
    <row r="673" ht="15.75" customHeight="1">
      <c r="A673" s="63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</row>
    <row r="674" ht="15.75" customHeight="1">
      <c r="A674" s="63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</row>
    <row r="675" ht="15.75" customHeight="1">
      <c r="A675" s="63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</row>
    <row r="676" ht="15.75" customHeight="1">
      <c r="A676" s="63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</row>
    <row r="677" ht="15.75" customHeight="1">
      <c r="A677" s="63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</row>
    <row r="678" ht="15.75" customHeight="1">
      <c r="A678" s="63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</row>
    <row r="679" ht="15.75" customHeight="1">
      <c r="A679" s="63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</row>
    <row r="680" ht="15.75" customHeight="1">
      <c r="A680" s="63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</row>
    <row r="681" ht="15.75" customHeight="1">
      <c r="A681" s="63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</row>
    <row r="682" ht="15.75" customHeight="1">
      <c r="A682" s="63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</row>
    <row r="683" ht="15.75" customHeight="1">
      <c r="A683" s="63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</row>
    <row r="684" ht="15.75" customHeight="1">
      <c r="A684" s="63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</row>
    <row r="685" ht="15.75" customHeight="1">
      <c r="A685" s="63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</row>
    <row r="686" ht="15.75" customHeight="1">
      <c r="A686" s="63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</row>
    <row r="687" ht="15.75" customHeight="1">
      <c r="A687" s="63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</row>
    <row r="688" ht="15.75" customHeight="1">
      <c r="A688" s="63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</row>
    <row r="689" ht="15.75" customHeight="1">
      <c r="A689" s="63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</row>
    <row r="690" ht="15.75" customHeight="1">
      <c r="A690" s="63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</row>
    <row r="691" ht="15.75" customHeight="1">
      <c r="A691" s="63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</row>
    <row r="692" ht="15.75" customHeight="1">
      <c r="A692" s="63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</row>
    <row r="693" ht="15.75" customHeight="1">
      <c r="A693" s="63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</row>
    <row r="694" ht="15.75" customHeight="1">
      <c r="A694" s="63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</row>
    <row r="695" ht="15.75" customHeight="1">
      <c r="A695" s="63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</row>
    <row r="696" ht="15.75" customHeight="1">
      <c r="A696" s="63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</row>
    <row r="697" ht="15.75" customHeight="1">
      <c r="A697" s="63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</row>
    <row r="698" ht="15.75" customHeight="1">
      <c r="A698" s="63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</row>
    <row r="699" ht="15.75" customHeight="1">
      <c r="A699" s="63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</row>
    <row r="700" ht="15.75" customHeight="1">
      <c r="A700" s="63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</row>
    <row r="701" ht="15.75" customHeight="1">
      <c r="A701" s="63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</row>
    <row r="702" ht="15.75" customHeight="1">
      <c r="A702" s="63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</row>
    <row r="703" ht="15.75" customHeight="1">
      <c r="A703" s="63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</row>
    <row r="704" ht="15.75" customHeight="1">
      <c r="A704" s="63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</row>
    <row r="705" ht="15.75" customHeight="1">
      <c r="A705" s="63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</row>
    <row r="706" ht="15.75" customHeight="1">
      <c r="A706" s="63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</row>
    <row r="707" ht="15.75" customHeight="1">
      <c r="A707" s="63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</row>
    <row r="708" ht="15.75" customHeight="1">
      <c r="A708" s="63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</row>
    <row r="709" ht="15.75" customHeight="1">
      <c r="A709" s="63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</row>
    <row r="710" ht="15.75" customHeight="1">
      <c r="A710" s="63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</row>
    <row r="711" ht="15.75" customHeight="1">
      <c r="A711" s="63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</row>
    <row r="712" ht="15.75" customHeight="1">
      <c r="A712" s="63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</row>
    <row r="713" ht="15.75" customHeight="1">
      <c r="A713" s="63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</row>
    <row r="714" ht="15.75" customHeight="1">
      <c r="A714" s="63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</row>
    <row r="715" ht="15.75" customHeight="1">
      <c r="A715" s="63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</row>
    <row r="716" ht="15.75" customHeight="1">
      <c r="A716" s="63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</row>
    <row r="717" ht="15.75" customHeight="1">
      <c r="A717" s="63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</row>
    <row r="718" ht="15.75" customHeight="1">
      <c r="A718" s="63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</row>
    <row r="719" ht="15.75" customHeight="1">
      <c r="A719" s="63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</row>
    <row r="720" ht="15.75" customHeight="1">
      <c r="A720" s="63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</row>
    <row r="721" ht="15.75" customHeight="1">
      <c r="A721" s="63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</row>
    <row r="722" ht="15.75" customHeight="1">
      <c r="A722" s="63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</row>
    <row r="723" ht="15.75" customHeight="1">
      <c r="A723" s="63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</row>
    <row r="724" ht="15.75" customHeight="1">
      <c r="A724" s="63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</row>
    <row r="725" ht="15.75" customHeight="1">
      <c r="A725" s="63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</row>
    <row r="726" ht="15.75" customHeight="1">
      <c r="A726" s="63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</row>
    <row r="727" ht="15.75" customHeight="1">
      <c r="A727" s="63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</row>
    <row r="728" ht="15.75" customHeight="1">
      <c r="A728" s="63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</row>
    <row r="729" ht="15.75" customHeight="1">
      <c r="A729" s="63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</row>
    <row r="730" ht="15.75" customHeight="1">
      <c r="A730" s="63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</row>
    <row r="731" ht="15.75" customHeight="1">
      <c r="A731" s="63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</row>
    <row r="732" ht="15.75" customHeight="1">
      <c r="A732" s="63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</row>
    <row r="733" ht="15.75" customHeight="1">
      <c r="A733" s="63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</row>
    <row r="734" ht="15.75" customHeight="1">
      <c r="A734" s="63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</row>
    <row r="735" ht="15.75" customHeight="1">
      <c r="A735" s="63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</row>
    <row r="736" ht="15.75" customHeight="1">
      <c r="A736" s="63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</row>
    <row r="737" ht="15.75" customHeight="1">
      <c r="A737" s="63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</row>
    <row r="738" ht="15.75" customHeight="1">
      <c r="A738" s="63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</row>
    <row r="739" ht="15.75" customHeight="1">
      <c r="A739" s="63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</row>
    <row r="740" ht="15.75" customHeight="1">
      <c r="A740" s="63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</row>
    <row r="741" ht="15.75" customHeight="1">
      <c r="A741" s="63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</row>
    <row r="742" ht="15.75" customHeight="1">
      <c r="A742" s="63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</row>
    <row r="743" ht="15.75" customHeight="1">
      <c r="A743" s="63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</row>
    <row r="744" ht="15.75" customHeight="1">
      <c r="A744" s="63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</row>
    <row r="745" ht="15.75" customHeight="1">
      <c r="A745" s="63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</row>
    <row r="746" ht="15.75" customHeight="1">
      <c r="A746" s="63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</row>
    <row r="747" ht="15.75" customHeight="1">
      <c r="A747" s="63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</row>
    <row r="748" ht="15.75" customHeight="1">
      <c r="A748" s="63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</row>
    <row r="749" ht="15.75" customHeight="1">
      <c r="A749" s="63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</row>
    <row r="750" ht="15.75" customHeight="1">
      <c r="A750" s="63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</row>
    <row r="751" ht="15.75" customHeight="1">
      <c r="A751" s="63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</row>
    <row r="752" ht="15.75" customHeight="1">
      <c r="A752" s="63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</row>
    <row r="753" ht="15.75" customHeight="1">
      <c r="A753" s="63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</row>
    <row r="754" ht="15.75" customHeight="1">
      <c r="A754" s="63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</row>
    <row r="755" ht="15.75" customHeight="1">
      <c r="A755" s="63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</row>
    <row r="756" ht="15.75" customHeight="1">
      <c r="A756" s="63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</row>
    <row r="757" ht="15.75" customHeight="1">
      <c r="A757" s="63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</row>
    <row r="758" ht="15.75" customHeight="1">
      <c r="A758" s="63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</row>
    <row r="759" ht="15.75" customHeight="1">
      <c r="A759" s="63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</row>
    <row r="760" ht="15.75" customHeight="1">
      <c r="A760" s="63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</row>
    <row r="761" ht="15.75" customHeight="1">
      <c r="A761" s="63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</row>
    <row r="762" ht="15.75" customHeight="1">
      <c r="A762" s="63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</row>
    <row r="763" ht="15.75" customHeight="1">
      <c r="A763" s="63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</row>
    <row r="764" ht="15.75" customHeight="1">
      <c r="A764" s="63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</row>
    <row r="765" ht="15.75" customHeight="1">
      <c r="A765" s="63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</row>
    <row r="766" ht="15.75" customHeight="1">
      <c r="A766" s="63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</row>
    <row r="767" ht="15.75" customHeight="1">
      <c r="A767" s="63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</row>
    <row r="768" ht="15.75" customHeight="1">
      <c r="A768" s="63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</row>
    <row r="769" ht="15.75" customHeight="1">
      <c r="A769" s="63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</row>
    <row r="770" ht="15.75" customHeight="1">
      <c r="A770" s="63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</row>
    <row r="771" ht="15.75" customHeight="1">
      <c r="A771" s="63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</row>
    <row r="772" ht="15.75" customHeight="1">
      <c r="A772" s="63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</row>
    <row r="773" ht="15.75" customHeight="1">
      <c r="A773" s="63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</row>
    <row r="774" ht="15.75" customHeight="1">
      <c r="A774" s="63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</row>
    <row r="775" ht="15.75" customHeight="1">
      <c r="A775" s="63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</row>
    <row r="776" ht="15.75" customHeight="1">
      <c r="A776" s="63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</row>
    <row r="777" ht="15.75" customHeight="1">
      <c r="A777" s="63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</row>
    <row r="778" ht="15.75" customHeight="1">
      <c r="A778" s="63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</row>
    <row r="779" ht="15.75" customHeight="1">
      <c r="A779" s="63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</row>
    <row r="780" ht="15.75" customHeight="1">
      <c r="A780" s="63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</row>
    <row r="781" ht="15.75" customHeight="1">
      <c r="A781" s="63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</row>
    <row r="782" ht="15.75" customHeight="1">
      <c r="A782" s="63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</row>
    <row r="783" ht="15.75" customHeight="1">
      <c r="A783" s="63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</row>
    <row r="784" ht="15.75" customHeight="1">
      <c r="A784" s="63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</row>
    <row r="785" ht="15.75" customHeight="1">
      <c r="A785" s="63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</row>
    <row r="786" ht="15.75" customHeight="1">
      <c r="A786" s="63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</row>
    <row r="787" ht="15.75" customHeight="1">
      <c r="A787" s="63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</row>
    <row r="788" ht="15.75" customHeight="1">
      <c r="A788" s="63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</row>
    <row r="789" ht="15.75" customHeight="1">
      <c r="A789" s="63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</row>
    <row r="790" ht="15.75" customHeight="1">
      <c r="A790" s="63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</row>
    <row r="791" ht="15.75" customHeight="1">
      <c r="A791" s="63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</row>
    <row r="792" ht="15.75" customHeight="1">
      <c r="A792" s="63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</row>
    <row r="793" ht="15.75" customHeight="1">
      <c r="A793" s="63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</row>
    <row r="794" ht="15.75" customHeight="1">
      <c r="A794" s="63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</row>
    <row r="795" ht="15.75" customHeight="1">
      <c r="A795" s="63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</row>
    <row r="796" ht="15.75" customHeight="1">
      <c r="A796" s="63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</row>
    <row r="797" ht="15.75" customHeight="1">
      <c r="A797" s="63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</row>
    <row r="798" ht="15.75" customHeight="1">
      <c r="A798" s="63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</row>
    <row r="799" ht="15.75" customHeight="1">
      <c r="A799" s="63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</row>
    <row r="800" ht="15.75" customHeight="1">
      <c r="A800" s="63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</row>
    <row r="801" ht="15.75" customHeight="1">
      <c r="A801" s="63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</row>
    <row r="802" ht="15.75" customHeight="1">
      <c r="A802" s="63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</row>
    <row r="803" ht="15.75" customHeight="1">
      <c r="A803" s="63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</row>
    <row r="804" ht="15.75" customHeight="1">
      <c r="A804" s="63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</row>
    <row r="805" ht="15.75" customHeight="1">
      <c r="A805" s="63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</row>
    <row r="806" ht="15.75" customHeight="1">
      <c r="A806" s="63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</row>
    <row r="807" ht="15.75" customHeight="1">
      <c r="A807" s="63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</row>
    <row r="808" ht="15.75" customHeight="1">
      <c r="A808" s="63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</row>
    <row r="809" ht="15.75" customHeight="1">
      <c r="A809" s="63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</row>
    <row r="810" ht="15.75" customHeight="1">
      <c r="A810" s="63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</row>
    <row r="811" ht="15.75" customHeight="1">
      <c r="A811" s="63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</row>
    <row r="812" ht="15.75" customHeight="1">
      <c r="A812" s="63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</row>
    <row r="813" ht="15.75" customHeight="1">
      <c r="A813" s="63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</row>
    <row r="814" ht="15.75" customHeight="1">
      <c r="A814" s="63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</row>
    <row r="815" ht="15.75" customHeight="1">
      <c r="A815" s="63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</row>
    <row r="816" ht="15.75" customHeight="1">
      <c r="A816" s="63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</row>
    <row r="817" ht="15.75" customHeight="1">
      <c r="A817" s="63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</row>
    <row r="818" ht="15.75" customHeight="1">
      <c r="A818" s="63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</row>
    <row r="819" ht="15.75" customHeight="1">
      <c r="A819" s="63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</row>
    <row r="820" ht="15.75" customHeight="1">
      <c r="A820" s="63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</row>
    <row r="821" ht="15.75" customHeight="1">
      <c r="A821" s="63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</row>
    <row r="822" ht="15.75" customHeight="1">
      <c r="A822" s="63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</row>
    <row r="823" ht="15.75" customHeight="1">
      <c r="A823" s="63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</row>
    <row r="824" ht="15.75" customHeight="1">
      <c r="A824" s="63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</row>
    <row r="825" ht="15.75" customHeight="1">
      <c r="A825" s="63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</row>
    <row r="826" ht="15.75" customHeight="1">
      <c r="A826" s="63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</row>
    <row r="827" ht="15.75" customHeight="1">
      <c r="A827" s="63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</row>
    <row r="828" ht="15.75" customHeight="1">
      <c r="A828" s="63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</row>
    <row r="829" ht="15.75" customHeight="1">
      <c r="A829" s="63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</row>
    <row r="830" ht="15.75" customHeight="1">
      <c r="A830" s="63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</row>
    <row r="831" ht="15.75" customHeight="1">
      <c r="A831" s="63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</row>
    <row r="832" ht="15.75" customHeight="1">
      <c r="A832" s="63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</row>
    <row r="833" ht="15.75" customHeight="1">
      <c r="A833" s="63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</row>
    <row r="834" ht="15.75" customHeight="1">
      <c r="A834" s="63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</row>
    <row r="835" ht="15.75" customHeight="1">
      <c r="A835" s="63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</row>
    <row r="836" ht="15.75" customHeight="1">
      <c r="A836" s="63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</row>
    <row r="837" ht="15.75" customHeight="1">
      <c r="A837" s="63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</row>
    <row r="838" ht="15.75" customHeight="1">
      <c r="A838" s="63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</row>
    <row r="839" ht="15.75" customHeight="1">
      <c r="A839" s="63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</row>
    <row r="840" ht="15.75" customHeight="1">
      <c r="A840" s="63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</row>
    <row r="841" ht="15.75" customHeight="1">
      <c r="A841" s="63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</row>
    <row r="842" ht="15.75" customHeight="1">
      <c r="A842" s="63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</row>
    <row r="843" ht="15.75" customHeight="1">
      <c r="A843" s="63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</row>
    <row r="844" ht="15.75" customHeight="1">
      <c r="A844" s="63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</row>
    <row r="845" ht="15.75" customHeight="1">
      <c r="A845" s="63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</row>
    <row r="846" ht="15.75" customHeight="1">
      <c r="A846" s="63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</row>
    <row r="847" ht="15.75" customHeight="1">
      <c r="A847" s="63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</row>
    <row r="848" ht="15.75" customHeight="1">
      <c r="A848" s="63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</row>
    <row r="849" ht="15.75" customHeight="1">
      <c r="A849" s="63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</row>
    <row r="850" ht="15.75" customHeight="1">
      <c r="A850" s="63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</row>
    <row r="851" ht="15.75" customHeight="1">
      <c r="A851" s="63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</row>
    <row r="852" ht="15.75" customHeight="1">
      <c r="A852" s="63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</row>
    <row r="853" ht="15.75" customHeight="1">
      <c r="A853" s="63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</row>
    <row r="854" ht="15.75" customHeight="1">
      <c r="A854" s="63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</row>
    <row r="855" ht="15.75" customHeight="1">
      <c r="A855" s="63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</row>
    <row r="856" ht="15.75" customHeight="1">
      <c r="A856" s="63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</row>
    <row r="857" ht="15.75" customHeight="1">
      <c r="A857" s="63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</row>
    <row r="858" ht="15.75" customHeight="1">
      <c r="A858" s="63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</row>
    <row r="859" ht="15.75" customHeight="1">
      <c r="A859" s="63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</row>
    <row r="860" ht="15.75" customHeight="1">
      <c r="A860" s="63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</row>
    <row r="861" ht="15.75" customHeight="1">
      <c r="A861" s="63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</row>
    <row r="862" ht="15.75" customHeight="1">
      <c r="A862" s="63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</row>
    <row r="863" ht="15.75" customHeight="1">
      <c r="A863" s="63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</row>
    <row r="864" ht="15.75" customHeight="1">
      <c r="A864" s="63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</row>
    <row r="865" ht="15.75" customHeight="1">
      <c r="A865" s="63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</row>
    <row r="866" ht="15.75" customHeight="1">
      <c r="A866" s="63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</row>
    <row r="867" ht="15.75" customHeight="1">
      <c r="A867" s="63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</row>
    <row r="868" ht="15.75" customHeight="1">
      <c r="A868" s="63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</row>
    <row r="869" ht="15.75" customHeight="1">
      <c r="A869" s="63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</row>
    <row r="870" ht="15.75" customHeight="1">
      <c r="A870" s="63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</row>
    <row r="871" ht="15.75" customHeight="1">
      <c r="A871" s="63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</row>
    <row r="872" ht="15.75" customHeight="1">
      <c r="A872" s="63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</row>
    <row r="873" ht="15.75" customHeight="1">
      <c r="A873" s="63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</row>
    <row r="874" ht="15.75" customHeight="1">
      <c r="A874" s="63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</row>
    <row r="875" ht="15.75" customHeight="1">
      <c r="A875" s="63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</row>
    <row r="876" ht="15.75" customHeight="1">
      <c r="A876" s="63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</row>
    <row r="877" ht="15.75" customHeight="1">
      <c r="A877" s="63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</row>
    <row r="878" ht="15.75" customHeight="1">
      <c r="A878" s="63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</row>
    <row r="879" ht="15.75" customHeight="1">
      <c r="A879" s="63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</row>
    <row r="880" ht="15.75" customHeight="1">
      <c r="A880" s="63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</row>
    <row r="881" ht="15.75" customHeight="1">
      <c r="A881" s="63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</row>
    <row r="882" ht="15.75" customHeight="1">
      <c r="A882" s="63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</row>
    <row r="883" ht="15.75" customHeight="1">
      <c r="A883" s="63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</row>
    <row r="884" ht="15.75" customHeight="1">
      <c r="A884" s="63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</row>
    <row r="885" ht="15.75" customHeight="1">
      <c r="A885" s="63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</row>
    <row r="886" ht="15.75" customHeight="1">
      <c r="A886" s="63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</row>
    <row r="887" ht="15.75" customHeight="1">
      <c r="A887" s="63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</row>
    <row r="888" ht="15.75" customHeight="1">
      <c r="A888" s="63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</row>
    <row r="889" ht="15.75" customHeight="1">
      <c r="A889" s="63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</row>
    <row r="890" ht="15.75" customHeight="1">
      <c r="A890" s="63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</row>
    <row r="891" ht="15.75" customHeight="1">
      <c r="A891" s="63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</row>
    <row r="892" ht="15.75" customHeight="1">
      <c r="A892" s="63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</row>
    <row r="893" ht="15.75" customHeight="1">
      <c r="A893" s="63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</row>
    <row r="894" ht="15.75" customHeight="1">
      <c r="A894" s="63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</row>
    <row r="895" ht="15.75" customHeight="1">
      <c r="A895" s="63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</row>
    <row r="896" ht="15.75" customHeight="1">
      <c r="A896" s="63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</row>
    <row r="897" ht="15.75" customHeight="1">
      <c r="A897" s="63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</row>
    <row r="898" ht="15.75" customHeight="1">
      <c r="A898" s="63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</row>
    <row r="899" ht="15.75" customHeight="1">
      <c r="A899" s="63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</row>
    <row r="900" ht="15.75" customHeight="1">
      <c r="A900" s="63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</row>
    <row r="901" ht="15.75" customHeight="1">
      <c r="A901" s="63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</row>
    <row r="902" ht="15.75" customHeight="1">
      <c r="A902" s="63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</row>
    <row r="903" ht="15.75" customHeight="1">
      <c r="A903" s="63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</row>
    <row r="904" ht="15.75" customHeight="1">
      <c r="A904" s="63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</row>
    <row r="905" ht="15.75" customHeight="1">
      <c r="A905" s="63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</row>
    <row r="906" ht="15.75" customHeight="1">
      <c r="A906" s="63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</row>
    <row r="907" ht="15.75" customHeight="1">
      <c r="A907" s="63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</row>
    <row r="908" ht="15.75" customHeight="1">
      <c r="A908" s="63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</row>
    <row r="909" ht="15.75" customHeight="1">
      <c r="A909" s="63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</row>
    <row r="910" ht="15.75" customHeight="1">
      <c r="A910" s="63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</row>
    <row r="911" ht="15.75" customHeight="1">
      <c r="A911" s="63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</row>
    <row r="912" ht="15.75" customHeight="1">
      <c r="A912" s="63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</row>
    <row r="913" ht="15.75" customHeight="1">
      <c r="A913" s="63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</row>
    <row r="914" ht="15.75" customHeight="1">
      <c r="A914" s="63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</row>
    <row r="915" ht="15.75" customHeight="1">
      <c r="A915" s="63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</row>
    <row r="916" ht="15.75" customHeight="1">
      <c r="A916" s="63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</row>
    <row r="917" ht="15.75" customHeight="1">
      <c r="A917" s="63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</row>
    <row r="918" ht="15.75" customHeight="1">
      <c r="A918" s="63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</row>
    <row r="919" ht="15.75" customHeight="1">
      <c r="A919" s="63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</row>
    <row r="920" ht="15.75" customHeight="1">
      <c r="A920" s="63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</row>
    <row r="921" ht="15.75" customHeight="1">
      <c r="A921" s="63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</row>
    <row r="922" ht="15.75" customHeight="1">
      <c r="A922" s="63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</row>
    <row r="923" ht="15.75" customHeight="1">
      <c r="A923" s="63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</row>
    <row r="924" ht="15.75" customHeight="1">
      <c r="A924" s="63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</row>
    <row r="925" ht="15.75" customHeight="1">
      <c r="A925" s="63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</row>
    <row r="926" ht="15.75" customHeight="1">
      <c r="A926" s="63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</row>
    <row r="927" ht="15.75" customHeight="1">
      <c r="A927" s="63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</row>
    <row r="928" ht="15.75" customHeight="1">
      <c r="A928" s="63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</row>
    <row r="929" ht="15.75" customHeight="1">
      <c r="A929" s="63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</row>
    <row r="930" ht="15.75" customHeight="1">
      <c r="A930" s="63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</row>
    <row r="931" ht="15.75" customHeight="1">
      <c r="A931" s="63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</row>
    <row r="932" ht="15.75" customHeight="1">
      <c r="A932" s="63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</row>
    <row r="933" ht="15.75" customHeight="1">
      <c r="A933" s="63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</row>
    <row r="934" ht="15.75" customHeight="1">
      <c r="A934" s="63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</row>
    <row r="935" ht="15.75" customHeight="1">
      <c r="A935" s="63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</row>
    <row r="936" ht="15.75" customHeight="1">
      <c r="A936" s="63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</row>
    <row r="937" ht="15.75" customHeight="1">
      <c r="A937" s="63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</row>
    <row r="938" ht="15.75" customHeight="1">
      <c r="A938" s="63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</row>
    <row r="939" ht="15.75" customHeight="1">
      <c r="A939" s="63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</row>
    <row r="940" ht="15.75" customHeight="1">
      <c r="A940" s="63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</row>
    <row r="941" ht="15.75" customHeight="1">
      <c r="A941" s="63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</row>
    <row r="942" ht="15.75" customHeight="1">
      <c r="A942" s="63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</row>
    <row r="943" ht="15.75" customHeight="1">
      <c r="A943" s="63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</row>
    <row r="944" ht="15.75" customHeight="1">
      <c r="A944" s="63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</row>
    <row r="945" ht="15.75" customHeight="1">
      <c r="A945" s="63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</row>
    <row r="946" ht="15.75" customHeight="1">
      <c r="A946" s="63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</row>
    <row r="947" ht="15.75" customHeight="1">
      <c r="A947" s="63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</row>
    <row r="948" ht="15.75" customHeight="1">
      <c r="A948" s="63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</row>
    <row r="949" ht="15.75" customHeight="1">
      <c r="A949" s="63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</row>
    <row r="950" ht="15.75" customHeight="1">
      <c r="A950" s="63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</row>
    <row r="951" ht="15.75" customHeight="1">
      <c r="A951" s="63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</row>
    <row r="952" ht="15.75" customHeight="1">
      <c r="A952" s="63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</row>
    <row r="953" ht="15.75" customHeight="1">
      <c r="A953" s="63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</row>
    <row r="954" ht="15.75" customHeight="1">
      <c r="A954" s="63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</row>
    <row r="955" ht="15.75" customHeight="1">
      <c r="A955" s="63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</row>
    <row r="956" ht="15.75" customHeight="1">
      <c r="A956" s="63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</row>
    <row r="957" ht="15.75" customHeight="1">
      <c r="A957" s="63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</row>
    <row r="958" ht="15.75" customHeight="1">
      <c r="A958" s="63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</row>
    <row r="959" ht="15.75" customHeight="1">
      <c r="A959" s="63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</row>
    <row r="960" ht="15.75" customHeight="1">
      <c r="A960" s="63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</row>
    <row r="961" ht="15.75" customHeight="1">
      <c r="A961" s="63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</row>
    <row r="962" ht="15.75" customHeight="1">
      <c r="A962" s="63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</row>
    <row r="963" ht="15.75" customHeight="1">
      <c r="A963" s="63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</row>
    <row r="964" ht="15.75" customHeight="1">
      <c r="A964" s="63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</row>
    <row r="965" ht="15.75" customHeight="1">
      <c r="A965" s="63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</row>
    <row r="966" ht="15.75" customHeight="1">
      <c r="A966" s="63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</row>
    <row r="967" ht="15.75" customHeight="1">
      <c r="A967" s="63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</row>
    <row r="968" ht="15.75" customHeight="1">
      <c r="A968" s="63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</row>
    <row r="969" ht="15.75" customHeight="1">
      <c r="A969" s="63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</row>
    <row r="970" ht="15.75" customHeight="1">
      <c r="A970" s="63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</row>
    <row r="971" ht="15.75" customHeight="1">
      <c r="A971" s="63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</row>
    <row r="972" ht="15.75" customHeight="1">
      <c r="A972" s="63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</row>
    <row r="973" ht="15.75" customHeight="1">
      <c r="A973" s="63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</row>
    <row r="974" ht="15.75" customHeight="1">
      <c r="A974" s="63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</row>
    <row r="975" ht="15.75" customHeight="1">
      <c r="A975" s="63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</row>
    <row r="976" ht="15.75" customHeight="1">
      <c r="A976" s="63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</row>
  </sheetData>
  <mergeCells count="36">
    <mergeCell ref="A1:B1"/>
    <mergeCell ref="A2:B2"/>
    <mergeCell ref="A3:B3"/>
    <mergeCell ref="A4:A12"/>
    <mergeCell ref="A13:A21"/>
    <mergeCell ref="A22:A30"/>
    <mergeCell ref="A31:A39"/>
    <mergeCell ref="A40:A48"/>
    <mergeCell ref="A49:A57"/>
    <mergeCell ref="A58:A66"/>
    <mergeCell ref="A67:A75"/>
    <mergeCell ref="A76:A84"/>
    <mergeCell ref="A85:A93"/>
    <mergeCell ref="A94:A102"/>
    <mergeCell ref="A103:A111"/>
    <mergeCell ref="A112:A120"/>
    <mergeCell ref="A121:A129"/>
    <mergeCell ref="A130:A138"/>
    <mergeCell ref="A139:A147"/>
    <mergeCell ref="A148:A156"/>
    <mergeCell ref="A157:A165"/>
    <mergeCell ref="A229:A237"/>
    <mergeCell ref="A238:A246"/>
    <mergeCell ref="A247:A255"/>
    <mergeCell ref="A256:A264"/>
    <mergeCell ref="A265:A273"/>
    <mergeCell ref="A274:A282"/>
    <mergeCell ref="A283:A291"/>
    <mergeCell ref="A292:A300"/>
    <mergeCell ref="A166:A174"/>
    <mergeCell ref="A175:A183"/>
    <mergeCell ref="A184:A192"/>
    <mergeCell ref="A193:A201"/>
    <mergeCell ref="A202:A210"/>
    <mergeCell ref="A211:A219"/>
    <mergeCell ref="A220:A228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7" width="6.43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  <c r="JF1" s="101"/>
      <c r="JG1" s="101"/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03" t="s">
        <v>122</v>
      </c>
      <c r="JF2" s="3"/>
      <c r="JG2" s="3" t="s">
        <v>174</v>
      </c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35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35" si="3">SUM(K3:P3)</f>
        <v>0</v>
      </c>
      <c r="R3" s="106"/>
      <c r="S3" s="104"/>
      <c r="T3" s="104"/>
      <c r="U3" s="104"/>
      <c r="V3" s="104"/>
      <c r="W3" s="104"/>
      <c r="X3" s="104"/>
      <c r="Y3" s="105">
        <f t="shared" ref="Y3:Y35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35" si="5">SUM(AA3:AF3)</f>
        <v>0</v>
      </c>
      <c r="AH3" s="106"/>
      <c r="AI3" s="104"/>
      <c r="AJ3" s="104"/>
      <c r="AK3" s="104"/>
      <c r="AL3" s="104"/>
      <c r="AM3" s="104"/>
      <c r="AN3" s="104"/>
      <c r="AO3" s="105">
        <f t="shared" ref="AO3:AO35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35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35" si="8">SUM(AY3:BD3)</f>
        <v>0</v>
      </c>
      <c r="BF3" s="106"/>
      <c r="BG3" s="104"/>
      <c r="BH3" s="104"/>
      <c r="BI3" s="104"/>
      <c r="BJ3" s="104"/>
      <c r="BK3" s="104"/>
      <c r="BL3" s="104"/>
      <c r="BM3" s="105">
        <f t="shared" ref="BM3:BM35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35" si="10">SUM(BO3:BT3)</f>
        <v>0</v>
      </c>
      <c r="BV3" s="106"/>
      <c r="BW3" s="104"/>
      <c r="BX3" s="104"/>
      <c r="BY3" s="104"/>
      <c r="BZ3" s="104"/>
      <c r="CA3" s="104"/>
      <c r="CB3" s="104"/>
      <c r="CC3" s="105">
        <f t="shared" ref="CC3:CC35" si="11">SUM(BW3:CB3)</f>
        <v>0</v>
      </c>
      <c r="CD3" s="106"/>
      <c r="CE3" s="104"/>
      <c r="CF3" s="104"/>
      <c r="CG3" s="104"/>
      <c r="CH3" s="104"/>
      <c r="CI3" s="104"/>
      <c r="CJ3" s="104"/>
      <c r="CK3" s="105">
        <f t="shared" ref="CK3:CK35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35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35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35" si="15">SUM(DC3:DH3)</f>
        <v>0</v>
      </c>
      <c r="DJ3" s="106"/>
      <c r="DK3" s="104"/>
      <c r="DL3" s="104"/>
      <c r="DM3" s="104"/>
      <c r="DN3" s="104"/>
      <c r="DO3" s="104"/>
      <c r="DP3" s="104"/>
      <c r="DQ3" s="105">
        <f t="shared" ref="DQ3:DQ35" si="16">SUM(DK3:DP3)</f>
        <v>0</v>
      </c>
      <c r="DR3" s="106"/>
      <c r="DS3" s="104"/>
      <c r="DT3" s="104"/>
      <c r="DU3" s="104"/>
      <c r="DV3" s="104"/>
      <c r="DW3" s="104"/>
      <c r="DX3" s="104"/>
      <c r="DY3" s="105">
        <f t="shared" ref="DY3:DY35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35" si="18">SUM(EA3:EF3)</f>
        <v>0</v>
      </c>
      <c r="EH3" s="106"/>
      <c r="EI3" s="104"/>
      <c r="EJ3" s="104"/>
      <c r="EK3" s="104"/>
      <c r="EL3" s="104"/>
      <c r="EM3" s="104"/>
      <c r="EN3" s="104"/>
      <c r="EO3" s="105">
        <f t="shared" ref="EO3:EO35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35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35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35" si="22">SUM(FG3:FL3)</f>
        <v>0</v>
      </c>
      <c r="FN3" s="106"/>
      <c r="FO3" s="104"/>
      <c r="FP3" s="104"/>
      <c r="FQ3" s="104"/>
      <c r="FR3" s="104"/>
      <c r="FS3" s="104"/>
      <c r="FT3" s="104"/>
      <c r="FU3" s="105">
        <f t="shared" ref="FU3:FU35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35" si="24">SUM(FW3:GB3)</f>
        <v>0</v>
      </c>
      <c r="GD3" s="106"/>
      <c r="GE3" s="104"/>
      <c r="GF3" s="104"/>
      <c r="GG3" s="104"/>
      <c r="GH3" s="104"/>
      <c r="GI3" s="104"/>
      <c r="GJ3" s="104"/>
      <c r="GK3" s="105">
        <f t="shared" ref="GK3:GK49" si="25">SUM(GE3:GJ3)</f>
        <v>0</v>
      </c>
      <c r="GL3" s="106"/>
      <c r="GM3" s="104"/>
      <c r="GN3" s="104"/>
      <c r="GO3" s="104"/>
      <c r="GP3" s="104"/>
      <c r="GQ3" s="104"/>
      <c r="GR3" s="104"/>
      <c r="GS3" s="105">
        <f t="shared" ref="GS3:GS35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35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35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35" si="29">SUM(HK3:HP3)</f>
        <v>0</v>
      </c>
      <c r="HR3" s="106"/>
      <c r="HS3" s="104"/>
      <c r="HT3" s="104"/>
      <c r="HU3" s="104"/>
      <c r="HV3" s="104"/>
      <c r="HW3" s="104"/>
      <c r="HX3" s="104"/>
      <c r="HY3" s="105">
        <f t="shared" ref="HY3:HY35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35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35" si="32">SUM(II3:IN3)</f>
        <v>0</v>
      </c>
      <c r="IP3" s="106"/>
      <c r="IQ3" s="104"/>
      <c r="IR3" s="104"/>
      <c r="IS3" s="104"/>
      <c r="IT3" s="104"/>
      <c r="IU3" s="104"/>
      <c r="IV3" s="104"/>
      <c r="IW3" s="105">
        <f t="shared" ref="IW3:IW35" si="33">SUM(IQ3:IV3)</f>
        <v>0</v>
      </c>
      <c r="IX3" s="106"/>
      <c r="IY3" s="107">
        <f t="shared" ref="IY3:JD3" si="1">SUM(C3,K3,S3,AA3,AI3,AQ3,AY3,BG3,BO3,BW3,CE3,CM3,CU3,DC3,DK3,DS3,EA3,EI3,EQ3,EY3,FG3,FO3,FW3,GE3,GM3,GU3,HC3,HK3,HS3,IA3,II3,IQ3)</f>
        <v>0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0</v>
      </c>
      <c r="JD3" s="107">
        <f t="shared" si="1"/>
        <v>0</v>
      </c>
      <c r="JE3" s="108">
        <f t="shared" ref="JE3:JE35" si="35">SUM(IY3:JD3)</f>
        <v>0</v>
      </c>
      <c r="JF3" s="104"/>
      <c r="JG3" s="104">
        <f t="shared" ref="JG3:JG19" si="36">JE3-(SUM(C3:JD3)*0.5)</f>
        <v>0</v>
      </c>
    </row>
    <row r="4" ht="15.75" customHeight="1">
      <c r="A4" s="3" t="s">
        <v>57</v>
      </c>
      <c r="B4" s="3" t="s">
        <v>2</v>
      </c>
      <c r="C4" s="104"/>
      <c r="D4" s="105"/>
      <c r="E4" s="105"/>
      <c r="F4" s="105"/>
      <c r="G4" s="105"/>
      <c r="H4" s="104"/>
      <c r="I4" s="105">
        <f t="shared" si="2"/>
        <v>0</v>
      </c>
      <c r="J4" s="106"/>
      <c r="K4" s="104">
        <v>1.0</v>
      </c>
      <c r="L4" s="105">
        <v>1.0</v>
      </c>
      <c r="M4" s="105"/>
      <c r="N4" s="105">
        <v>2.0</v>
      </c>
      <c r="O4" s="105"/>
      <c r="P4" s="104"/>
      <c r="Q4" s="105">
        <f t="shared" si="3"/>
        <v>4</v>
      </c>
      <c r="R4" s="106"/>
      <c r="S4" s="104"/>
      <c r="T4" s="105"/>
      <c r="U4" s="105"/>
      <c r="V4" s="105"/>
      <c r="W4" s="105"/>
      <c r="X4" s="104"/>
      <c r="Y4" s="105">
        <f t="shared" si="4"/>
        <v>0</v>
      </c>
      <c r="Z4" s="106"/>
      <c r="AA4" s="104"/>
      <c r="AB4" s="105"/>
      <c r="AC4" s="105"/>
      <c r="AD4" s="105"/>
      <c r="AE4" s="105"/>
      <c r="AF4" s="104"/>
      <c r="AG4" s="105">
        <f t="shared" si="5"/>
        <v>0</v>
      </c>
      <c r="AH4" s="106"/>
      <c r="AI4" s="104"/>
      <c r="AJ4" s="105"/>
      <c r="AK4" s="105"/>
      <c r="AL4" s="105"/>
      <c r="AM4" s="105"/>
      <c r="AN4" s="104"/>
      <c r="AO4" s="105">
        <f t="shared" si="6"/>
        <v>0</v>
      </c>
      <c r="AP4" s="106"/>
      <c r="AQ4" s="104"/>
      <c r="AR4" s="105"/>
      <c r="AS4" s="105"/>
      <c r="AT4" s="105"/>
      <c r="AU4" s="105"/>
      <c r="AV4" s="104"/>
      <c r="AW4" s="105">
        <f t="shared" si="7"/>
        <v>0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04"/>
      <c r="BH4" s="105"/>
      <c r="BI4" s="105"/>
      <c r="BJ4" s="105"/>
      <c r="BK4" s="105"/>
      <c r="BL4" s="104"/>
      <c r="BM4" s="105">
        <f t="shared" si="9"/>
        <v>0</v>
      </c>
      <c r="BN4" s="106"/>
      <c r="BO4" s="104"/>
      <c r="BP4" s="105"/>
      <c r="BQ4" s="105"/>
      <c r="BR4" s="105"/>
      <c r="BS4" s="105"/>
      <c r="BT4" s="104"/>
      <c r="BU4" s="105">
        <f t="shared" si="10"/>
        <v>0</v>
      </c>
      <c r="BV4" s="106"/>
      <c r="BW4" s="104"/>
      <c r="BX4" s="105"/>
      <c r="BY4" s="105"/>
      <c r="BZ4" s="105"/>
      <c r="CA4" s="105"/>
      <c r="CB4" s="104"/>
      <c r="CC4" s="105">
        <f t="shared" si="11"/>
        <v>0</v>
      </c>
      <c r="CD4" s="106"/>
      <c r="CE4" s="104"/>
      <c r="CF4" s="105"/>
      <c r="CG4" s="105"/>
      <c r="CH4" s="105"/>
      <c r="CI4" s="105"/>
      <c r="CJ4" s="104"/>
      <c r="CK4" s="105">
        <f t="shared" si="12"/>
        <v>0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/>
      <c r="CV4" s="105">
        <v>2.0</v>
      </c>
      <c r="CW4" s="105"/>
      <c r="CX4" s="105">
        <v>0.5</v>
      </c>
      <c r="CY4" s="105">
        <v>1.0</v>
      </c>
      <c r="CZ4" s="104"/>
      <c r="DA4" s="105">
        <f t="shared" si="14"/>
        <v>3.5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04"/>
      <c r="DL4" s="105"/>
      <c r="DM4" s="105"/>
      <c r="DN4" s="105"/>
      <c r="DO4" s="105"/>
      <c r="DP4" s="104"/>
      <c r="DQ4" s="105">
        <f t="shared" si="16"/>
        <v>0</v>
      </c>
      <c r="DR4" s="106"/>
      <c r="DS4" s="104"/>
      <c r="DT4" s="105"/>
      <c r="DU4" s="105"/>
      <c r="DV4" s="105">
        <v>0.5</v>
      </c>
      <c r="DW4" s="105"/>
      <c r="DX4" s="104"/>
      <c r="DY4" s="105">
        <f t="shared" si="17"/>
        <v>0.5</v>
      </c>
      <c r="DZ4" s="106"/>
      <c r="EA4" s="104"/>
      <c r="EB4" s="105"/>
      <c r="EC4" s="105"/>
      <c r="ED4" s="105"/>
      <c r="EE4" s="105"/>
      <c r="EF4" s="104"/>
      <c r="EG4" s="105">
        <f t="shared" si="18"/>
        <v>0</v>
      </c>
      <c r="EH4" s="106"/>
      <c r="EI4" s="104"/>
      <c r="EJ4" s="105"/>
      <c r="EK4" s="105"/>
      <c r="EL4" s="105"/>
      <c r="EM4" s="105"/>
      <c r="EN4" s="104"/>
      <c r="EO4" s="105">
        <f t="shared" si="19"/>
        <v>0</v>
      </c>
      <c r="EP4" s="106"/>
      <c r="EQ4" s="104"/>
      <c r="ER4" s="105"/>
      <c r="ES4" s="105"/>
      <c r="ET4" s="105"/>
      <c r="EU4" s="105"/>
      <c r="EV4" s="104"/>
      <c r="EW4" s="105">
        <f t="shared" si="20"/>
        <v>0</v>
      </c>
      <c r="EX4" s="106"/>
      <c r="EY4" s="104"/>
      <c r="EZ4" s="105"/>
      <c r="FA4" s="105"/>
      <c r="FB4" s="105"/>
      <c r="FC4" s="105"/>
      <c r="FD4" s="104"/>
      <c r="FE4" s="105">
        <f t="shared" si="21"/>
        <v>0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04"/>
      <c r="FP4" s="105"/>
      <c r="FQ4" s="105"/>
      <c r="FR4" s="105"/>
      <c r="FS4" s="105"/>
      <c r="FT4" s="104"/>
      <c r="FU4" s="105">
        <f t="shared" si="23"/>
        <v>0</v>
      </c>
      <c r="FV4" s="106"/>
      <c r="FW4" s="104">
        <v>1.5</v>
      </c>
      <c r="FX4" s="105"/>
      <c r="FY4" s="105"/>
      <c r="FZ4" s="105">
        <v>3.0</v>
      </c>
      <c r="GA4" s="105"/>
      <c r="GB4" s="104">
        <v>0.5</v>
      </c>
      <c r="GC4" s="105">
        <f t="shared" si="24"/>
        <v>5</v>
      </c>
      <c r="GD4" s="106"/>
      <c r="GE4" s="104"/>
      <c r="GF4" s="105"/>
      <c r="GG4" s="105"/>
      <c r="GH4" s="105"/>
      <c r="GI4" s="105"/>
      <c r="GJ4" s="104"/>
      <c r="GK4" s="105">
        <f t="shared" si="25"/>
        <v>0</v>
      </c>
      <c r="GL4" s="106"/>
      <c r="GM4" s="104"/>
      <c r="GN4" s="105"/>
      <c r="GO4" s="105"/>
      <c r="GP4" s="105"/>
      <c r="GQ4" s="105"/>
      <c r="GR4" s="104"/>
      <c r="GS4" s="105">
        <f t="shared" si="26"/>
        <v>0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/>
      <c r="HD4" s="105"/>
      <c r="HE4" s="105"/>
      <c r="HF4" s="105"/>
      <c r="HG4" s="105"/>
      <c r="HH4" s="104"/>
      <c r="HI4" s="105">
        <f t="shared" si="28"/>
        <v>0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04"/>
      <c r="HT4" s="105"/>
      <c r="HU4" s="105"/>
      <c r="HV4" s="105"/>
      <c r="HW4" s="105"/>
      <c r="HX4" s="104"/>
      <c r="HY4" s="105">
        <f t="shared" si="30"/>
        <v>0</v>
      </c>
      <c r="HZ4" s="106"/>
      <c r="IA4" s="104"/>
      <c r="IB4" s="105"/>
      <c r="IC4" s="105">
        <v>1.5</v>
      </c>
      <c r="ID4" s="105">
        <v>1.5</v>
      </c>
      <c r="IE4" s="105"/>
      <c r="IF4" s="104"/>
      <c r="IG4" s="105">
        <f t="shared" si="31"/>
        <v>3</v>
      </c>
      <c r="IH4" s="106"/>
      <c r="II4" s="104"/>
      <c r="IJ4" s="105"/>
      <c r="IK4" s="105"/>
      <c r="IL4" s="105"/>
      <c r="IM4" s="105"/>
      <c r="IN4" s="104"/>
      <c r="IO4" s="105">
        <f t="shared" si="32"/>
        <v>0</v>
      </c>
      <c r="IP4" s="106"/>
      <c r="IQ4" s="104"/>
      <c r="IR4" s="105"/>
      <c r="IS4" s="105"/>
      <c r="IT4" s="105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2.5</v>
      </c>
      <c r="IZ4" s="107">
        <f t="shared" si="34"/>
        <v>3</v>
      </c>
      <c r="JA4" s="107">
        <f t="shared" si="34"/>
        <v>1.5</v>
      </c>
      <c r="JB4" s="107">
        <f t="shared" si="34"/>
        <v>7.5</v>
      </c>
      <c r="JC4" s="107">
        <f t="shared" si="34"/>
        <v>1</v>
      </c>
      <c r="JD4" s="107">
        <f t="shared" si="34"/>
        <v>0.5</v>
      </c>
      <c r="JE4" s="108">
        <f t="shared" si="35"/>
        <v>16</v>
      </c>
      <c r="JF4" s="104"/>
      <c r="JG4" s="104">
        <f t="shared" si="36"/>
        <v>-8</v>
      </c>
    </row>
    <row r="5" ht="15.75" customHeight="1">
      <c r="A5" s="3" t="s">
        <v>159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04"/>
      <c r="L5" s="104">
        <v>1.0</v>
      </c>
      <c r="M5" s="104">
        <v>2.0</v>
      </c>
      <c r="N5" s="104">
        <v>5.0</v>
      </c>
      <c r="O5" s="104"/>
      <c r="P5" s="104">
        <v>2.0</v>
      </c>
      <c r="Q5" s="105">
        <f t="shared" si="3"/>
        <v>10</v>
      </c>
      <c r="R5" s="106"/>
      <c r="S5" s="104"/>
      <c r="T5" s="104"/>
      <c r="U5" s="104"/>
      <c r="V5" s="104"/>
      <c r="W5" s="104"/>
      <c r="X5" s="104"/>
      <c r="Y5" s="105">
        <f t="shared" si="4"/>
        <v>0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04"/>
      <c r="AJ5" s="104"/>
      <c r="AK5" s="104"/>
      <c r="AL5" s="104"/>
      <c r="AM5" s="104"/>
      <c r="AN5" s="104"/>
      <c r="AO5" s="105">
        <f t="shared" si="6"/>
        <v>0</v>
      </c>
      <c r="AP5" s="106"/>
      <c r="AQ5" s="104"/>
      <c r="AR5" s="104"/>
      <c r="AS5" s="104"/>
      <c r="AT5" s="104"/>
      <c r="AU5" s="104"/>
      <c r="AV5" s="104"/>
      <c r="AW5" s="105">
        <f t="shared" si="7"/>
        <v>0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04"/>
      <c r="BH5" s="104"/>
      <c r="BI5" s="104"/>
      <c r="BJ5" s="104"/>
      <c r="BK5" s="104"/>
      <c r="BL5" s="104"/>
      <c r="BM5" s="105">
        <f t="shared" si="9"/>
        <v>0</v>
      </c>
      <c r="BN5" s="106"/>
      <c r="BO5" s="104"/>
      <c r="BP5" s="104"/>
      <c r="BQ5" s="104"/>
      <c r="BR5" s="104"/>
      <c r="BS5" s="104"/>
      <c r="BT5" s="104"/>
      <c r="BU5" s="105">
        <f t="shared" si="10"/>
        <v>0</v>
      </c>
      <c r="BV5" s="106"/>
      <c r="BW5" s="104"/>
      <c r="BX5" s="104"/>
      <c r="BY5" s="104"/>
      <c r="BZ5" s="104"/>
      <c r="CA5" s="104"/>
      <c r="CB5" s="104"/>
      <c r="CC5" s="105">
        <f t="shared" si="11"/>
        <v>0</v>
      </c>
      <c r="CD5" s="106"/>
      <c r="CE5" s="104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/>
      <c r="CV5" s="104"/>
      <c r="CW5" s="104"/>
      <c r="CX5" s="104"/>
      <c r="CY5" s="104"/>
      <c r="CZ5" s="104"/>
      <c r="DA5" s="105">
        <f t="shared" si="14"/>
        <v>0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/>
      <c r="DL5" s="104"/>
      <c r="DM5" s="104"/>
      <c r="DN5" s="104"/>
      <c r="DO5" s="104"/>
      <c r="DP5" s="104"/>
      <c r="DQ5" s="105">
        <f t="shared" si="16"/>
        <v>0</v>
      </c>
      <c r="DR5" s="106"/>
      <c r="DS5" s="104">
        <v>2.0</v>
      </c>
      <c r="DT5" s="104"/>
      <c r="DU5" s="104">
        <v>1.0</v>
      </c>
      <c r="DV5" s="104">
        <v>1.0</v>
      </c>
      <c r="DW5" s="104">
        <v>1.0</v>
      </c>
      <c r="DX5" s="104"/>
      <c r="DY5" s="105">
        <f t="shared" si="17"/>
        <v>5</v>
      </c>
      <c r="DZ5" s="106"/>
      <c r="EA5" s="104"/>
      <c r="EB5" s="104"/>
      <c r="EC5" s="104"/>
      <c r="ED5" s="104"/>
      <c r="EE5" s="104"/>
      <c r="EF5" s="104"/>
      <c r="EG5" s="105">
        <f t="shared" si="18"/>
        <v>0</v>
      </c>
      <c r="EH5" s="106"/>
      <c r="EI5" s="104"/>
      <c r="EJ5" s="104"/>
      <c r="EK5" s="104"/>
      <c r="EL5" s="104"/>
      <c r="EM5" s="104"/>
      <c r="EN5" s="104"/>
      <c r="EO5" s="105">
        <f t="shared" si="19"/>
        <v>0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/>
      <c r="FB5" s="104"/>
      <c r="FC5" s="104"/>
      <c r="FD5" s="104"/>
      <c r="FE5" s="105">
        <f t="shared" si="21"/>
        <v>0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04"/>
      <c r="FP5" s="104"/>
      <c r="FQ5" s="104"/>
      <c r="FR5" s="104"/>
      <c r="FS5" s="104"/>
      <c r="FT5" s="104"/>
      <c r="FU5" s="105">
        <f t="shared" si="23"/>
        <v>0</v>
      </c>
      <c r="FV5" s="106"/>
      <c r="FW5" s="104"/>
      <c r="FX5" s="104">
        <v>0.5</v>
      </c>
      <c r="FY5" s="104">
        <v>8.0</v>
      </c>
      <c r="FZ5" s="104">
        <v>2.0</v>
      </c>
      <c r="GA5" s="104"/>
      <c r="GB5" s="104"/>
      <c r="GC5" s="105">
        <f t="shared" si="24"/>
        <v>10.5</v>
      </c>
      <c r="GD5" s="106"/>
      <c r="GE5" s="104"/>
      <c r="GF5" s="104"/>
      <c r="GG5" s="104"/>
      <c r="GH5" s="104"/>
      <c r="GI5" s="104"/>
      <c r="GJ5" s="104"/>
      <c r="GK5" s="105">
        <f t="shared" si="25"/>
        <v>0</v>
      </c>
      <c r="GL5" s="106"/>
      <c r="GM5" s="104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/>
      <c r="GW5" s="104"/>
      <c r="GX5" s="104"/>
      <c r="GY5" s="104"/>
      <c r="GZ5" s="104"/>
      <c r="HA5" s="105">
        <f t="shared" si="27"/>
        <v>0</v>
      </c>
      <c r="HB5" s="106"/>
      <c r="HC5" s="104"/>
      <c r="HD5" s="104"/>
      <c r="HE5" s="104"/>
      <c r="HF5" s="104"/>
      <c r="HG5" s="104"/>
      <c r="HH5" s="104"/>
      <c r="HI5" s="105">
        <f t="shared" si="28"/>
        <v>0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04"/>
      <c r="HT5" s="104"/>
      <c r="HU5" s="104"/>
      <c r="HV5" s="104"/>
      <c r="HW5" s="104"/>
      <c r="HX5" s="104"/>
      <c r="HY5" s="105">
        <f t="shared" si="30"/>
        <v>0</v>
      </c>
      <c r="HZ5" s="106"/>
      <c r="IA5" s="104">
        <v>1.0</v>
      </c>
      <c r="IB5" s="104"/>
      <c r="IC5" s="104">
        <v>0.5</v>
      </c>
      <c r="ID5" s="104">
        <v>1.0</v>
      </c>
      <c r="IE5" s="104"/>
      <c r="IF5" s="104">
        <v>1.0</v>
      </c>
      <c r="IG5" s="105">
        <f t="shared" si="31"/>
        <v>3.5</v>
      </c>
      <c r="IH5" s="106"/>
      <c r="II5" s="104"/>
      <c r="IJ5" s="104"/>
      <c r="IK5" s="104"/>
      <c r="IL5" s="104"/>
      <c r="IM5" s="104"/>
      <c r="IN5" s="104"/>
      <c r="IO5" s="105">
        <f t="shared" si="32"/>
        <v>0</v>
      </c>
      <c r="IP5" s="106"/>
      <c r="IQ5" s="104"/>
      <c r="IR5" s="104"/>
      <c r="IS5" s="104"/>
      <c r="IT5" s="104"/>
      <c r="IU5" s="104"/>
      <c r="IV5" s="104"/>
      <c r="IW5" s="105">
        <f t="shared" si="33"/>
        <v>0</v>
      </c>
      <c r="IX5" s="106"/>
      <c r="IY5" s="107">
        <f t="shared" ref="IY5:JD5" si="37">SUM(C5,K5,S5,AA5,AI5,AQ5,AY5,BG5,BO5,BW5,CE5,CM5,CU5,DC5,DK5,DS5,EA5,EI5,EQ5,EY5,FG5,FO5,FW5,GE5,GM5,GU5,HC5,HK5,HS5,IA5,II5,IQ5)</f>
        <v>3</v>
      </c>
      <c r="IZ5" s="107">
        <f t="shared" si="37"/>
        <v>1.5</v>
      </c>
      <c r="JA5" s="107">
        <f t="shared" si="37"/>
        <v>11.5</v>
      </c>
      <c r="JB5" s="107">
        <f t="shared" si="37"/>
        <v>9</v>
      </c>
      <c r="JC5" s="107">
        <f t="shared" si="37"/>
        <v>1</v>
      </c>
      <c r="JD5" s="107">
        <f t="shared" si="37"/>
        <v>3</v>
      </c>
      <c r="JE5" s="108">
        <f t="shared" si="35"/>
        <v>29</v>
      </c>
      <c r="JF5" s="104"/>
      <c r="JG5" s="104">
        <f t="shared" si="36"/>
        <v>-14.5</v>
      </c>
    </row>
    <row r="6" ht="15.75" customHeight="1">
      <c r="A6" s="3" t="s">
        <v>59</v>
      </c>
      <c r="B6" s="3" t="s">
        <v>4</v>
      </c>
      <c r="C6" s="104"/>
      <c r="D6" s="104"/>
      <c r="E6" s="104"/>
      <c r="F6" s="104"/>
      <c r="G6" s="104"/>
      <c r="H6" s="104"/>
      <c r="I6" s="105">
        <f t="shared" si="2"/>
        <v>0</v>
      </c>
      <c r="J6" s="106"/>
      <c r="K6" s="104">
        <v>5.5</v>
      </c>
      <c r="L6" s="104"/>
      <c r="M6" s="104"/>
      <c r="N6" s="104"/>
      <c r="O6" s="104"/>
      <c r="P6" s="104"/>
      <c r="Q6" s="105">
        <f t="shared" si="3"/>
        <v>5.5</v>
      </c>
      <c r="R6" s="106"/>
      <c r="S6" s="104"/>
      <c r="T6" s="104"/>
      <c r="U6" s="104"/>
      <c r="V6" s="104"/>
      <c r="W6" s="104"/>
      <c r="X6" s="104"/>
      <c r="Y6" s="105">
        <f t="shared" si="4"/>
        <v>0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04">
        <v>5.0</v>
      </c>
      <c r="AJ6" s="104"/>
      <c r="AK6" s="104"/>
      <c r="AL6" s="104"/>
      <c r="AM6" s="104"/>
      <c r="AN6" s="104"/>
      <c r="AO6" s="105">
        <f t="shared" si="6"/>
        <v>5</v>
      </c>
      <c r="AP6" s="106"/>
      <c r="AQ6" s="104"/>
      <c r="AR6" s="104"/>
      <c r="AS6" s="104"/>
      <c r="AT6" s="104"/>
      <c r="AU6" s="104"/>
      <c r="AV6" s="104"/>
      <c r="AW6" s="105">
        <f t="shared" si="7"/>
        <v>0</v>
      </c>
      <c r="AX6" s="106"/>
      <c r="AY6" s="104"/>
      <c r="AZ6" s="104"/>
      <c r="BA6" s="104"/>
      <c r="BB6" s="104"/>
      <c r="BC6" s="104"/>
      <c r="BD6" s="104"/>
      <c r="BE6" s="105">
        <f t="shared" si="8"/>
        <v>0</v>
      </c>
      <c r="BF6" s="106"/>
      <c r="BG6" s="104"/>
      <c r="BH6" s="104"/>
      <c r="BI6" s="104"/>
      <c r="BJ6" s="104"/>
      <c r="BK6" s="104"/>
      <c r="BL6" s="104"/>
      <c r="BM6" s="105">
        <f t="shared" si="9"/>
        <v>0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04">
        <v>2.0</v>
      </c>
      <c r="BX6" s="104">
        <v>1.0</v>
      </c>
      <c r="BY6" s="104">
        <v>1.0</v>
      </c>
      <c r="BZ6" s="104"/>
      <c r="CA6" s="104">
        <v>4.0</v>
      </c>
      <c r="CB6" s="104">
        <v>0.5</v>
      </c>
      <c r="CC6" s="105">
        <f t="shared" si="11"/>
        <v>8.5</v>
      </c>
      <c r="CD6" s="106"/>
      <c r="CE6" s="104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/>
      <c r="CV6" s="104"/>
      <c r="CW6" s="104"/>
      <c r="CX6" s="104"/>
      <c r="CY6" s="104"/>
      <c r="CZ6" s="104"/>
      <c r="DA6" s="105">
        <f t="shared" si="14"/>
        <v>0</v>
      </c>
      <c r="DB6" s="106"/>
      <c r="DC6" s="104"/>
      <c r="DD6" s="104"/>
      <c r="DE6" s="104"/>
      <c r="DF6" s="104"/>
      <c r="DG6" s="104"/>
      <c r="DH6" s="104"/>
      <c r="DI6" s="105">
        <f t="shared" si="15"/>
        <v>0</v>
      </c>
      <c r="DJ6" s="106"/>
      <c r="DK6" s="104"/>
      <c r="DL6" s="104"/>
      <c r="DM6" s="104"/>
      <c r="DN6" s="104"/>
      <c r="DO6" s="104"/>
      <c r="DP6" s="104"/>
      <c r="DQ6" s="105">
        <f t="shared" si="16"/>
        <v>0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04"/>
      <c r="EB6" s="104"/>
      <c r="EC6" s="104"/>
      <c r="ED6" s="104"/>
      <c r="EE6" s="104"/>
      <c r="EF6" s="104"/>
      <c r="EG6" s="105">
        <f t="shared" si="18"/>
        <v>0</v>
      </c>
      <c r="EH6" s="106"/>
      <c r="EI6" s="104"/>
      <c r="EJ6" s="104"/>
      <c r="EK6" s="104"/>
      <c r="EL6" s="104"/>
      <c r="EM6" s="104"/>
      <c r="EN6" s="104"/>
      <c r="EO6" s="105">
        <f t="shared" si="19"/>
        <v>0</v>
      </c>
      <c r="EP6" s="106"/>
      <c r="EQ6" s="104">
        <v>3.0</v>
      </c>
      <c r="ER6" s="104"/>
      <c r="ES6" s="104"/>
      <c r="ET6" s="104"/>
      <c r="EU6" s="104"/>
      <c r="EV6" s="104"/>
      <c r="EW6" s="105">
        <f t="shared" si="20"/>
        <v>3</v>
      </c>
      <c r="EX6" s="106"/>
      <c r="EY6" s="104"/>
      <c r="EZ6" s="104"/>
      <c r="FA6" s="104"/>
      <c r="FB6" s="104"/>
      <c r="FC6" s="104"/>
      <c r="FD6" s="104"/>
      <c r="FE6" s="105">
        <f t="shared" si="21"/>
        <v>0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04"/>
      <c r="FP6" s="104"/>
      <c r="FQ6" s="104"/>
      <c r="FR6" s="104"/>
      <c r="FS6" s="104"/>
      <c r="FT6" s="104"/>
      <c r="FU6" s="105">
        <f t="shared" si="23"/>
        <v>0</v>
      </c>
      <c r="FV6" s="106"/>
      <c r="FW6" s="104">
        <v>6.0</v>
      </c>
      <c r="FX6" s="104"/>
      <c r="FY6" s="104"/>
      <c r="FZ6" s="104"/>
      <c r="GA6" s="104"/>
      <c r="GB6" s="104"/>
      <c r="GC6" s="105">
        <f t="shared" si="24"/>
        <v>6</v>
      </c>
      <c r="GD6" s="106"/>
      <c r="GE6" s="104">
        <v>2.0</v>
      </c>
      <c r="GF6" s="104"/>
      <c r="GG6" s="104"/>
      <c r="GH6" s="104"/>
      <c r="GI6" s="104"/>
      <c r="GJ6" s="104"/>
      <c r="GK6" s="105">
        <f t="shared" si="25"/>
        <v>2</v>
      </c>
      <c r="GL6" s="106"/>
      <c r="GM6" s="104"/>
      <c r="GN6" s="104"/>
      <c r="GO6" s="104"/>
      <c r="GP6" s="104"/>
      <c r="GQ6" s="104"/>
      <c r="GR6" s="104"/>
      <c r="GS6" s="105">
        <f t="shared" si="26"/>
        <v>0</v>
      </c>
      <c r="GT6" s="106"/>
      <c r="GU6" s="104"/>
      <c r="GV6" s="104"/>
      <c r="GW6" s="104"/>
      <c r="GX6" s="104"/>
      <c r="GY6" s="104"/>
      <c r="GZ6" s="104"/>
      <c r="HA6" s="105">
        <f t="shared" si="27"/>
        <v>0</v>
      </c>
      <c r="HB6" s="106"/>
      <c r="HC6" s="104"/>
      <c r="HD6" s="104"/>
      <c r="HE6" s="104"/>
      <c r="HF6" s="104"/>
      <c r="HG6" s="104"/>
      <c r="HH6" s="104"/>
      <c r="HI6" s="105">
        <f t="shared" si="28"/>
        <v>0</v>
      </c>
      <c r="HJ6" s="106"/>
      <c r="HK6" s="104"/>
      <c r="HL6" s="104"/>
      <c r="HM6" s="104"/>
      <c r="HN6" s="104"/>
      <c r="HO6" s="104"/>
      <c r="HP6" s="104"/>
      <c r="HQ6" s="105">
        <f t="shared" si="29"/>
        <v>0</v>
      </c>
      <c r="HR6" s="106"/>
      <c r="HS6" s="104"/>
      <c r="HT6" s="104"/>
      <c r="HU6" s="104"/>
      <c r="HV6" s="104"/>
      <c r="HW6" s="104"/>
      <c r="HX6" s="104"/>
      <c r="HY6" s="105">
        <f t="shared" si="30"/>
        <v>0</v>
      </c>
      <c r="HZ6" s="106"/>
      <c r="IA6" s="104">
        <v>5.0</v>
      </c>
      <c r="IB6" s="104"/>
      <c r="IC6" s="104"/>
      <c r="ID6" s="104"/>
      <c r="IE6" s="104"/>
      <c r="IF6" s="104"/>
      <c r="IG6" s="105">
        <f t="shared" si="31"/>
        <v>5</v>
      </c>
      <c r="IH6" s="106"/>
      <c r="II6" s="104">
        <v>2.0</v>
      </c>
      <c r="IJ6" s="104"/>
      <c r="IK6" s="104"/>
      <c r="IL6" s="104"/>
      <c r="IM6" s="104"/>
      <c r="IN6" s="104"/>
      <c r="IO6" s="105">
        <f t="shared" si="32"/>
        <v>2</v>
      </c>
      <c r="IP6" s="106"/>
      <c r="IQ6" s="104"/>
      <c r="IR6" s="104"/>
      <c r="IS6" s="104"/>
      <c r="IT6" s="104"/>
      <c r="IU6" s="104"/>
      <c r="IV6" s="104"/>
      <c r="IW6" s="105">
        <f t="shared" si="33"/>
        <v>0</v>
      </c>
      <c r="IX6" s="106"/>
      <c r="IY6" s="107">
        <f t="shared" ref="IY6:JD6" si="38">SUM(C6,K6,S6,AA6,AI6,AQ6,AY6,BG6,BO6,BW6,CE6,CM6,CU6,DC6,DK6,DS6,EA6,EI6,EQ6,EY6,FG6,FO6,FW6,GE6,GM6,GU6,HC6,HK6,HS6,IA6,II6,IQ6)</f>
        <v>30.5</v>
      </c>
      <c r="IZ6" s="107">
        <f t="shared" si="38"/>
        <v>1</v>
      </c>
      <c r="JA6" s="107">
        <f t="shared" si="38"/>
        <v>1</v>
      </c>
      <c r="JB6" s="107">
        <f t="shared" si="38"/>
        <v>0</v>
      </c>
      <c r="JC6" s="107">
        <f t="shared" si="38"/>
        <v>4</v>
      </c>
      <c r="JD6" s="107">
        <f t="shared" si="38"/>
        <v>0.5</v>
      </c>
      <c r="JE6" s="108">
        <f t="shared" si="35"/>
        <v>37</v>
      </c>
      <c r="JF6" s="104"/>
      <c r="JG6" s="104">
        <f t="shared" si="36"/>
        <v>-18.5</v>
      </c>
    </row>
    <row r="7" ht="15.75" customHeight="1">
      <c r="A7" s="3" t="s">
        <v>60</v>
      </c>
      <c r="B7" s="3" t="s">
        <v>5</v>
      </c>
      <c r="C7" s="104"/>
      <c r="D7" s="104"/>
      <c r="E7" s="104"/>
      <c r="F7" s="104"/>
      <c r="G7" s="104"/>
      <c r="H7" s="104"/>
      <c r="I7" s="105">
        <f t="shared" si="2"/>
        <v>0</v>
      </c>
      <c r="J7" s="106"/>
      <c r="K7" s="104"/>
      <c r="L7" s="104"/>
      <c r="M7" s="104"/>
      <c r="N7" s="104"/>
      <c r="O7" s="104"/>
      <c r="P7" s="104"/>
      <c r="Q7" s="105">
        <f t="shared" si="3"/>
        <v>0</v>
      </c>
      <c r="R7" s="106"/>
      <c r="S7" s="104"/>
      <c r="T7" s="105"/>
      <c r="U7" s="104"/>
      <c r="V7" s="104"/>
      <c r="W7" s="104"/>
      <c r="X7" s="104"/>
      <c r="Y7" s="105">
        <f t="shared" si="4"/>
        <v>0</v>
      </c>
      <c r="Z7" s="106"/>
      <c r="AA7" s="104"/>
      <c r="AB7" s="104"/>
      <c r="AC7" s="104"/>
      <c r="AD7" s="104"/>
      <c r="AE7" s="104"/>
      <c r="AF7" s="104"/>
      <c r="AG7" s="105">
        <f t="shared" si="5"/>
        <v>0</v>
      </c>
      <c r="AH7" s="106"/>
      <c r="AI7" s="104"/>
      <c r="AJ7" s="104"/>
      <c r="AK7" s="104"/>
      <c r="AL7" s="104"/>
      <c r="AM7" s="104"/>
      <c r="AN7" s="104"/>
      <c r="AO7" s="105">
        <f t="shared" si="6"/>
        <v>0</v>
      </c>
      <c r="AP7" s="106"/>
      <c r="AQ7" s="104"/>
      <c r="AR7" s="104"/>
      <c r="AS7" s="104"/>
      <c r="AT7" s="104"/>
      <c r="AU7" s="104"/>
      <c r="AV7" s="104"/>
      <c r="AW7" s="105">
        <f t="shared" si="7"/>
        <v>0</v>
      </c>
      <c r="AX7" s="106"/>
      <c r="AY7" s="104"/>
      <c r="AZ7" s="104"/>
      <c r="BA7" s="104"/>
      <c r="BB7" s="104"/>
      <c r="BC7" s="104"/>
      <c r="BD7" s="104"/>
      <c r="BE7" s="105">
        <f t="shared" si="8"/>
        <v>0</v>
      </c>
      <c r="BF7" s="106"/>
      <c r="BG7" s="104"/>
      <c r="BH7" s="104"/>
      <c r="BI7" s="104"/>
      <c r="BJ7" s="104"/>
      <c r="BK7" s="104"/>
      <c r="BL7" s="104"/>
      <c r="BM7" s="105">
        <f t="shared" si="9"/>
        <v>0</v>
      </c>
      <c r="BN7" s="106"/>
      <c r="BO7" s="104"/>
      <c r="BP7" s="104"/>
      <c r="BQ7" s="104"/>
      <c r="BR7" s="104"/>
      <c r="BS7" s="104"/>
      <c r="BT7" s="104"/>
      <c r="BU7" s="105">
        <f t="shared" si="10"/>
        <v>0</v>
      </c>
      <c r="BV7" s="106"/>
      <c r="BW7" s="104"/>
      <c r="BX7" s="104"/>
      <c r="BY7" s="104"/>
      <c r="BZ7" s="104"/>
      <c r="CA7" s="104"/>
      <c r="CB7" s="104"/>
      <c r="CC7" s="105">
        <f t="shared" si="11"/>
        <v>0</v>
      </c>
      <c r="CD7" s="106"/>
      <c r="CE7" s="104"/>
      <c r="CF7" s="104"/>
      <c r="CG7" s="104"/>
      <c r="CH7" s="104"/>
      <c r="CI7" s="104"/>
      <c r="CJ7" s="104"/>
      <c r="CK7" s="105">
        <f t="shared" si="12"/>
        <v>0</v>
      </c>
      <c r="CL7" s="106"/>
      <c r="CM7" s="104"/>
      <c r="CN7" s="104"/>
      <c r="CO7" s="104"/>
      <c r="CP7" s="104"/>
      <c r="CQ7" s="104"/>
      <c r="CR7" s="104"/>
      <c r="CS7" s="105">
        <f t="shared" si="13"/>
        <v>0</v>
      </c>
      <c r="CT7" s="106"/>
      <c r="CU7" s="104"/>
      <c r="CV7" s="104"/>
      <c r="CW7" s="104"/>
      <c r="CX7" s="104"/>
      <c r="CY7" s="104"/>
      <c r="CZ7" s="104"/>
      <c r="DA7" s="105">
        <f t="shared" si="14"/>
        <v>0</v>
      </c>
      <c r="DB7" s="106"/>
      <c r="DC7" s="104"/>
      <c r="DD7" s="104"/>
      <c r="DE7" s="104"/>
      <c r="DF7" s="104"/>
      <c r="DG7" s="104"/>
      <c r="DH7" s="104"/>
      <c r="DI7" s="105">
        <f t="shared" si="15"/>
        <v>0</v>
      </c>
      <c r="DJ7" s="106"/>
      <c r="DK7" s="104"/>
      <c r="DL7" s="104"/>
      <c r="DM7" s="104"/>
      <c r="DN7" s="104"/>
      <c r="DO7" s="104"/>
      <c r="DP7" s="104"/>
      <c r="DQ7" s="105">
        <f t="shared" si="16"/>
        <v>0</v>
      </c>
      <c r="DR7" s="106"/>
      <c r="DS7" s="104"/>
      <c r="DT7" s="104"/>
      <c r="DU7" s="104"/>
      <c r="DV7" s="104"/>
      <c r="DW7" s="104"/>
      <c r="DX7" s="104"/>
      <c r="DY7" s="105">
        <f t="shared" si="17"/>
        <v>0</v>
      </c>
      <c r="DZ7" s="106"/>
      <c r="EA7" s="104"/>
      <c r="EB7" s="104"/>
      <c r="EC7" s="104"/>
      <c r="ED7" s="104"/>
      <c r="EE7" s="104"/>
      <c r="EF7" s="104"/>
      <c r="EG7" s="105">
        <f t="shared" si="18"/>
        <v>0</v>
      </c>
      <c r="EH7" s="106"/>
      <c r="EI7" s="104"/>
      <c r="EJ7" s="104"/>
      <c r="EK7" s="104"/>
      <c r="EL7" s="104"/>
      <c r="EM7" s="104"/>
      <c r="EN7" s="104"/>
      <c r="EO7" s="105">
        <f t="shared" si="19"/>
        <v>0</v>
      </c>
      <c r="EP7" s="106"/>
      <c r="EQ7" s="104"/>
      <c r="ER7" s="104"/>
      <c r="ES7" s="104"/>
      <c r="ET7" s="104"/>
      <c r="EU7" s="104"/>
      <c r="EV7" s="104"/>
      <c r="EW7" s="105">
        <f t="shared" si="20"/>
        <v>0</v>
      </c>
      <c r="EX7" s="106"/>
      <c r="EY7" s="104"/>
      <c r="EZ7" s="104"/>
      <c r="FA7" s="104"/>
      <c r="FB7" s="104"/>
      <c r="FC7" s="104"/>
      <c r="FD7" s="104"/>
      <c r="FE7" s="105">
        <f t="shared" si="21"/>
        <v>0</v>
      </c>
      <c r="FF7" s="106"/>
      <c r="FG7" s="104"/>
      <c r="FH7" s="104"/>
      <c r="FI7" s="104"/>
      <c r="FJ7" s="104"/>
      <c r="FK7" s="104"/>
      <c r="FL7" s="104"/>
      <c r="FM7" s="105">
        <f t="shared" si="22"/>
        <v>0</v>
      </c>
      <c r="FN7" s="106"/>
      <c r="FO7" s="104"/>
      <c r="FP7" s="104"/>
      <c r="FQ7" s="104"/>
      <c r="FR7" s="104"/>
      <c r="FS7" s="104"/>
      <c r="FT7" s="104"/>
      <c r="FU7" s="105">
        <f t="shared" si="23"/>
        <v>0</v>
      </c>
      <c r="FV7" s="106"/>
      <c r="FW7" s="104"/>
      <c r="FX7" s="104"/>
      <c r="FY7" s="104"/>
      <c r="FZ7" s="104"/>
      <c r="GA7" s="104"/>
      <c r="GB7" s="104"/>
      <c r="GC7" s="105">
        <f t="shared" si="24"/>
        <v>0</v>
      </c>
      <c r="GD7" s="106"/>
      <c r="GE7" s="104"/>
      <c r="GF7" s="104"/>
      <c r="GG7" s="104"/>
      <c r="GH7" s="104"/>
      <c r="GI7" s="104"/>
      <c r="GJ7" s="104"/>
      <c r="GK7" s="105">
        <f t="shared" si="25"/>
        <v>0</v>
      </c>
      <c r="GL7" s="106"/>
      <c r="GM7" s="104"/>
      <c r="GN7" s="104"/>
      <c r="GO7" s="104"/>
      <c r="GP7" s="104"/>
      <c r="GQ7" s="104"/>
      <c r="GR7" s="104"/>
      <c r="GS7" s="105">
        <f t="shared" si="26"/>
        <v>0</v>
      </c>
      <c r="GT7" s="106"/>
      <c r="GU7" s="104"/>
      <c r="GV7" s="104"/>
      <c r="GW7" s="104"/>
      <c r="GX7" s="104"/>
      <c r="GY7" s="104"/>
      <c r="GZ7" s="104"/>
      <c r="HA7" s="105">
        <f t="shared" si="27"/>
        <v>0</v>
      </c>
      <c r="HB7" s="106"/>
      <c r="HC7" s="104"/>
      <c r="HD7" s="104"/>
      <c r="HE7" s="104"/>
      <c r="HF7" s="104"/>
      <c r="HG7" s="104"/>
      <c r="HH7" s="104"/>
      <c r="HI7" s="105">
        <f t="shared" si="28"/>
        <v>0</v>
      </c>
      <c r="HJ7" s="106"/>
      <c r="HK7" s="104"/>
      <c r="HL7" s="104"/>
      <c r="HM7" s="104"/>
      <c r="HN7" s="104"/>
      <c r="HO7" s="104"/>
      <c r="HP7" s="104"/>
      <c r="HQ7" s="105">
        <f t="shared" si="29"/>
        <v>0</v>
      </c>
      <c r="HR7" s="106"/>
      <c r="HS7" s="104"/>
      <c r="HT7" s="104"/>
      <c r="HU7" s="104"/>
      <c r="HV7" s="104"/>
      <c r="HW7" s="104"/>
      <c r="HX7" s="104"/>
      <c r="HY7" s="105">
        <f t="shared" si="30"/>
        <v>0</v>
      </c>
      <c r="HZ7" s="106"/>
      <c r="IA7" s="104"/>
      <c r="IB7" s="104">
        <v>1.0</v>
      </c>
      <c r="IC7" s="104"/>
      <c r="ID7" s="104"/>
      <c r="IE7" s="104"/>
      <c r="IF7" s="104"/>
      <c r="IG7" s="105">
        <f t="shared" si="31"/>
        <v>1</v>
      </c>
      <c r="IH7" s="106"/>
      <c r="II7" s="104"/>
      <c r="IJ7" s="104"/>
      <c r="IK7" s="104"/>
      <c r="IL7" s="104"/>
      <c r="IM7" s="104"/>
      <c r="IN7" s="104"/>
      <c r="IO7" s="105">
        <f t="shared" si="32"/>
        <v>0</v>
      </c>
      <c r="IP7" s="106"/>
      <c r="IQ7" s="104"/>
      <c r="IR7" s="104"/>
      <c r="IS7" s="104"/>
      <c r="IT7" s="104"/>
      <c r="IU7" s="104"/>
      <c r="IV7" s="104"/>
      <c r="IW7" s="105">
        <f t="shared" si="33"/>
        <v>0</v>
      </c>
      <c r="IX7" s="106"/>
      <c r="IY7" s="107">
        <f t="shared" ref="IY7:JD7" si="39">SUM(C7,K7,S7,AA7,AI7,AQ7,AY7,BG7,BO7,BW7,CE7,CM7,CU7,DC7,DK7,DS7,EA7,EI7,EQ7,EY7,FG7,FO7,FW7,GE7,GM7,GU7,HC7,HK7,HS7,IA7,II7,IQ7)</f>
        <v>0</v>
      </c>
      <c r="IZ7" s="107">
        <f t="shared" si="39"/>
        <v>1</v>
      </c>
      <c r="JA7" s="107">
        <f t="shared" si="39"/>
        <v>0</v>
      </c>
      <c r="JB7" s="107">
        <f t="shared" si="39"/>
        <v>0</v>
      </c>
      <c r="JC7" s="107">
        <f t="shared" si="39"/>
        <v>0</v>
      </c>
      <c r="JD7" s="107">
        <f t="shared" si="39"/>
        <v>0</v>
      </c>
      <c r="JE7" s="107">
        <f t="shared" si="35"/>
        <v>1</v>
      </c>
      <c r="JF7" s="111"/>
      <c r="JG7" s="104">
        <f t="shared" si="36"/>
        <v>-0.5</v>
      </c>
    </row>
    <row r="8" ht="15.75" customHeight="1">
      <c r="A8" s="3" t="s">
        <v>61</v>
      </c>
      <c r="B8" s="3" t="s">
        <v>6</v>
      </c>
      <c r="C8" s="104"/>
      <c r="D8" s="104"/>
      <c r="E8" s="104"/>
      <c r="F8" s="104"/>
      <c r="G8" s="104"/>
      <c r="H8" s="104"/>
      <c r="I8" s="105">
        <f t="shared" si="2"/>
        <v>0</v>
      </c>
      <c r="J8" s="106"/>
      <c r="K8" s="104"/>
      <c r="L8" s="104"/>
      <c r="M8" s="104"/>
      <c r="N8" s="104"/>
      <c r="O8" s="104"/>
      <c r="P8" s="104"/>
      <c r="Q8" s="105">
        <f t="shared" si="3"/>
        <v>0</v>
      </c>
      <c r="R8" s="106"/>
      <c r="S8" s="104"/>
      <c r="T8" s="104"/>
      <c r="U8" s="104"/>
      <c r="V8" s="104"/>
      <c r="W8" s="104"/>
      <c r="X8" s="104"/>
      <c r="Y8" s="105">
        <f t="shared" si="4"/>
        <v>0</v>
      </c>
      <c r="Z8" s="106"/>
      <c r="AA8" s="104"/>
      <c r="AB8" s="104"/>
      <c r="AC8" s="104"/>
      <c r="AD8" s="104"/>
      <c r="AE8" s="104"/>
      <c r="AF8" s="104"/>
      <c r="AG8" s="105">
        <f t="shared" si="5"/>
        <v>0</v>
      </c>
      <c r="AH8" s="106"/>
      <c r="AI8" s="104">
        <v>4.0</v>
      </c>
      <c r="AJ8" s="104"/>
      <c r="AK8" s="104">
        <v>1.0</v>
      </c>
      <c r="AL8" s="104"/>
      <c r="AM8" s="104">
        <v>2.0</v>
      </c>
      <c r="AN8" s="104">
        <v>4.0</v>
      </c>
      <c r="AO8" s="105">
        <f t="shared" si="6"/>
        <v>11</v>
      </c>
      <c r="AP8" s="106"/>
      <c r="AQ8" s="104"/>
      <c r="AR8" s="104"/>
      <c r="AS8" s="104"/>
      <c r="AT8" s="104"/>
      <c r="AU8" s="104"/>
      <c r="AV8" s="104"/>
      <c r="AW8" s="105">
        <f t="shared" si="7"/>
        <v>0</v>
      </c>
      <c r="AX8" s="106"/>
      <c r="AY8" s="104"/>
      <c r="AZ8" s="104"/>
      <c r="BA8" s="104"/>
      <c r="BB8" s="104"/>
      <c r="BC8" s="104"/>
      <c r="BD8" s="104"/>
      <c r="BE8" s="105">
        <f t="shared" si="8"/>
        <v>0</v>
      </c>
      <c r="BF8" s="106"/>
      <c r="BG8" s="104"/>
      <c r="BH8" s="104"/>
      <c r="BI8" s="104"/>
      <c r="BJ8" s="104"/>
      <c r="BK8" s="104"/>
      <c r="BL8" s="104"/>
      <c r="BM8" s="105">
        <f t="shared" si="9"/>
        <v>0</v>
      </c>
      <c r="BN8" s="106"/>
      <c r="BO8" s="104"/>
      <c r="BP8" s="104"/>
      <c r="BQ8" s="104"/>
      <c r="BR8" s="104"/>
      <c r="BS8" s="104"/>
      <c r="BT8" s="104"/>
      <c r="BU8" s="105">
        <f t="shared" si="10"/>
        <v>0</v>
      </c>
      <c r="BV8" s="106"/>
      <c r="BW8" s="104"/>
      <c r="BX8" s="104"/>
      <c r="BY8" s="104"/>
      <c r="BZ8" s="104"/>
      <c r="CA8" s="104"/>
      <c r="CB8" s="104"/>
      <c r="CC8" s="105">
        <f t="shared" si="11"/>
        <v>0</v>
      </c>
      <c r="CD8" s="106"/>
      <c r="CE8" s="104"/>
      <c r="CF8" s="104"/>
      <c r="CG8" s="104"/>
      <c r="CH8" s="104"/>
      <c r="CI8" s="104"/>
      <c r="CJ8" s="104"/>
      <c r="CK8" s="105">
        <f t="shared" si="12"/>
        <v>0</v>
      </c>
      <c r="CL8" s="106"/>
      <c r="CM8" s="104"/>
      <c r="CN8" s="104"/>
      <c r="CO8" s="104"/>
      <c r="CP8" s="104"/>
      <c r="CQ8" s="104"/>
      <c r="CR8" s="104"/>
      <c r="CS8" s="105">
        <f t="shared" si="13"/>
        <v>0</v>
      </c>
      <c r="CT8" s="106"/>
      <c r="CU8" s="104"/>
      <c r="CV8" s="104"/>
      <c r="CW8" s="104"/>
      <c r="CX8" s="104"/>
      <c r="CY8" s="104"/>
      <c r="CZ8" s="104"/>
      <c r="DA8" s="105">
        <f t="shared" si="14"/>
        <v>0</v>
      </c>
      <c r="DB8" s="106"/>
      <c r="DC8" s="104"/>
      <c r="DD8" s="104"/>
      <c r="DE8" s="104"/>
      <c r="DF8" s="104"/>
      <c r="DG8" s="104"/>
      <c r="DH8" s="104"/>
      <c r="DI8" s="105">
        <f t="shared" si="15"/>
        <v>0</v>
      </c>
      <c r="DJ8" s="106"/>
      <c r="DK8" s="104"/>
      <c r="DL8" s="104"/>
      <c r="DM8" s="104"/>
      <c r="DN8" s="104"/>
      <c r="DO8" s="104"/>
      <c r="DP8" s="104"/>
      <c r="DQ8" s="105">
        <f t="shared" si="16"/>
        <v>0</v>
      </c>
      <c r="DR8" s="106"/>
      <c r="DS8" s="104"/>
      <c r="DT8" s="104"/>
      <c r="DU8" s="104"/>
      <c r="DV8" s="104"/>
      <c r="DW8" s="104"/>
      <c r="DX8" s="104"/>
      <c r="DY8" s="105">
        <f t="shared" si="17"/>
        <v>0</v>
      </c>
      <c r="DZ8" s="106"/>
      <c r="EA8" s="104"/>
      <c r="EB8" s="104"/>
      <c r="EC8" s="104"/>
      <c r="ED8" s="104"/>
      <c r="EE8" s="104"/>
      <c r="EF8" s="104"/>
      <c r="EG8" s="105">
        <f t="shared" si="18"/>
        <v>0</v>
      </c>
      <c r="EH8" s="106"/>
      <c r="EI8" s="104"/>
      <c r="EJ8" s="104"/>
      <c r="EK8" s="104"/>
      <c r="EL8" s="104"/>
      <c r="EM8" s="104"/>
      <c r="EN8" s="104"/>
      <c r="EO8" s="105">
        <f t="shared" si="19"/>
        <v>0</v>
      </c>
      <c r="EP8" s="106"/>
      <c r="EQ8" s="104"/>
      <c r="ER8" s="104"/>
      <c r="ES8" s="104"/>
      <c r="ET8" s="104"/>
      <c r="EU8" s="104"/>
      <c r="EV8" s="104"/>
      <c r="EW8" s="105">
        <f t="shared" si="20"/>
        <v>0</v>
      </c>
      <c r="EX8" s="106"/>
      <c r="EY8" s="104"/>
      <c r="EZ8" s="104"/>
      <c r="FA8" s="104"/>
      <c r="FB8" s="104"/>
      <c r="FC8" s="104"/>
      <c r="FD8" s="104"/>
      <c r="FE8" s="105">
        <f t="shared" si="21"/>
        <v>0</v>
      </c>
      <c r="FF8" s="106"/>
      <c r="FG8" s="104"/>
      <c r="FH8" s="104"/>
      <c r="FI8" s="104"/>
      <c r="FJ8" s="104"/>
      <c r="FK8" s="104"/>
      <c r="FL8" s="104"/>
      <c r="FM8" s="105">
        <f t="shared" si="22"/>
        <v>0</v>
      </c>
      <c r="FN8" s="106"/>
      <c r="FO8" s="104"/>
      <c r="FP8" s="104"/>
      <c r="FQ8" s="104"/>
      <c r="FR8" s="104"/>
      <c r="FS8" s="104"/>
      <c r="FT8" s="104"/>
      <c r="FU8" s="105">
        <f t="shared" si="23"/>
        <v>0</v>
      </c>
      <c r="FV8" s="106"/>
      <c r="FW8" s="104"/>
      <c r="FX8" s="104"/>
      <c r="FY8" s="104"/>
      <c r="FZ8" s="104"/>
      <c r="GA8" s="104"/>
      <c r="GB8" s="104"/>
      <c r="GC8" s="105">
        <f t="shared" si="24"/>
        <v>0</v>
      </c>
      <c r="GD8" s="106"/>
      <c r="GE8" s="104"/>
      <c r="GF8" s="104"/>
      <c r="GG8" s="104"/>
      <c r="GH8" s="104"/>
      <c r="GI8" s="104"/>
      <c r="GJ8" s="104"/>
      <c r="GK8" s="105">
        <f t="shared" si="25"/>
        <v>0</v>
      </c>
      <c r="GL8" s="106"/>
      <c r="GM8" s="104"/>
      <c r="GN8" s="104"/>
      <c r="GO8" s="104"/>
      <c r="GP8" s="104"/>
      <c r="GQ8" s="104"/>
      <c r="GR8" s="104"/>
      <c r="GS8" s="105">
        <f t="shared" si="26"/>
        <v>0</v>
      </c>
      <c r="GT8" s="106"/>
      <c r="GU8" s="104"/>
      <c r="GV8" s="104"/>
      <c r="GW8" s="104"/>
      <c r="GX8" s="104"/>
      <c r="GY8" s="104"/>
      <c r="GZ8" s="104"/>
      <c r="HA8" s="105">
        <f t="shared" si="27"/>
        <v>0</v>
      </c>
      <c r="HB8" s="106"/>
      <c r="HC8" s="104"/>
      <c r="HD8" s="104"/>
      <c r="HE8" s="104"/>
      <c r="HF8" s="104"/>
      <c r="HG8" s="104"/>
      <c r="HH8" s="104"/>
      <c r="HI8" s="105">
        <f t="shared" si="28"/>
        <v>0</v>
      </c>
      <c r="HJ8" s="106"/>
      <c r="HK8" s="104"/>
      <c r="HL8" s="104"/>
      <c r="HM8" s="104"/>
      <c r="HN8" s="104"/>
      <c r="HO8" s="104"/>
      <c r="HP8" s="104"/>
      <c r="HQ8" s="105">
        <f t="shared" si="29"/>
        <v>0</v>
      </c>
      <c r="HR8" s="106"/>
      <c r="HS8" s="104"/>
      <c r="HT8" s="104"/>
      <c r="HU8" s="104"/>
      <c r="HV8" s="104"/>
      <c r="HW8" s="104"/>
      <c r="HX8" s="104"/>
      <c r="HY8" s="105">
        <f t="shared" si="30"/>
        <v>0</v>
      </c>
      <c r="HZ8" s="106"/>
      <c r="IA8" s="104"/>
      <c r="IB8" s="104"/>
      <c r="IC8" s="104"/>
      <c r="ID8" s="104"/>
      <c r="IE8" s="104"/>
      <c r="IF8" s="104"/>
      <c r="IG8" s="105">
        <f t="shared" si="31"/>
        <v>0</v>
      </c>
      <c r="IH8" s="106"/>
      <c r="II8" s="104"/>
      <c r="IJ8" s="104"/>
      <c r="IK8" s="104"/>
      <c r="IL8" s="104"/>
      <c r="IM8" s="104"/>
      <c r="IN8" s="104"/>
      <c r="IO8" s="105">
        <f t="shared" si="32"/>
        <v>0</v>
      </c>
      <c r="IP8" s="106"/>
      <c r="IQ8" s="104"/>
      <c r="IR8" s="104"/>
      <c r="IS8" s="104"/>
      <c r="IT8" s="104"/>
      <c r="IU8" s="104"/>
      <c r="IV8" s="104"/>
      <c r="IW8" s="105">
        <f t="shared" si="33"/>
        <v>0</v>
      </c>
      <c r="IX8" s="106"/>
      <c r="IY8" s="107">
        <f t="shared" ref="IY8:JD8" si="40">SUM(C8,K8,S8,AA8,AI8,AQ8,AY8,BG8,BO8,BW8,CE8,CM8,CU8,DC8,DK8,DS8,EA8,EI8,EQ8,EY8,FG8,FO8,FW8,GE8,GM8,GU8,HC8,HK8,HS8,IA8,II8,IQ8)</f>
        <v>4</v>
      </c>
      <c r="IZ8" s="107">
        <f t="shared" si="40"/>
        <v>0</v>
      </c>
      <c r="JA8" s="107">
        <f t="shared" si="40"/>
        <v>1</v>
      </c>
      <c r="JB8" s="107">
        <f t="shared" si="40"/>
        <v>0</v>
      </c>
      <c r="JC8" s="107">
        <f t="shared" si="40"/>
        <v>2</v>
      </c>
      <c r="JD8" s="107">
        <f t="shared" si="40"/>
        <v>4</v>
      </c>
      <c r="JE8" s="108">
        <f t="shared" si="35"/>
        <v>11</v>
      </c>
      <c r="JF8" s="104"/>
      <c r="JG8" s="104">
        <f t="shared" si="36"/>
        <v>-5.5</v>
      </c>
    </row>
    <row r="9" ht="15.75" customHeight="1">
      <c r="A9" s="3" t="s">
        <v>62</v>
      </c>
      <c r="B9" s="3" t="s">
        <v>7</v>
      </c>
      <c r="C9" s="104"/>
      <c r="D9" s="104"/>
      <c r="E9" s="104"/>
      <c r="F9" s="104"/>
      <c r="G9" s="104"/>
      <c r="H9" s="104"/>
      <c r="I9" s="105">
        <f t="shared" si="2"/>
        <v>0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04"/>
      <c r="T9" s="104"/>
      <c r="U9" s="104"/>
      <c r="V9" s="104"/>
      <c r="W9" s="104"/>
      <c r="X9" s="104"/>
      <c r="Y9" s="105">
        <f t="shared" si="4"/>
        <v>0</v>
      </c>
      <c r="Z9" s="106"/>
      <c r="AA9" s="104"/>
      <c r="AB9" s="104"/>
      <c r="AC9" s="104"/>
      <c r="AD9" s="104"/>
      <c r="AE9" s="104"/>
      <c r="AF9" s="104"/>
      <c r="AG9" s="105">
        <f t="shared" si="5"/>
        <v>0</v>
      </c>
      <c r="AH9" s="106"/>
      <c r="AI9" s="104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04"/>
      <c r="BH9" s="104"/>
      <c r="BI9" s="104"/>
      <c r="BJ9" s="104"/>
      <c r="BK9" s="104"/>
      <c r="BL9" s="104"/>
      <c r="BM9" s="105">
        <f t="shared" si="9"/>
        <v>0</v>
      </c>
      <c r="BN9" s="106"/>
      <c r="BO9" s="104"/>
      <c r="BP9" s="104"/>
      <c r="BQ9" s="104"/>
      <c r="BR9" s="104"/>
      <c r="BS9" s="104"/>
      <c r="BT9" s="104"/>
      <c r="BU9" s="105">
        <f t="shared" si="10"/>
        <v>0</v>
      </c>
      <c r="BV9" s="106"/>
      <c r="BW9" s="104"/>
      <c r="BX9" s="104"/>
      <c r="BY9" s="104"/>
      <c r="BZ9" s="104"/>
      <c r="CA9" s="104"/>
      <c r="CB9" s="104"/>
      <c r="CC9" s="105">
        <f t="shared" si="11"/>
        <v>0</v>
      </c>
      <c r="CD9" s="106"/>
      <c r="CE9" s="104"/>
      <c r="CF9" s="104"/>
      <c r="CG9" s="104"/>
      <c r="CH9" s="104"/>
      <c r="CI9" s="104"/>
      <c r="CJ9" s="104"/>
      <c r="CK9" s="105">
        <f t="shared" si="12"/>
        <v>0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>
        <v>6.0</v>
      </c>
      <c r="DD9" s="104"/>
      <c r="DE9" s="104"/>
      <c r="DF9" s="104">
        <v>1.0</v>
      </c>
      <c r="DG9" s="104"/>
      <c r="DH9" s="104"/>
      <c r="DI9" s="105">
        <f t="shared" si="15"/>
        <v>7</v>
      </c>
      <c r="DJ9" s="106"/>
      <c r="DK9" s="104"/>
      <c r="DL9" s="104"/>
      <c r="DM9" s="104"/>
      <c r="DN9" s="104"/>
      <c r="DO9" s="104"/>
      <c r="DP9" s="104"/>
      <c r="DQ9" s="105">
        <f t="shared" si="16"/>
        <v>0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04"/>
      <c r="EJ9" s="104"/>
      <c r="EK9" s="104"/>
      <c r="EL9" s="104"/>
      <c r="EM9" s="104"/>
      <c r="EN9" s="104"/>
      <c r="EO9" s="105">
        <f t="shared" si="19"/>
        <v>0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04"/>
      <c r="FP9" s="104"/>
      <c r="FQ9" s="104"/>
      <c r="FR9" s="104"/>
      <c r="FS9" s="104"/>
      <c r="FT9" s="104"/>
      <c r="FU9" s="105">
        <f t="shared" si="23"/>
        <v>0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04"/>
      <c r="GF9" s="104"/>
      <c r="GG9" s="104"/>
      <c r="GH9" s="104"/>
      <c r="GI9" s="104"/>
      <c r="GJ9" s="104"/>
      <c r="GK9" s="105">
        <f t="shared" si="25"/>
        <v>0</v>
      </c>
      <c r="GL9" s="106"/>
      <c r="GM9" s="104"/>
      <c r="GN9" s="104"/>
      <c r="GO9" s="104"/>
      <c r="GP9" s="104"/>
      <c r="GQ9" s="104"/>
      <c r="GR9" s="104"/>
      <c r="GS9" s="105">
        <f t="shared" si="26"/>
        <v>0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04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Q9" s="104"/>
      <c r="IR9" s="104"/>
      <c r="IS9" s="104"/>
      <c r="IT9" s="104"/>
      <c r="IU9" s="104"/>
      <c r="IV9" s="104"/>
      <c r="IW9" s="105">
        <f t="shared" si="33"/>
        <v>0</v>
      </c>
      <c r="IX9" s="106"/>
      <c r="IY9" s="107">
        <f t="shared" ref="IY9:JD9" si="41">SUM(C9,K9,S9,AA9,AI9,AQ9,AY9,BG9,BO9,BW9,CE9,CM9,CU9,DC9,DK9,DS9,EA9,EI9,EQ9,EY9,FG9,FO9,FW9,GE9,GM9,GU9,HC9,HK9,HS9,IA9,II9,IQ9)</f>
        <v>6</v>
      </c>
      <c r="IZ9" s="107">
        <f t="shared" si="41"/>
        <v>0</v>
      </c>
      <c r="JA9" s="107">
        <f t="shared" si="41"/>
        <v>0</v>
      </c>
      <c r="JB9" s="107">
        <f t="shared" si="41"/>
        <v>1</v>
      </c>
      <c r="JC9" s="107">
        <f t="shared" si="41"/>
        <v>0</v>
      </c>
      <c r="JD9" s="107">
        <f t="shared" si="41"/>
        <v>0</v>
      </c>
      <c r="JE9" s="108">
        <f t="shared" si="35"/>
        <v>7</v>
      </c>
      <c r="JF9" s="104"/>
      <c r="JG9" s="104">
        <f t="shared" si="36"/>
        <v>-3.5</v>
      </c>
    </row>
    <row r="10" ht="15.75" customHeight="1">
      <c r="A10" s="3" t="s">
        <v>63</v>
      </c>
      <c r="B10" s="3" t="s">
        <v>8</v>
      </c>
      <c r="C10" s="105"/>
      <c r="D10" s="104"/>
      <c r="E10" s="105"/>
      <c r="F10" s="105"/>
      <c r="G10" s="104"/>
      <c r="H10" s="104"/>
      <c r="I10" s="105">
        <f t="shared" si="2"/>
        <v>0</v>
      </c>
      <c r="J10" s="106"/>
      <c r="K10" s="105"/>
      <c r="L10" s="104">
        <v>5.0</v>
      </c>
      <c r="M10" s="105"/>
      <c r="N10" s="105"/>
      <c r="O10" s="104"/>
      <c r="P10" s="104"/>
      <c r="Q10" s="105">
        <f t="shared" si="3"/>
        <v>5</v>
      </c>
      <c r="R10" s="106"/>
      <c r="S10" s="105">
        <v>13.0</v>
      </c>
      <c r="T10" s="104">
        <v>1.0</v>
      </c>
      <c r="U10" s="105">
        <v>7.0</v>
      </c>
      <c r="V10" s="105">
        <v>1.0</v>
      </c>
      <c r="W10" s="104">
        <v>2.5</v>
      </c>
      <c r="X10" s="104"/>
      <c r="Y10" s="105">
        <f t="shared" si="4"/>
        <v>24.5</v>
      </c>
      <c r="Z10" s="106"/>
      <c r="AA10" s="105"/>
      <c r="AB10" s="104"/>
      <c r="AC10" s="105"/>
      <c r="AD10" s="105"/>
      <c r="AE10" s="104"/>
      <c r="AF10" s="104"/>
      <c r="AG10" s="105">
        <f t="shared" si="5"/>
        <v>0</v>
      </c>
      <c r="AH10" s="106"/>
      <c r="AI10" s="105"/>
      <c r="AJ10" s="104"/>
      <c r="AK10" s="105"/>
      <c r="AL10" s="105"/>
      <c r="AM10" s="104"/>
      <c r="AN10" s="104"/>
      <c r="AO10" s="105">
        <f t="shared" si="6"/>
        <v>0</v>
      </c>
      <c r="AP10" s="106"/>
      <c r="AQ10" s="105"/>
      <c r="AR10" s="104"/>
      <c r="AS10" s="105"/>
      <c r="AT10" s="105"/>
      <c r="AU10" s="104"/>
      <c r="AV10" s="104"/>
      <c r="AW10" s="105">
        <f t="shared" si="7"/>
        <v>0</v>
      </c>
      <c r="AX10" s="106"/>
      <c r="AY10" s="105"/>
      <c r="AZ10" s="104"/>
      <c r="BA10" s="105"/>
      <c r="BB10" s="105"/>
      <c r="BC10" s="104"/>
      <c r="BD10" s="104"/>
      <c r="BE10" s="105">
        <f t="shared" si="8"/>
        <v>0</v>
      </c>
      <c r="BF10" s="106"/>
      <c r="BG10" s="105"/>
      <c r="BH10" s="104"/>
      <c r="BI10" s="105"/>
      <c r="BJ10" s="105"/>
      <c r="BK10" s="104"/>
      <c r="BL10" s="104"/>
      <c r="BM10" s="105">
        <f t="shared" si="9"/>
        <v>0</v>
      </c>
      <c r="BN10" s="106"/>
      <c r="BO10" s="105"/>
      <c r="BP10" s="104"/>
      <c r="BQ10" s="105"/>
      <c r="BR10" s="105"/>
      <c r="BS10" s="104"/>
      <c r="BT10" s="104"/>
      <c r="BU10" s="105">
        <f t="shared" si="10"/>
        <v>0</v>
      </c>
      <c r="BV10" s="106"/>
      <c r="BW10" s="105"/>
      <c r="BX10" s="104"/>
      <c r="BY10" s="105"/>
      <c r="BZ10" s="105"/>
      <c r="CA10" s="104"/>
      <c r="CB10" s="104"/>
      <c r="CC10" s="105">
        <f t="shared" si="11"/>
        <v>0</v>
      </c>
      <c r="CD10" s="106"/>
      <c r="CE10" s="105"/>
      <c r="CF10" s="104"/>
      <c r="CG10" s="105"/>
      <c r="CH10" s="105"/>
      <c r="CI10" s="104"/>
      <c r="CJ10" s="104"/>
      <c r="CK10" s="105">
        <f t="shared" si="12"/>
        <v>0</v>
      </c>
      <c r="CL10" s="106"/>
      <c r="CM10" s="105"/>
      <c r="CN10" s="104"/>
      <c r="CO10" s="105"/>
      <c r="CP10" s="105"/>
      <c r="CQ10" s="104"/>
      <c r="CR10" s="104"/>
      <c r="CS10" s="105">
        <f t="shared" si="13"/>
        <v>0</v>
      </c>
      <c r="CT10" s="106"/>
      <c r="CU10" s="105">
        <v>10.0</v>
      </c>
      <c r="CV10" s="104">
        <v>4.0</v>
      </c>
      <c r="CW10" s="105"/>
      <c r="CX10" s="105"/>
      <c r="CY10" s="104"/>
      <c r="CZ10" s="104"/>
      <c r="DA10" s="105">
        <f t="shared" si="14"/>
        <v>14</v>
      </c>
      <c r="DB10" s="106"/>
      <c r="DC10" s="105"/>
      <c r="DD10" s="104"/>
      <c r="DE10" s="105"/>
      <c r="DF10" s="105"/>
      <c r="DG10" s="104"/>
      <c r="DH10" s="104"/>
      <c r="DI10" s="105">
        <f t="shared" si="15"/>
        <v>0</v>
      </c>
      <c r="DJ10" s="106"/>
      <c r="DK10" s="105"/>
      <c r="DL10" s="104"/>
      <c r="DM10" s="105"/>
      <c r="DN10" s="105"/>
      <c r="DO10" s="104"/>
      <c r="DP10" s="104"/>
      <c r="DQ10" s="105">
        <f t="shared" si="16"/>
        <v>0</v>
      </c>
      <c r="DR10" s="106"/>
      <c r="DS10" s="105"/>
      <c r="DT10" s="104"/>
      <c r="DU10" s="105"/>
      <c r="DV10" s="105"/>
      <c r="DW10" s="104"/>
      <c r="DX10" s="104"/>
      <c r="DY10" s="105">
        <f t="shared" si="17"/>
        <v>0</v>
      </c>
      <c r="DZ10" s="106"/>
      <c r="EA10" s="105"/>
      <c r="EB10" s="104"/>
      <c r="EC10" s="105"/>
      <c r="ED10" s="105"/>
      <c r="EE10" s="104"/>
      <c r="EF10" s="104"/>
      <c r="EG10" s="105">
        <f t="shared" si="18"/>
        <v>0</v>
      </c>
      <c r="EH10" s="106"/>
      <c r="EI10" s="105"/>
      <c r="EJ10" s="104"/>
      <c r="EK10" s="105"/>
      <c r="EL10" s="105"/>
      <c r="EM10" s="104"/>
      <c r="EN10" s="104"/>
      <c r="EO10" s="105">
        <f t="shared" si="19"/>
        <v>0</v>
      </c>
      <c r="EP10" s="106"/>
      <c r="EQ10" s="105"/>
      <c r="ER10" s="104"/>
      <c r="ES10" s="105"/>
      <c r="ET10" s="105"/>
      <c r="EU10" s="104">
        <v>2.0</v>
      </c>
      <c r="EV10" s="104"/>
      <c r="EW10" s="105">
        <f t="shared" si="20"/>
        <v>2</v>
      </c>
      <c r="EX10" s="106"/>
      <c r="EY10" s="105"/>
      <c r="EZ10" s="104"/>
      <c r="FA10" s="105"/>
      <c r="FB10" s="105"/>
      <c r="FC10" s="104"/>
      <c r="FD10" s="104"/>
      <c r="FE10" s="105">
        <f t="shared" si="21"/>
        <v>0</v>
      </c>
      <c r="FF10" s="106"/>
      <c r="FG10" s="105"/>
      <c r="FH10" s="104"/>
      <c r="FI10" s="105"/>
      <c r="FJ10" s="105"/>
      <c r="FK10" s="104"/>
      <c r="FL10" s="104"/>
      <c r="FM10" s="105">
        <f t="shared" si="22"/>
        <v>0</v>
      </c>
      <c r="FN10" s="106"/>
      <c r="FO10" s="105"/>
      <c r="FP10" s="104"/>
      <c r="FQ10" s="105"/>
      <c r="FR10" s="105"/>
      <c r="FS10" s="104"/>
      <c r="FT10" s="104"/>
      <c r="FU10" s="105">
        <f t="shared" si="23"/>
        <v>0</v>
      </c>
      <c r="FV10" s="106"/>
      <c r="FW10" s="105"/>
      <c r="FX10" s="104"/>
      <c r="FY10" s="105"/>
      <c r="FZ10" s="105"/>
      <c r="GA10" s="104"/>
      <c r="GB10" s="104"/>
      <c r="GC10" s="105">
        <f t="shared" si="24"/>
        <v>0</v>
      </c>
      <c r="GD10" s="106"/>
      <c r="GE10" s="105"/>
      <c r="GF10" s="104"/>
      <c r="GG10" s="105"/>
      <c r="GH10" s="105"/>
      <c r="GI10" s="104"/>
      <c r="GJ10" s="104"/>
      <c r="GK10" s="105">
        <f t="shared" si="25"/>
        <v>0</v>
      </c>
      <c r="GL10" s="106"/>
      <c r="GM10" s="105"/>
      <c r="GN10" s="104"/>
      <c r="GO10" s="105"/>
      <c r="GP10" s="105"/>
      <c r="GQ10" s="104"/>
      <c r="GR10" s="104"/>
      <c r="GS10" s="105">
        <f t="shared" si="26"/>
        <v>0</v>
      </c>
      <c r="GT10" s="106"/>
      <c r="GU10" s="105"/>
      <c r="GV10" s="104"/>
      <c r="GW10" s="105"/>
      <c r="GX10" s="105"/>
      <c r="GY10" s="104"/>
      <c r="GZ10" s="104"/>
      <c r="HA10" s="105">
        <f t="shared" si="27"/>
        <v>0</v>
      </c>
      <c r="HB10" s="106"/>
      <c r="HC10" s="105"/>
      <c r="HD10" s="104"/>
      <c r="HE10" s="105"/>
      <c r="HF10" s="105"/>
      <c r="HG10" s="104"/>
      <c r="HH10" s="104"/>
      <c r="HI10" s="105">
        <f t="shared" si="28"/>
        <v>0</v>
      </c>
      <c r="HJ10" s="106"/>
      <c r="HK10" s="105"/>
      <c r="HL10" s="104"/>
      <c r="HM10" s="105"/>
      <c r="HN10" s="105"/>
      <c r="HO10" s="104"/>
      <c r="HP10" s="104"/>
      <c r="HQ10" s="105">
        <f t="shared" si="29"/>
        <v>0</v>
      </c>
      <c r="HR10" s="106"/>
      <c r="HS10" s="105"/>
      <c r="HT10" s="104"/>
      <c r="HU10" s="105"/>
      <c r="HV10" s="105"/>
      <c r="HW10" s="104"/>
      <c r="HX10" s="104"/>
      <c r="HY10" s="105">
        <f t="shared" si="30"/>
        <v>0</v>
      </c>
      <c r="HZ10" s="106"/>
      <c r="IA10" s="105"/>
      <c r="IB10" s="104"/>
      <c r="IC10" s="105"/>
      <c r="ID10" s="105"/>
      <c r="IE10" s="104"/>
      <c r="IF10" s="104"/>
      <c r="IG10" s="105">
        <f t="shared" si="31"/>
        <v>0</v>
      </c>
      <c r="IH10" s="106"/>
      <c r="II10" s="105"/>
      <c r="IJ10" s="104"/>
      <c r="IK10" s="105"/>
      <c r="IL10" s="105"/>
      <c r="IM10" s="104"/>
      <c r="IN10" s="104"/>
      <c r="IO10" s="105">
        <f t="shared" si="32"/>
        <v>0</v>
      </c>
      <c r="IP10" s="106"/>
      <c r="IQ10" s="105"/>
      <c r="IR10" s="104"/>
      <c r="IS10" s="105"/>
      <c r="IT10" s="105"/>
      <c r="IU10" s="104"/>
      <c r="IV10" s="104"/>
      <c r="IW10" s="105">
        <f t="shared" si="33"/>
        <v>0</v>
      </c>
      <c r="IX10" s="106"/>
      <c r="IY10" s="107">
        <f t="shared" ref="IY10:JD10" si="42">SUM(C10,K10,S10,AA10,AI10,AQ10,AY10,BG10,BO10,BW10,CE10,CM10,CU10,DC10,DK10,DS10,EA10,EI10,EQ10,EY10,FG10,FO10,FW10,GE10,GM10,GU10,HC10,HK10,HS10,IA10,II10,IQ10)</f>
        <v>23</v>
      </c>
      <c r="IZ10" s="107">
        <f t="shared" si="42"/>
        <v>10</v>
      </c>
      <c r="JA10" s="107">
        <f t="shared" si="42"/>
        <v>7</v>
      </c>
      <c r="JB10" s="107">
        <f t="shared" si="42"/>
        <v>1</v>
      </c>
      <c r="JC10" s="107">
        <f t="shared" si="42"/>
        <v>4.5</v>
      </c>
      <c r="JD10" s="107">
        <f t="shared" si="42"/>
        <v>0</v>
      </c>
      <c r="JE10" s="108">
        <f t="shared" si="35"/>
        <v>45.5</v>
      </c>
      <c r="JF10" s="104"/>
      <c r="JG10" s="104">
        <f t="shared" si="36"/>
        <v>-22.75</v>
      </c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04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04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04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04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04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04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04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04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04"/>
      <c r="GN11" s="104"/>
      <c r="GO11" s="104"/>
      <c r="GP11" s="104"/>
      <c r="GQ11" s="104"/>
      <c r="GR11" s="104"/>
      <c r="GS11" s="105">
        <f t="shared" si="26"/>
        <v>0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04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si="32"/>
        <v>0</v>
      </c>
      <c r="IP11" s="106"/>
      <c r="IQ11" s="104"/>
      <c r="IR11" s="104"/>
      <c r="IS11" s="104"/>
      <c r="IT11" s="104"/>
      <c r="IU11" s="104"/>
      <c r="IV11" s="104"/>
      <c r="IW11" s="105">
        <f t="shared" si="33"/>
        <v>0</v>
      </c>
      <c r="IX11" s="106"/>
      <c r="IY11" s="107">
        <f t="shared" ref="IY11:JD11" si="43">SUM(C11,K11,S11,AA11,AI11,AQ11,AY11,BG11,BO11,BW11,CE11,CM11,CU11,DC11,DK11,DS11,EA11,EI11,EQ11,EY11,FG11,FO11,FW11,GE11,GM11,GU11,HC11,HK11,HS11,IA11,II11,IQ11)</f>
        <v>0</v>
      </c>
      <c r="IZ11" s="107">
        <f t="shared" si="43"/>
        <v>0</v>
      </c>
      <c r="JA11" s="107">
        <f t="shared" si="43"/>
        <v>0</v>
      </c>
      <c r="JB11" s="107">
        <f t="shared" si="43"/>
        <v>0</v>
      </c>
      <c r="JC11" s="107">
        <f t="shared" si="43"/>
        <v>0</v>
      </c>
      <c r="JD11" s="107">
        <f t="shared" si="43"/>
        <v>0</v>
      </c>
      <c r="JE11" s="108">
        <f t="shared" si="35"/>
        <v>0</v>
      </c>
      <c r="JF11" s="104"/>
      <c r="JG11" s="104">
        <f t="shared" si="36"/>
        <v>0</v>
      </c>
    </row>
    <row r="12" ht="15.75" customHeight="1">
      <c r="A12" s="3" t="s">
        <v>11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04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04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04"/>
      <c r="BB12" s="104"/>
      <c r="BC12" s="104"/>
      <c r="BD12" s="104"/>
      <c r="BE12" s="105">
        <f t="shared" si="8"/>
        <v>0</v>
      </c>
      <c r="BF12" s="106"/>
      <c r="BG12" s="104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04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04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04"/>
      <c r="CV12" s="104"/>
      <c r="CW12" s="104"/>
      <c r="CX12" s="104"/>
      <c r="CY12" s="104"/>
      <c r="CZ12" s="104"/>
      <c r="DA12" s="105">
        <f t="shared" si="14"/>
        <v>0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K12" s="104"/>
      <c r="DL12" s="104"/>
      <c r="DM12" s="104"/>
      <c r="DN12" s="104"/>
      <c r="DO12" s="104"/>
      <c r="DP12" s="104"/>
      <c r="DQ12" s="105">
        <f t="shared" si="16"/>
        <v>0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/>
      <c r="EB12" s="104"/>
      <c r="EC12" s="104"/>
      <c r="ED12" s="104"/>
      <c r="EE12" s="104"/>
      <c r="EF12" s="104"/>
      <c r="EG12" s="105">
        <f t="shared" si="18"/>
        <v>0</v>
      </c>
      <c r="EH12" s="106"/>
      <c r="EI12" s="104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04"/>
      <c r="FH12" s="104"/>
      <c r="FI12" s="104"/>
      <c r="FJ12" s="104"/>
      <c r="FK12" s="104"/>
      <c r="FL12" s="104"/>
      <c r="FM12" s="105">
        <f t="shared" si="22"/>
        <v>0</v>
      </c>
      <c r="FN12" s="106"/>
      <c r="FO12" s="104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04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04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04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32"/>
        <v>0</v>
      </c>
      <c r="IP12" s="106"/>
      <c r="IQ12" s="104"/>
      <c r="IR12" s="104"/>
      <c r="IS12" s="104"/>
      <c r="IT12" s="104"/>
      <c r="IU12" s="104"/>
      <c r="IV12" s="104"/>
      <c r="IW12" s="105">
        <f t="shared" si="33"/>
        <v>0</v>
      </c>
      <c r="IX12" s="106"/>
      <c r="IY12" s="107">
        <f t="shared" ref="IY12:JD12" si="44">SUM(C12,K12,S12,AA12,AI12,AQ12,AY12,BG12,BO12,BW12,CE12,CM12,CU12,DC12,DK12,DS12,EA12,EI12,EQ12,EY12,FG12,FO12,FW12,GE12,GM12,GU12,HC12,HK12,HS12,IA12,II12,IQ12)</f>
        <v>0</v>
      </c>
      <c r="IZ12" s="107">
        <f t="shared" si="44"/>
        <v>0</v>
      </c>
      <c r="JA12" s="107">
        <f t="shared" si="44"/>
        <v>0</v>
      </c>
      <c r="JB12" s="107">
        <f t="shared" si="44"/>
        <v>0</v>
      </c>
      <c r="JC12" s="107">
        <f t="shared" si="44"/>
        <v>0</v>
      </c>
      <c r="JD12" s="107">
        <f t="shared" si="44"/>
        <v>0</v>
      </c>
      <c r="JE12" s="108">
        <f t="shared" si="35"/>
        <v>0</v>
      </c>
      <c r="JF12" s="104"/>
      <c r="JG12" s="104">
        <f t="shared" si="36"/>
        <v>0</v>
      </c>
    </row>
    <row r="13" ht="15.75" customHeight="1">
      <c r="A13" s="3" t="s">
        <v>68</v>
      </c>
      <c r="B13" s="3" t="s">
        <v>13</v>
      </c>
      <c r="C13" s="104"/>
      <c r="D13" s="104"/>
      <c r="E13" s="104"/>
      <c r="F13" s="104"/>
      <c r="G13" s="104"/>
      <c r="H13" s="104"/>
      <c r="I13" s="105">
        <f t="shared" si="2"/>
        <v>0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04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04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04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04"/>
      <c r="BP13" s="104"/>
      <c r="BQ13" s="104"/>
      <c r="BR13" s="104"/>
      <c r="BS13" s="104"/>
      <c r="BT13" s="104"/>
      <c r="BU13" s="105">
        <f t="shared" si="10"/>
        <v>0</v>
      </c>
      <c r="BV13" s="106"/>
      <c r="BW13" s="104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04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/>
      <c r="DD13" s="104"/>
      <c r="DE13" s="104"/>
      <c r="DF13" s="104"/>
      <c r="DG13" s="104"/>
      <c r="DH13" s="104"/>
      <c r="DI13" s="105">
        <f t="shared" si="15"/>
        <v>0</v>
      </c>
      <c r="DJ13" s="106"/>
      <c r="DK13" s="104"/>
      <c r="DL13" s="104"/>
      <c r="DM13" s="104"/>
      <c r="DN13" s="104"/>
      <c r="DO13" s="104"/>
      <c r="DP13" s="104"/>
      <c r="DQ13" s="105">
        <f t="shared" si="16"/>
        <v>0</v>
      </c>
      <c r="DR13" s="106"/>
      <c r="DS13" s="104"/>
      <c r="DT13" s="104"/>
      <c r="DU13" s="104"/>
      <c r="DV13" s="104"/>
      <c r="DW13" s="104"/>
      <c r="DX13" s="104"/>
      <c r="DY13" s="105">
        <f t="shared" si="17"/>
        <v>0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04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/>
      <c r="ER13" s="104"/>
      <c r="ES13" s="104"/>
      <c r="ET13" s="104"/>
      <c r="EU13" s="104"/>
      <c r="EV13" s="104"/>
      <c r="EW13" s="105">
        <f t="shared" si="20"/>
        <v>0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04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04"/>
      <c r="FX13" s="104"/>
      <c r="FY13" s="104"/>
      <c r="FZ13" s="104"/>
      <c r="GA13" s="104"/>
      <c r="GB13" s="104"/>
      <c r="GC13" s="105">
        <f t="shared" si="24"/>
        <v>0</v>
      </c>
      <c r="GD13" s="106"/>
      <c r="GE13" s="104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04">
        <v>3.0</v>
      </c>
      <c r="GN13" s="104"/>
      <c r="GO13" s="104">
        <v>0.5</v>
      </c>
      <c r="GP13" s="104">
        <v>3.0</v>
      </c>
      <c r="GQ13" s="104">
        <v>1.0</v>
      </c>
      <c r="GR13" s="104">
        <v>0.5</v>
      </c>
      <c r="GS13" s="105">
        <f t="shared" si="26"/>
        <v>8</v>
      </c>
      <c r="GT13" s="106"/>
      <c r="GU13" s="104"/>
      <c r="GV13" s="104"/>
      <c r="GW13" s="104"/>
      <c r="GX13" s="104"/>
      <c r="GY13" s="104"/>
      <c r="GZ13" s="104"/>
      <c r="HA13" s="105">
        <f t="shared" si="27"/>
        <v>0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04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04"/>
      <c r="IB13" s="104"/>
      <c r="IC13" s="104"/>
      <c r="ID13" s="104"/>
      <c r="IE13" s="104"/>
      <c r="IF13" s="104"/>
      <c r="IG13" s="105">
        <f t="shared" si="31"/>
        <v>0</v>
      </c>
      <c r="IH13" s="106"/>
      <c r="II13" s="104"/>
      <c r="IJ13" s="104"/>
      <c r="IK13" s="104"/>
      <c r="IL13" s="104"/>
      <c r="IM13" s="104"/>
      <c r="IN13" s="104"/>
      <c r="IO13" s="105">
        <f t="shared" si="32"/>
        <v>0</v>
      </c>
      <c r="IP13" s="106"/>
      <c r="IQ13" s="104"/>
      <c r="IR13" s="104"/>
      <c r="IS13" s="104"/>
      <c r="IT13" s="104"/>
      <c r="IU13" s="104"/>
      <c r="IV13" s="104"/>
      <c r="IW13" s="105">
        <f t="shared" si="33"/>
        <v>0</v>
      </c>
      <c r="IX13" s="106"/>
      <c r="IY13" s="107">
        <f t="shared" ref="IY13:JD13" si="45">SUM(C13,K13,S13,AA13,AI13,AQ13,AY13,BG13,BO13,BW13,CE13,CM13,CU13,DC13,DK13,DS13,EA13,EI13,EQ13,EY13,FG13,FO13,FW13,GE13,GM13,GU13,HC13,HK13,HS13,IA13,II13,IQ13)</f>
        <v>3</v>
      </c>
      <c r="IZ13" s="107">
        <f t="shared" si="45"/>
        <v>0</v>
      </c>
      <c r="JA13" s="107">
        <f t="shared" si="45"/>
        <v>0.5</v>
      </c>
      <c r="JB13" s="107">
        <f t="shared" si="45"/>
        <v>3</v>
      </c>
      <c r="JC13" s="107">
        <f t="shared" si="45"/>
        <v>1</v>
      </c>
      <c r="JD13" s="107">
        <f t="shared" si="45"/>
        <v>0.5</v>
      </c>
      <c r="JE13" s="108">
        <f t="shared" si="35"/>
        <v>8</v>
      </c>
      <c r="JF13" s="104"/>
      <c r="JG13" s="104">
        <f t="shared" si="36"/>
        <v>-4</v>
      </c>
    </row>
    <row r="14" ht="15.75" customHeight="1">
      <c r="A14" s="3" t="s">
        <v>69</v>
      </c>
      <c r="B14" s="3" t="s">
        <v>14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04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04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04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04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04"/>
      <c r="CF14" s="104"/>
      <c r="CG14" s="104"/>
      <c r="CH14" s="104"/>
      <c r="CI14" s="104"/>
      <c r="CJ14" s="104"/>
      <c r="CK14" s="105">
        <f t="shared" si="12"/>
        <v>0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1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04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04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04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04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04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32"/>
        <v>0</v>
      </c>
      <c r="IP14" s="106"/>
      <c r="IQ14" s="104"/>
      <c r="IR14" s="104"/>
      <c r="IS14" s="104"/>
      <c r="IT14" s="104"/>
      <c r="IU14" s="104"/>
      <c r="IV14" s="104"/>
      <c r="IW14" s="105">
        <f t="shared" si="33"/>
        <v>0</v>
      </c>
      <c r="IX14" s="106"/>
      <c r="IY14" s="107">
        <f t="shared" ref="IY14:JD14" si="46">SUM(C14,K14,S14,AA14,AI14,AQ14,AY14,BG14,BO14,BW14,CE14,CM14,CU14,DC14,DK14,DS14,EA14,EI14,EQ14,EY14,FG14,FO14,FW14,GE14,GM14,GU14,HC14,HK14,HS14,IA14,II14,IQ14)</f>
        <v>0</v>
      </c>
      <c r="IZ14" s="107">
        <f t="shared" si="46"/>
        <v>0</v>
      </c>
      <c r="JA14" s="107">
        <f t="shared" si="46"/>
        <v>0</v>
      </c>
      <c r="JB14" s="107">
        <f t="shared" si="46"/>
        <v>0</v>
      </c>
      <c r="JC14" s="107">
        <f t="shared" si="46"/>
        <v>0</v>
      </c>
      <c r="JD14" s="107">
        <f t="shared" si="46"/>
        <v>0</v>
      </c>
      <c r="JE14" s="108">
        <f t="shared" si="35"/>
        <v>0</v>
      </c>
      <c r="JF14" s="104"/>
      <c r="JG14" s="104">
        <f t="shared" si="36"/>
        <v>0</v>
      </c>
    </row>
    <row r="15" ht="15.75" customHeight="1">
      <c r="A15" s="3" t="s">
        <v>70</v>
      </c>
      <c r="B15" s="3" t="s">
        <v>15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04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04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/>
      <c r="BE15" s="105">
        <f t="shared" si="8"/>
        <v>0</v>
      </c>
      <c r="BF15" s="106"/>
      <c r="BG15" s="104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04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04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1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04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04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04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04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04"/>
      <c r="HD15" s="104"/>
      <c r="HE15" s="104"/>
      <c r="HF15" s="104"/>
      <c r="HG15" s="104"/>
      <c r="HH15" s="104"/>
      <c r="HI15" s="105">
        <f t="shared" si="28"/>
        <v>0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04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32"/>
        <v>0</v>
      </c>
      <c r="IP15" s="106"/>
      <c r="IQ15" s="104"/>
      <c r="IR15" s="104"/>
      <c r="IS15" s="104"/>
      <c r="IT15" s="104"/>
      <c r="IU15" s="104"/>
      <c r="IV15" s="104"/>
      <c r="IW15" s="105">
        <f t="shared" si="33"/>
        <v>0</v>
      </c>
      <c r="IX15" s="106"/>
      <c r="IY15" s="107">
        <f t="shared" ref="IY15:JD15" si="47">SUM(C15,K15,S15,AA15,AI15,AQ15,AY15,BG15,BO15,BW15,CE15,CM15,CU15,DC15,DK15,DS15,EA15,EI15,EQ15,EY15,FG15,FO15,FW15,GE15,GM15,GU15,HC15,HK15,HS15,IA15,II15,IQ15)</f>
        <v>0</v>
      </c>
      <c r="IZ15" s="107">
        <f t="shared" si="47"/>
        <v>0</v>
      </c>
      <c r="JA15" s="107">
        <f t="shared" si="47"/>
        <v>0</v>
      </c>
      <c r="JB15" s="107">
        <f t="shared" si="47"/>
        <v>0</v>
      </c>
      <c r="JC15" s="107">
        <f t="shared" si="47"/>
        <v>0</v>
      </c>
      <c r="JD15" s="107">
        <f t="shared" si="47"/>
        <v>0</v>
      </c>
      <c r="JE15" s="108">
        <f t="shared" si="35"/>
        <v>0</v>
      </c>
      <c r="JF15" s="104"/>
      <c r="JG15" s="104">
        <f t="shared" si="36"/>
        <v>0</v>
      </c>
    </row>
    <row r="16" ht="15.75" customHeight="1">
      <c r="A16" s="3" t="s">
        <v>71</v>
      </c>
      <c r="B16" s="3" t="s">
        <v>16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04"/>
      <c r="L16" s="104"/>
      <c r="M16" s="104"/>
      <c r="N16" s="104"/>
      <c r="O16" s="104"/>
      <c r="P16" s="104"/>
      <c r="Q16" s="105">
        <f t="shared" si="3"/>
        <v>0</v>
      </c>
      <c r="R16" s="106"/>
      <c r="S16" s="104"/>
      <c r="T16" s="104"/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04"/>
      <c r="AJ16" s="104"/>
      <c r="AK16" s="104"/>
      <c r="AL16" s="104"/>
      <c r="AM16" s="104"/>
      <c r="AN16" s="104"/>
      <c r="AO16" s="105">
        <f t="shared" si="6"/>
        <v>0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04"/>
      <c r="BH16" s="104"/>
      <c r="BI16" s="104"/>
      <c r="BJ16" s="104"/>
      <c r="BK16" s="104"/>
      <c r="BL16" s="104"/>
      <c r="BM16" s="105">
        <f t="shared" si="9"/>
        <v>0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04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04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/>
      <c r="DD16" s="104"/>
      <c r="DE16" s="104"/>
      <c r="DF16" s="104"/>
      <c r="DG16" s="104"/>
      <c r="DH16" s="104"/>
      <c r="DI16" s="105">
        <f t="shared" si="15"/>
        <v>0</v>
      </c>
      <c r="DJ16" s="106"/>
      <c r="DK16" s="104"/>
      <c r="DL16" s="104"/>
      <c r="DM16" s="104"/>
      <c r="DN16" s="104"/>
      <c r="DO16" s="104"/>
      <c r="DP16" s="104"/>
      <c r="DQ16" s="105">
        <f t="shared" si="16"/>
        <v>0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04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/>
      <c r="ER16" s="104"/>
      <c r="ES16" s="104"/>
      <c r="ET16" s="104"/>
      <c r="EU16" s="104"/>
      <c r="EV16" s="104"/>
      <c r="EW16" s="105">
        <f t="shared" si="20"/>
        <v>0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04"/>
      <c r="FP16" s="104"/>
      <c r="FQ16" s="104"/>
      <c r="FR16" s="104"/>
      <c r="FS16" s="104"/>
      <c r="FT16" s="104"/>
      <c r="FU16" s="105">
        <f t="shared" si="23"/>
        <v>0</v>
      </c>
      <c r="FV16" s="106"/>
      <c r="FW16" s="104"/>
      <c r="FX16" s="104"/>
      <c r="FY16" s="104"/>
      <c r="FZ16" s="104"/>
      <c r="GA16" s="104"/>
      <c r="GB16" s="104"/>
      <c r="GC16" s="105">
        <f t="shared" si="24"/>
        <v>0</v>
      </c>
      <c r="GD16" s="106"/>
      <c r="GE16" s="104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04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/>
      <c r="GV16" s="104"/>
      <c r="GW16" s="104"/>
      <c r="GX16" s="104"/>
      <c r="GY16" s="104"/>
      <c r="GZ16" s="104"/>
      <c r="HA16" s="105">
        <f t="shared" si="27"/>
        <v>0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04"/>
      <c r="HT16" s="104"/>
      <c r="HU16" s="104"/>
      <c r="HV16" s="104"/>
      <c r="HW16" s="104"/>
      <c r="HX16" s="104"/>
      <c r="HY16" s="105">
        <f t="shared" si="30"/>
        <v>0</v>
      </c>
      <c r="HZ16" s="106"/>
      <c r="IA16" s="104"/>
      <c r="IB16" s="104"/>
      <c r="IC16" s="104"/>
      <c r="ID16" s="104"/>
      <c r="IE16" s="104"/>
      <c r="IF16" s="104"/>
      <c r="IG16" s="105">
        <f t="shared" si="31"/>
        <v>0</v>
      </c>
      <c r="IH16" s="106"/>
      <c r="II16" s="104"/>
      <c r="IJ16" s="104"/>
      <c r="IK16" s="104"/>
      <c r="IL16" s="104"/>
      <c r="IM16" s="104"/>
      <c r="IN16" s="104"/>
      <c r="IO16" s="105">
        <f t="shared" si="32"/>
        <v>0</v>
      </c>
      <c r="IP16" s="106"/>
      <c r="IQ16" s="104"/>
      <c r="IR16" s="104"/>
      <c r="IS16" s="104"/>
      <c r="IT16" s="104"/>
      <c r="IU16" s="104"/>
      <c r="IV16" s="104"/>
      <c r="IW16" s="105">
        <f t="shared" si="33"/>
        <v>0</v>
      </c>
      <c r="IX16" s="106"/>
      <c r="IY16" s="107">
        <f t="shared" ref="IY16:JD16" si="48">SUM(C16,K16,S16,AA16,AI16,AQ16,AY16,BG16,BO16,BW16,CE16,CM16,CU16,DC16,DK16,DS16,EA16,EI16,EQ16,EY16,FG16,FO16,FW16,GE16,GM16,GU16,HC16,HK16,HS16,IA16,II16,IQ16)</f>
        <v>0</v>
      </c>
      <c r="IZ16" s="107">
        <f t="shared" si="48"/>
        <v>0</v>
      </c>
      <c r="JA16" s="107">
        <f t="shared" si="48"/>
        <v>0</v>
      </c>
      <c r="JB16" s="107">
        <f t="shared" si="48"/>
        <v>0</v>
      </c>
      <c r="JC16" s="107">
        <f t="shared" si="48"/>
        <v>0</v>
      </c>
      <c r="JD16" s="107">
        <f t="shared" si="48"/>
        <v>0</v>
      </c>
      <c r="JE16" s="108">
        <f t="shared" si="35"/>
        <v>0</v>
      </c>
      <c r="JF16" s="104"/>
      <c r="JG16" s="104">
        <f t="shared" si="36"/>
        <v>0</v>
      </c>
    </row>
    <row r="17" ht="15.75" customHeight="1">
      <c r="A17" s="3" t="s">
        <v>73</v>
      </c>
      <c r="B17" s="3" t="s">
        <v>18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04"/>
      <c r="T17" s="104"/>
      <c r="U17" s="104"/>
      <c r="V17" s="104"/>
      <c r="W17" s="104"/>
      <c r="X17" s="104"/>
      <c r="Y17" s="105">
        <f t="shared" si="4"/>
        <v>0</v>
      </c>
      <c r="Z17" s="106"/>
      <c r="AA17" s="104"/>
      <c r="AB17" s="104"/>
      <c r="AC17" s="104"/>
      <c r="AD17" s="104"/>
      <c r="AE17" s="104"/>
      <c r="AF17" s="104"/>
      <c r="AG17" s="105">
        <f t="shared" si="5"/>
        <v>0</v>
      </c>
      <c r="AH17" s="106"/>
      <c r="AI17" s="104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04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04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04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1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04"/>
      <c r="EJ17" s="104"/>
      <c r="EK17" s="104"/>
      <c r="EL17" s="104"/>
      <c r="EM17" s="104"/>
      <c r="EN17" s="104"/>
      <c r="EO17" s="105">
        <f t="shared" si="19"/>
        <v>0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04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04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04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04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32"/>
        <v>0</v>
      </c>
      <c r="IP17" s="106"/>
      <c r="IQ17" s="104"/>
      <c r="IR17" s="104"/>
      <c r="IS17" s="104"/>
      <c r="IT17" s="104"/>
      <c r="IU17" s="104"/>
      <c r="IV17" s="104"/>
      <c r="IW17" s="105">
        <f t="shared" si="33"/>
        <v>0</v>
      </c>
      <c r="IX17" s="106"/>
      <c r="IY17" s="107">
        <f t="shared" ref="IY17:JD17" si="49">SUM(C17,K17,S17,AA17,AI17,AQ17,AY17,BG17,BO17,BW17,CE17,CM17,CU17,DC17,DK17,DS17,EA17,EI17,EQ17,EY17,FG17,FO17,FW17,GE17,GM17,GU17,HC17,HK17,HS17,IA17,II17,IQ17)</f>
        <v>0</v>
      </c>
      <c r="IZ17" s="107">
        <f t="shared" si="49"/>
        <v>0</v>
      </c>
      <c r="JA17" s="107">
        <f t="shared" si="49"/>
        <v>0</v>
      </c>
      <c r="JB17" s="107">
        <f t="shared" si="49"/>
        <v>0</v>
      </c>
      <c r="JC17" s="107">
        <f t="shared" si="49"/>
        <v>0</v>
      </c>
      <c r="JD17" s="107">
        <f t="shared" si="49"/>
        <v>0</v>
      </c>
      <c r="JE17" s="108">
        <f t="shared" si="35"/>
        <v>0</v>
      </c>
      <c r="JF17" s="104"/>
      <c r="JG17" s="104">
        <f t="shared" si="36"/>
        <v>0</v>
      </c>
    </row>
    <row r="18" ht="15.75" customHeight="1">
      <c r="A18" s="3" t="s">
        <v>74</v>
      </c>
      <c r="B18" s="3" t="s">
        <v>19</v>
      </c>
      <c r="C18" s="104"/>
      <c r="D18" s="104"/>
      <c r="E18" s="104"/>
      <c r="F18" s="104"/>
      <c r="G18" s="104"/>
      <c r="H18" s="104"/>
      <c r="I18" s="105">
        <f t="shared" si="2"/>
        <v>0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04"/>
      <c r="T18" s="104"/>
      <c r="U18" s="104"/>
      <c r="V18" s="104"/>
      <c r="W18" s="104"/>
      <c r="X18" s="104"/>
      <c r="Y18" s="105">
        <f t="shared" si="4"/>
        <v>0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04">
        <v>7.0</v>
      </c>
      <c r="AJ18" s="104"/>
      <c r="AK18" s="104">
        <v>1.0</v>
      </c>
      <c r="AL18" s="104">
        <v>5.0</v>
      </c>
      <c r="AM18" s="104">
        <v>1.0</v>
      </c>
      <c r="AN18" s="104">
        <v>2.0</v>
      </c>
      <c r="AO18" s="105">
        <f t="shared" si="6"/>
        <v>16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04"/>
      <c r="BH18" s="104"/>
      <c r="BI18" s="104"/>
      <c r="BJ18" s="104"/>
      <c r="BK18" s="104"/>
      <c r="BL18" s="104"/>
      <c r="BM18" s="105">
        <f t="shared" si="9"/>
        <v>0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04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04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/>
      <c r="DL18" s="104"/>
      <c r="DM18" s="104"/>
      <c r="DN18" s="104"/>
      <c r="DO18" s="104"/>
      <c r="DP18" s="104"/>
      <c r="DQ18" s="105">
        <f t="shared" si="16"/>
        <v>0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/>
      <c r="EB18" s="104"/>
      <c r="EC18" s="104"/>
      <c r="ED18" s="104"/>
      <c r="EE18" s="104"/>
      <c r="EF18" s="104"/>
      <c r="EG18" s="105">
        <f t="shared" si="18"/>
        <v>0</v>
      </c>
      <c r="EH18" s="106"/>
      <c r="EI18" s="104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04"/>
      <c r="FP18" s="104"/>
      <c r="FQ18" s="104"/>
      <c r="FR18" s="104"/>
      <c r="FS18" s="104"/>
      <c r="FT18" s="104"/>
      <c r="FU18" s="105">
        <f t="shared" si="23"/>
        <v>0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04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04">
        <v>4.0</v>
      </c>
      <c r="GN18" s="104"/>
      <c r="GO18" s="104">
        <v>1.0</v>
      </c>
      <c r="GP18" s="104">
        <v>5.0</v>
      </c>
      <c r="GQ18" s="104">
        <v>1.0</v>
      </c>
      <c r="GR18" s="104"/>
      <c r="GS18" s="105">
        <f t="shared" si="26"/>
        <v>11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04"/>
      <c r="HT18" s="104"/>
      <c r="HU18" s="104"/>
      <c r="HV18" s="104"/>
      <c r="HW18" s="104"/>
      <c r="HX18" s="104"/>
      <c r="HY18" s="105">
        <f t="shared" si="30"/>
        <v>0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32"/>
        <v>0</v>
      </c>
      <c r="IP18" s="106"/>
      <c r="IQ18" s="104"/>
      <c r="IR18" s="104"/>
      <c r="IS18" s="104"/>
      <c r="IT18" s="104"/>
      <c r="IU18" s="104"/>
      <c r="IV18" s="104"/>
      <c r="IW18" s="105">
        <f t="shared" si="33"/>
        <v>0</v>
      </c>
      <c r="IX18" s="106"/>
      <c r="IY18" s="107">
        <f t="shared" ref="IY18:JD18" si="50">SUM(C18,K18,S18,AA18,AI18,AQ18,AY18,BG18,BO18,BW18,CE18,CM18,CU18,DC18,DK18,DS18,EA18,EI18,EQ18,EY18,FG18,FO18,FW18,GE18,GM18,GU18,HC18,HK18,HS18,IA18,II18,IQ18)</f>
        <v>11</v>
      </c>
      <c r="IZ18" s="107">
        <f t="shared" si="50"/>
        <v>0</v>
      </c>
      <c r="JA18" s="107">
        <f t="shared" si="50"/>
        <v>2</v>
      </c>
      <c r="JB18" s="107">
        <f t="shared" si="50"/>
        <v>10</v>
      </c>
      <c r="JC18" s="107">
        <f t="shared" si="50"/>
        <v>2</v>
      </c>
      <c r="JD18" s="107">
        <f t="shared" si="50"/>
        <v>2</v>
      </c>
      <c r="JE18" s="108">
        <f t="shared" si="35"/>
        <v>27</v>
      </c>
      <c r="JF18" s="104"/>
      <c r="JG18" s="104">
        <f t="shared" si="36"/>
        <v>-13.5</v>
      </c>
    </row>
    <row r="19" ht="15.75" customHeight="1">
      <c r="A19" s="3" t="s">
        <v>75</v>
      </c>
      <c r="B19" s="3" t="s">
        <v>20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04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/>
      <c r="AE19" s="104"/>
      <c r="AF19" s="104"/>
      <c r="AG19" s="105">
        <f t="shared" si="5"/>
        <v>0</v>
      </c>
      <c r="AH19" s="106"/>
      <c r="AI19" s="104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/>
      <c r="AU19" s="104"/>
      <c r="AV19" s="104"/>
      <c r="AW19" s="105">
        <f t="shared" si="7"/>
        <v>0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04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04"/>
      <c r="BP19" s="104"/>
      <c r="BQ19" s="104"/>
      <c r="BR19" s="104"/>
      <c r="BS19" s="104"/>
      <c r="BT19" s="104"/>
      <c r="BU19" s="105">
        <f t="shared" si="10"/>
        <v>0</v>
      </c>
      <c r="BV19" s="106"/>
      <c r="BW19" s="104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04"/>
      <c r="CF19" s="104"/>
      <c r="CG19" s="104"/>
      <c r="CH19" s="104"/>
      <c r="CI19" s="104"/>
      <c r="CJ19" s="104"/>
      <c r="CK19" s="105">
        <f t="shared" si="12"/>
        <v>0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04"/>
      <c r="DO19" s="104"/>
      <c r="DP19" s="104"/>
      <c r="DQ19" s="105">
        <f t="shared" si="16"/>
        <v>0</v>
      </c>
      <c r="DR19" s="106"/>
      <c r="DS19" s="104"/>
      <c r="DT19" s="104"/>
      <c r="DU19" s="104"/>
      <c r="DV19" s="104">
        <v>3.0</v>
      </c>
      <c r="DW19" s="104"/>
      <c r="DX19" s="104"/>
      <c r="DY19" s="105">
        <f t="shared" si="17"/>
        <v>3</v>
      </c>
      <c r="DZ19" s="106"/>
      <c r="EA19" s="104"/>
      <c r="EB19" s="104"/>
      <c r="EC19" s="104"/>
      <c r="ED19" s="104"/>
      <c r="EE19" s="104"/>
      <c r="EF19" s="104"/>
      <c r="EG19" s="105">
        <f t="shared" si="18"/>
        <v>0</v>
      </c>
      <c r="EH19" s="106"/>
      <c r="EI19" s="104"/>
      <c r="EJ19" s="104"/>
      <c r="EK19" s="104"/>
      <c r="EL19" s="104"/>
      <c r="EM19" s="104"/>
      <c r="EN19" s="104"/>
      <c r="EO19" s="105">
        <f t="shared" si="19"/>
        <v>0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04"/>
      <c r="FP19" s="104"/>
      <c r="FQ19" s="104"/>
      <c r="FR19" s="104"/>
      <c r="FS19" s="104"/>
      <c r="FT19" s="104"/>
      <c r="FU19" s="105">
        <f t="shared" si="23"/>
        <v>0</v>
      </c>
      <c r="FV19" s="106"/>
      <c r="FW19" s="104"/>
      <c r="FX19" s="104"/>
      <c r="FY19" s="104"/>
      <c r="FZ19" s="104">
        <v>2.0</v>
      </c>
      <c r="GA19" s="104"/>
      <c r="GB19" s="104"/>
      <c r="GC19" s="105">
        <f t="shared" si="24"/>
        <v>2</v>
      </c>
      <c r="GD19" s="106"/>
      <c r="GE19" s="104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04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04"/>
      <c r="HT19" s="104"/>
      <c r="HU19" s="104"/>
      <c r="HV19" s="104"/>
      <c r="HW19" s="104"/>
      <c r="HX19" s="104"/>
      <c r="HY19" s="105">
        <f t="shared" si="30"/>
        <v>0</v>
      </c>
      <c r="HZ19" s="106"/>
      <c r="IA19" s="104"/>
      <c r="IB19" s="104"/>
      <c r="IC19" s="104"/>
      <c r="ID19" s="104"/>
      <c r="IE19" s="104"/>
      <c r="IF19" s="104"/>
      <c r="IG19" s="105">
        <f t="shared" si="31"/>
        <v>0</v>
      </c>
      <c r="IH19" s="106"/>
      <c r="II19" s="104"/>
      <c r="IJ19" s="104"/>
      <c r="IK19" s="104"/>
      <c r="IL19" s="104"/>
      <c r="IM19" s="104"/>
      <c r="IN19" s="104"/>
      <c r="IO19" s="105">
        <f t="shared" si="32"/>
        <v>0</v>
      </c>
      <c r="IP19" s="106"/>
      <c r="IQ19" s="104"/>
      <c r="IR19" s="104"/>
      <c r="IS19" s="104"/>
      <c r="IT19" s="104"/>
      <c r="IU19" s="104"/>
      <c r="IV19" s="104"/>
      <c r="IW19" s="105">
        <f t="shared" si="33"/>
        <v>0</v>
      </c>
      <c r="IX19" s="106"/>
      <c r="IY19" s="107">
        <f t="shared" ref="IY19:JD19" si="51">SUM(C19,K19,S19,AA19,AI19,AQ19,AY19,BG19,BO19,BW19,CE19,CM19,CU19,DC19,DK19,DS19,EA19,EI19,EQ19,EY19,FG19,FO19,FW19,GE19,GM19,GU19,HC19,HK19,HS19,IA19,II19,IQ19)</f>
        <v>0</v>
      </c>
      <c r="IZ19" s="107">
        <f t="shared" si="51"/>
        <v>0</v>
      </c>
      <c r="JA19" s="107">
        <f t="shared" si="51"/>
        <v>0</v>
      </c>
      <c r="JB19" s="107">
        <f t="shared" si="51"/>
        <v>5</v>
      </c>
      <c r="JC19" s="107">
        <f t="shared" si="51"/>
        <v>0</v>
      </c>
      <c r="JD19" s="107">
        <f t="shared" si="51"/>
        <v>0</v>
      </c>
      <c r="JE19" s="108">
        <f t="shared" si="35"/>
        <v>5</v>
      </c>
      <c r="JF19" s="104"/>
      <c r="JG19" s="104">
        <f t="shared" si="36"/>
        <v>-2.5</v>
      </c>
    </row>
    <row r="20" ht="15.75" customHeight="1">
      <c r="A20" s="3" t="s">
        <v>76</v>
      </c>
      <c r="B20" s="3" t="s">
        <v>21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04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04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04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04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04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16"/>
        <v>0</v>
      </c>
      <c r="DR20" s="106"/>
      <c r="DS20" s="104"/>
      <c r="DT20" s="104"/>
      <c r="DU20" s="104"/>
      <c r="DV20" s="104"/>
      <c r="DW20" s="104"/>
      <c r="DX20" s="104"/>
      <c r="DY20" s="105">
        <f t="shared" si="17"/>
        <v>0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04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>
        <v>3.0</v>
      </c>
      <c r="ER20" s="104"/>
      <c r="ES20" s="104"/>
      <c r="ET20" s="104"/>
      <c r="EU20" s="104"/>
      <c r="EV20" s="104"/>
      <c r="EW20" s="105">
        <f t="shared" si="20"/>
        <v>3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04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04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04"/>
      <c r="GN20" s="104"/>
      <c r="GO20" s="104"/>
      <c r="GP20" s="104"/>
      <c r="GQ20" s="104"/>
      <c r="GR20" s="104"/>
      <c r="GS20" s="105">
        <f t="shared" si="26"/>
        <v>0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/>
      <c r="HL20" s="104"/>
      <c r="HM20" s="104"/>
      <c r="HN20" s="104"/>
      <c r="HO20" s="104"/>
      <c r="HP20" s="104"/>
      <c r="HQ20" s="105">
        <f t="shared" si="29"/>
        <v>0</v>
      </c>
      <c r="HR20" s="106"/>
      <c r="HS20" s="104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32"/>
        <v>0</v>
      </c>
      <c r="IP20" s="106"/>
      <c r="IQ20" s="104"/>
      <c r="IR20" s="104"/>
      <c r="IS20" s="104"/>
      <c r="IT20" s="104"/>
      <c r="IU20" s="104"/>
      <c r="IV20" s="104"/>
      <c r="IW20" s="105">
        <f t="shared" si="33"/>
        <v>0</v>
      </c>
      <c r="IX20" s="106"/>
      <c r="IY20" s="107">
        <f t="shared" ref="IY20:JD20" si="52">SUM(C20,K20,S20,AA20,AI20,AQ20,AY20,BG20,BO20,BW20,CE20,CM20,CU20,DC20,DK20,DS20,EA20,EI20,EQ20,EY20,FG20,FO20,FW20,GE20,GM20,GU20,HC20,HK20,HS20,IA20,II20,IQ20)</f>
        <v>3</v>
      </c>
      <c r="IZ20" s="107">
        <f t="shared" si="52"/>
        <v>0</v>
      </c>
      <c r="JA20" s="107">
        <f t="shared" si="52"/>
        <v>0</v>
      </c>
      <c r="JB20" s="107">
        <f t="shared" si="52"/>
        <v>0</v>
      </c>
      <c r="JC20" s="107">
        <f t="shared" si="52"/>
        <v>0</v>
      </c>
      <c r="JD20" s="107">
        <f t="shared" si="52"/>
        <v>0</v>
      </c>
      <c r="JE20" s="108">
        <f t="shared" si="35"/>
        <v>3</v>
      </c>
      <c r="JF20" s="104"/>
      <c r="JG20" s="104">
        <f t="shared" ref="JG20:JG35" si="54">JE20-(SUM(C20:IW20)*0.5)</f>
        <v>0</v>
      </c>
    </row>
    <row r="21" ht="15.75" customHeight="1">
      <c r="A21" s="3" t="s">
        <v>77</v>
      </c>
      <c r="B21" s="3" t="s">
        <v>22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4"/>
      <c r="M21" s="104"/>
      <c r="N21" s="104"/>
      <c r="O21" s="104"/>
      <c r="P21" s="104"/>
      <c r="Q21" s="105">
        <f t="shared" si="3"/>
        <v>0</v>
      </c>
      <c r="R21" s="106"/>
      <c r="S21" s="104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4"/>
      <c r="AC21" s="104"/>
      <c r="AD21" s="104"/>
      <c r="AE21" s="104"/>
      <c r="AF21" s="104"/>
      <c r="AG21" s="105">
        <f t="shared" si="5"/>
        <v>0</v>
      </c>
      <c r="AH21" s="106"/>
      <c r="AI21" s="104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4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4"/>
      <c r="BA21" s="104"/>
      <c r="BB21" s="104"/>
      <c r="BC21" s="104"/>
      <c r="BD21" s="104"/>
      <c r="BE21" s="105">
        <f t="shared" si="8"/>
        <v>0</v>
      </c>
      <c r="BF21" s="106"/>
      <c r="BG21" s="104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4"/>
      <c r="BQ21" s="104"/>
      <c r="BR21" s="104"/>
      <c r="BS21" s="104"/>
      <c r="BT21" s="104"/>
      <c r="BU21" s="105">
        <f t="shared" si="10"/>
        <v>0</v>
      </c>
      <c r="BV21" s="106"/>
      <c r="BW21" s="104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04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4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4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4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4"/>
      <c r="DM21" s="104"/>
      <c r="DN21" s="104"/>
      <c r="DO21" s="104"/>
      <c r="DP21" s="104"/>
      <c r="DQ21" s="105">
        <f t="shared" si="16"/>
        <v>0</v>
      </c>
      <c r="DR21" s="106"/>
      <c r="DS21" s="104"/>
      <c r="DT21" s="104"/>
      <c r="DU21" s="104"/>
      <c r="DV21" s="104"/>
      <c r="DW21" s="104"/>
      <c r="DX21" s="104"/>
      <c r="DY21" s="105">
        <f t="shared" si="17"/>
        <v>0</v>
      </c>
      <c r="DZ21" s="106"/>
      <c r="EA21" s="104"/>
      <c r="EB21" s="104"/>
      <c r="EC21" s="104"/>
      <c r="ED21" s="104"/>
      <c r="EE21" s="104"/>
      <c r="EF21" s="104"/>
      <c r="EG21" s="105">
        <f t="shared" si="18"/>
        <v>0</v>
      </c>
      <c r="EH21" s="106"/>
      <c r="EI21" s="104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4"/>
      <c r="ES21" s="104"/>
      <c r="ET21" s="104"/>
      <c r="EU21" s="104"/>
      <c r="EV21" s="104"/>
      <c r="EW21" s="105">
        <f t="shared" si="20"/>
        <v>0</v>
      </c>
      <c r="EX21" s="106"/>
      <c r="EY21" s="104"/>
      <c r="EZ21" s="104"/>
      <c r="FA21" s="104"/>
      <c r="FB21" s="104"/>
      <c r="FC21" s="104"/>
      <c r="FD21" s="104"/>
      <c r="FE21" s="105">
        <f t="shared" si="21"/>
        <v>0</v>
      </c>
      <c r="FF21" s="106"/>
      <c r="FG21" s="104"/>
      <c r="FH21" s="104"/>
      <c r="FI21" s="104"/>
      <c r="FJ21" s="104"/>
      <c r="FK21" s="104"/>
      <c r="FL21" s="104"/>
      <c r="FM21" s="105">
        <f t="shared" si="22"/>
        <v>0</v>
      </c>
      <c r="FN21" s="106"/>
      <c r="FO21" s="104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4"/>
      <c r="FY21" s="104"/>
      <c r="FZ21" s="104"/>
      <c r="GA21" s="104"/>
      <c r="GB21" s="104"/>
      <c r="GC21" s="105">
        <f t="shared" si="24"/>
        <v>0</v>
      </c>
      <c r="GD21" s="106"/>
      <c r="GE21" s="104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04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4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4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4"/>
      <c r="HM21" s="104"/>
      <c r="HN21" s="104"/>
      <c r="HO21" s="104"/>
      <c r="HP21" s="104"/>
      <c r="HQ21" s="105">
        <f t="shared" si="29"/>
        <v>0</v>
      </c>
      <c r="HR21" s="106"/>
      <c r="HS21" s="104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4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4"/>
      <c r="IK21" s="104"/>
      <c r="IL21" s="104"/>
      <c r="IM21" s="104"/>
      <c r="IN21" s="104"/>
      <c r="IO21" s="105">
        <f t="shared" si="32"/>
        <v>0</v>
      </c>
      <c r="IP21" s="106"/>
      <c r="IQ21" s="104"/>
      <c r="IR21" s="104"/>
      <c r="IS21" s="104"/>
      <c r="IT21" s="104"/>
      <c r="IU21" s="104"/>
      <c r="IV21" s="104"/>
      <c r="IW21" s="105">
        <f t="shared" si="33"/>
        <v>0</v>
      </c>
      <c r="IX21" s="106"/>
      <c r="IY21" s="107">
        <f t="shared" ref="IY21:JD21" si="53">SUM(C21,K21,S21,AA21,AI21,AQ21,AY21,BG21,BO21,BW21,CE21,CM21,CU21,DC21,DK21,DS21,EA21,EI21,EQ21,EY21,FG21,FO21,FW21,GE21,GM21,GU21,HC21,HK21,HS21,IA21,II21,IQ21)</f>
        <v>0</v>
      </c>
      <c r="IZ21" s="107">
        <f t="shared" si="53"/>
        <v>0</v>
      </c>
      <c r="JA21" s="107">
        <f t="shared" si="53"/>
        <v>0</v>
      </c>
      <c r="JB21" s="107">
        <f t="shared" si="53"/>
        <v>0</v>
      </c>
      <c r="JC21" s="107">
        <f t="shared" si="53"/>
        <v>0</v>
      </c>
      <c r="JD21" s="107">
        <f t="shared" si="53"/>
        <v>0</v>
      </c>
      <c r="JE21" s="108">
        <f t="shared" si="35"/>
        <v>0</v>
      </c>
      <c r="JF21" s="104"/>
      <c r="JG21" s="104">
        <f t="shared" si="54"/>
        <v>0</v>
      </c>
    </row>
    <row r="22" ht="15.75" customHeight="1">
      <c r="A22" s="3" t="s">
        <v>78</v>
      </c>
      <c r="B22" s="3" t="s">
        <v>23</v>
      </c>
      <c r="C22" s="104"/>
      <c r="D22" s="105"/>
      <c r="E22" s="104"/>
      <c r="F22" s="104"/>
      <c r="G22" s="104"/>
      <c r="H22" s="104"/>
      <c r="I22" s="105">
        <f t="shared" si="2"/>
        <v>0</v>
      </c>
      <c r="J22" s="106"/>
      <c r="K22" s="104"/>
      <c r="L22" s="105"/>
      <c r="M22" s="104"/>
      <c r="N22" s="104"/>
      <c r="O22" s="104"/>
      <c r="P22" s="104"/>
      <c r="Q22" s="105">
        <f t="shared" si="3"/>
        <v>0</v>
      </c>
      <c r="R22" s="106"/>
      <c r="S22" s="104"/>
      <c r="T22" s="105"/>
      <c r="U22" s="104"/>
      <c r="V22" s="104"/>
      <c r="W22" s="104"/>
      <c r="X22" s="104"/>
      <c r="Y22" s="105">
        <f t="shared" si="4"/>
        <v>0</v>
      </c>
      <c r="Z22" s="106"/>
      <c r="AA22" s="104"/>
      <c r="AB22" s="105"/>
      <c r="AC22" s="104"/>
      <c r="AD22" s="104"/>
      <c r="AE22" s="104"/>
      <c r="AF22" s="104"/>
      <c r="AG22" s="105">
        <f t="shared" si="5"/>
        <v>0</v>
      </c>
      <c r="AH22" s="106"/>
      <c r="AI22" s="104"/>
      <c r="AJ22" s="105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5"/>
      <c r="AS22" s="104"/>
      <c r="AT22" s="104"/>
      <c r="AU22" s="104"/>
      <c r="AV22" s="104"/>
      <c r="AW22" s="105">
        <f t="shared" si="7"/>
        <v>0</v>
      </c>
      <c r="AX22" s="106"/>
      <c r="AY22" s="104"/>
      <c r="AZ22" s="105"/>
      <c r="BA22" s="104"/>
      <c r="BB22" s="104"/>
      <c r="BC22" s="104"/>
      <c r="BD22" s="104"/>
      <c r="BE22" s="105">
        <f t="shared" si="8"/>
        <v>0</v>
      </c>
      <c r="BF22" s="106"/>
      <c r="BG22" s="104"/>
      <c r="BH22" s="105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5"/>
      <c r="BQ22" s="104"/>
      <c r="BR22" s="104"/>
      <c r="BS22" s="104"/>
      <c r="BT22" s="104"/>
      <c r="BU22" s="105">
        <f t="shared" si="10"/>
        <v>0</v>
      </c>
      <c r="BV22" s="106"/>
      <c r="BW22" s="104"/>
      <c r="BX22" s="105"/>
      <c r="BY22" s="104"/>
      <c r="BZ22" s="104"/>
      <c r="CA22" s="104"/>
      <c r="CB22" s="104"/>
      <c r="CC22" s="105">
        <f t="shared" si="11"/>
        <v>0</v>
      </c>
      <c r="CD22" s="106"/>
      <c r="CE22" s="104"/>
      <c r="CF22" s="105"/>
      <c r="CG22" s="104"/>
      <c r="CH22" s="104"/>
      <c r="CI22" s="104"/>
      <c r="CJ22" s="104"/>
      <c r="CK22" s="105">
        <f t="shared" si="12"/>
        <v>0</v>
      </c>
      <c r="CL22" s="106"/>
      <c r="CM22" s="104"/>
      <c r="CN22" s="105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5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5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5"/>
      <c r="DM22" s="104"/>
      <c r="DN22" s="104"/>
      <c r="DO22" s="104"/>
      <c r="DP22" s="104"/>
      <c r="DQ22" s="105">
        <f t="shared" si="16"/>
        <v>0</v>
      </c>
      <c r="DR22" s="106"/>
      <c r="DS22" s="104"/>
      <c r="DT22" s="105"/>
      <c r="DU22" s="104"/>
      <c r="DV22" s="104">
        <v>1.0</v>
      </c>
      <c r="DW22" s="104"/>
      <c r="DX22" s="104"/>
      <c r="DY22" s="105">
        <f t="shared" si="17"/>
        <v>1</v>
      </c>
      <c r="DZ22" s="106"/>
      <c r="EA22" s="104"/>
      <c r="EB22" s="105"/>
      <c r="EC22" s="104"/>
      <c r="ED22" s="104"/>
      <c r="EE22" s="104"/>
      <c r="EF22" s="104"/>
      <c r="EG22" s="105">
        <f t="shared" si="18"/>
        <v>0</v>
      </c>
      <c r="EH22" s="106"/>
      <c r="EI22" s="104"/>
      <c r="EJ22" s="105"/>
      <c r="EK22" s="104"/>
      <c r="EL22" s="104"/>
      <c r="EM22" s="104"/>
      <c r="EN22" s="104"/>
      <c r="EO22" s="105">
        <f t="shared" si="19"/>
        <v>0</v>
      </c>
      <c r="EP22" s="106"/>
      <c r="EQ22" s="104"/>
      <c r="ER22" s="105"/>
      <c r="ES22" s="104"/>
      <c r="ET22" s="104"/>
      <c r="EU22" s="104"/>
      <c r="EV22" s="104"/>
      <c r="EW22" s="105">
        <f t="shared" si="20"/>
        <v>0</v>
      </c>
      <c r="EX22" s="106"/>
      <c r="EY22" s="104"/>
      <c r="EZ22" s="105"/>
      <c r="FA22" s="104"/>
      <c r="FB22" s="104"/>
      <c r="FC22" s="104"/>
      <c r="FD22" s="104"/>
      <c r="FE22" s="105">
        <f t="shared" si="21"/>
        <v>0</v>
      </c>
      <c r="FF22" s="106"/>
      <c r="FG22" s="104"/>
      <c r="FH22" s="105"/>
      <c r="FI22" s="104"/>
      <c r="FJ22" s="104"/>
      <c r="FK22" s="104"/>
      <c r="FL22" s="104"/>
      <c r="FM22" s="105">
        <f t="shared" si="22"/>
        <v>0</v>
      </c>
      <c r="FN22" s="106"/>
      <c r="FO22" s="104"/>
      <c r="FP22" s="105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5"/>
      <c r="FY22" s="104"/>
      <c r="FZ22" s="104">
        <v>1.0</v>
      </c>
      <c r="GA22" s="104"/>
      <c r="GB22" s="104"/>
      <c r="GC22" s="105">
        <f t="shared" si="24"/>
        <v>1</v>
      </c>
      <c r="GD22" s="106"/>
      <c r="GE22" s="104"/>
      <c r="GF22" s="105"/>
      <c r="GG22" s="104"/>
      <c r="GH22" s="104"/>
      <c r="GI22" s="104"/>
      <c r="GJ22" s="104"/>
      <c r="GK22" s="105">
        <f t="shared" si="25"/>
        <v>0</v>
      </c>
      <c r="GL22" s="106"/>
      <c r="GM22" s="104"/>
      <c r="GN22" s="105"/>
      <c r="GO22" s="104"/>
      <c r="GP22" s="104"/>
      <c r="GQ22" s="104"/>
      <c r="GR22" s="104"/>
      <c r="GS22" s="105">
        <f t="shared" si="26"/>
        <v>0</v>
      </c>
      <c r="GT22" s="106"/>
      <c r="GU22" s="104"/>
      <c r="GV22" s="105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5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5"/>
      <c r="HM22" s="104"/>
      <c r="HN22" s="104"/>
      <c r="HO22" s="104"/>
      <c r="HP22" s="104"/>
      <c r="HQ22" s="105">
        <f t="shared" si="29"/>
        <v>0</v>
      </c>
      <c r="HR22" s="106"/>
      <c r="HS22" s="104"/>
      <c r="HT22" s="105"/>
      <c r="HU22" s="104"/>
      <c r="HV22" s="104"/>
      <c r="HW22" s="104"/>
      <c r="HX22" s="104"/>
      <c r="HY22" s="105">
        <f t="shared" si="30"/>
        <v>0</v>
      </c>
      <c r="HZ22" s="106"/>
      <c r="IA22" s="104"/>
      <c r="IB22" s="105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5"/>
      <c r="IK22" s="104"/>
      <c r="IL22" s="104"/>
      <c r="IM22" s="104"/>
      <c r="IN22" s="104"/>
      <c r="IO22" s="105">
        <f t="shared" si="32"/>
        <v>0</v>
      </c>
      <c r="IP22" s="106"/>
      <c r="IQ22" s="104"/>
      <c r="IR22" s="105"/>
      <c r="IS22" s="104"/>
      <c r="IT22" s="104"/>
      <c r="IU22" s="104"/>
      <c r="IV22" s="104"/>
      <c r="IW22" s="105">
        <f t="shared" si="33"/>
        <v>0</v>
      </c>
      <c r="IX22" s="106"/>
      <c r="IY22" s="107">
        <f t="shared" ref="IY22:JD22" si="55">SUM(C22,K22,S22,AA22,AI22,AQ22,AY22,BG22,BO22,BW22,CE22,CM22,CU22,DC22,DK22,DS22,EA22,EI22,EQ22,EY22,FG22,FO22,FW22,GE22,GM22,GU22,HC22,HK22,HS22,IA22,II22,IQ22)</f>
        <v>0</v>
      </c>
      <c r="IZ22" s="107">
        <f t="shared" si="55"/>
        <v>0</v>
      </c>
      <c r="JA22" s="107">
        <f t="shared" si="55"/>
        <v>0</v>
      </c>
      <c r="JB22" s="107">
        <f t="shared" si="55"/>
        <v>2</v>
      </c>
      <c r="JC22" s="107">
        <f t="shared" si="55"/>
        <v>0</v>
      </c>
      <c r="JD22" s="107">
        <f t="shared" si="55"/>
        <v>0</v>
      </c>
      <c r="JE22" s="108">
        <f t="shared" si="35"/>
        <v>2</v>
      </c>
      <c r="JF22" s="104"/>
      <c r="JG22" s="104">
        <f t="shared" si="54"/>
        <v>0</v>
      </c>
    </row>
    <row r="23" ht="15.75" customHeight="1">
      <c r="A23" s="3" t="s">
        <v>79</v>
      </c>
      <c r="B23" s="3" t="s">
        <v>24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04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04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04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04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04"/>
      <c r="CF23" s="104"/>
      <c r="CG23" s="104"/>
      <c r="CH23" s="104"/>
      <c r="CI23" s="104"/>
      <c r="CJ23" s="104"/>
      <c r="CK23" s="105">
        <f t="shared" si="12"/>
        <v>0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>
        <v>2.0</v>
      </c>
      <c r="DE23" s="104">
        <v>2.0</v>
      </c>
      <c r="DF23" s="104">
        <v>8.5</v>
      </c>
      <c r="DG23" s="104">
        <v>2.5</v>
      </c>
      <c r="DH23" s="104">
        <v>1.0</v>
      </c>
      <c r="DI23" s="105">
        <f t="shared" si="15"/>
        <v>16</v>
      </c>
      <c r="DJ23" s="106"/>
      <c r="DK23" s="104"/>
      <c r="DL23" s="104"/>
      <c r="DM23" s="104"/>
      <c r="DN23" s="104"/>
      <c r="DO23" s="104"/>
      <c r="DP23" s="104"/>
      <c r="DQ23" s="105">
        <f t="shared" si="16"/>
        <v>0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04"/>
      <c r="EJ23" s="104"/>
      <c r="EK23" s="104"/>
      <c r="EL23" s="104"/>
      <c r="EM23" s="104"/>
      <c r="EN23" s="104"/>
      <c r="EO23" s="105">
        <f t="shared" si="19"/>
        <v>0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04"/>
      <c r="FP23" s="104"/>
      <c r="FQ23" s="104"/>
      <c r="FR23" s="104"/>
      <c r="FS23" s="104"/>
      <c r="FT23" s="104"/>
      <c r="FU23" s="105">
        <f t="shared" si="23"/>
        <v>0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04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04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04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32"/>
        <v>0</v>
      </c>
      <c r="IP23" s="106"/>
      <c r="IQ23" s="104"/>
      <c r="IR23" s="104"/>
      <c r="IS23" s="104"/>
      <c r="IT23" s="104"/>
      <c r="IU23" s="104"/>
      <c r="IV23" s="104"/>
      <c r="IW23" s="105">
        <f t="shared" si="33"/>
        <v>0</v>
      </c>
      <c r="IX23" s="106"/>
      <c r="IY23" s="107">
        <f t="shared" ref="IY23:JD23" si="56">SUM(C23,K23,S23,AA23,AI23,AQ23,AY23,BG23,BO23,BW23,CE23,CM23,CU23,DC23,DK23,DS23,EA23,EI23,EQ23,EY23,FG23,FO23,FW23,GE23,GM23,GU23,HC23,HK23,HS23,IA23,II23,IQ23)</f>
        <v>0</v>
      </c>
      <c r="IZ23" s="107">
        <f t="shared" si="56"/>
        <v>2</v>
      </c>
      <c r="JA23" s="107">
        <f t="shared" si="56"/>
        <v>2</v>
      </c>
      <c r="JB23" s="107">
        <f t="shared" si="56"/>
        <v>8.5</v>
      </c>
      <c r="JC23" s="107">
        <f t="shared" si="56"/>
        <v>2.5</v>
      </c>
      <c r="JD23" s="107">
        <f t="shared" si="56"/>
        <v>1</v>
      </c>
      <c r="JE23" s="108">
        <f t="shared" si="35"/>
        <v>16</v>
      </c>
      <c r="JF23" s="104"/>
      <c r="JG23" s="104">
        <f t="shared" si="54"/>
        <v>0</v>
      </c>
    </row>
    <row r="24" ht="15.75" customHeight="1">
      <c r="A24" s="3" t="s">
        <v>80</v>
      </c>
      <c r="B24" s="3" t="s">
        <v>25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04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04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04"/>
      <c r="AU24" s="104"/>
      <c r="AV24" s="104"/>
      <c r="AW24" s="105">
        <f t="shared" si="7"/>
        <v>0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04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04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04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16"/>
        <v>0</v>
      </c>
      <c r="DR24" s="106"/>
      <c r="DS24" s="104"/>
      <c r="DT24" s="104"/>
      <c r="DU24" s="104"/>
      <c r="DV24" s="104"/>
      <c r="DW24" s="104"/>
      <c r="DX24" s="104"/>
      <c r="DY24" s="105">
        <f t="shared" si="17"/>
        <v>0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04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04"/>
      <c r="FC24" s="104"/>
      <c r="FD24" s="104"/>
      <c r="FE24" s="105">
        <f t="shared" si="21"/>
        <v>0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04"/>
      <c r="FP24" s="104"/>
      <c r="FQ24" s="104"/>
      <c r="FR24" s="104"/>
      <c r="FS24" s="104"/>
      <c r="FT24" s="104"/>
      <c r="FU24" s="105">
        <f t="shared" si="23"/>
        <v>0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04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04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04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32"/>
        <v>0</v>
      </c>
      <c r="IP24" s="106"/>
      <c r="IQ24" s="104"/>
      <c r="IR24" s="104"/>
      <c r="IS24" s="104"/>
      <c r="IT24" s="104"/>
      <c r="IU24" s="104"/>
      <c r="IV24" s="104"/>
      <c r="IW24" s="105">
        <f t="shared" si="33"/>
        <v>0</v>
      </c>
      <c r="IX24" s="106"/>
      <c r="IY24" s="107">
        <f t="shared" ref="IY24:JD24" si="57">SUM(C24,K24,S24,AA24,AI24,AQ24,AY24,BG24,BO24,BW24,CE24,CM24,CU24,DC24,DK24,DS24,EA24,EI24,EQ24,EY24,FG24,FO24,FW24,GE24,GM24,GU24,HC24,HK24,HS24,IA24,II24,IQ24)</f>
        <v>0</v>
      </c>
      <c r="IZ24" s="107">
        <f t="shared" si="57"/>
        <v>0</v>
      </c>
      <c r="JA24" s="107">
        <f t="shared" si="57"/>
        <v>0</v>
      </c>
      <c r="JB24" s="107">
        <f t="shared" si="57"/>
        <v>0</v>
      </c>
      <c r="JC24" s="107">
        <f t="shared" si="57"/>
        <v>0</v>
      </c>
      <c r="JD24" s="107">
        <f t="shared" si="57"/>
        <v>0</v>
      </c>
      <c r="JE24" s="108">
        <f t="shared" si="35"/>
        <v>0</v>
      </c>
      <c r="JF24" s="104"/>
      <c r="JG24" s="104">
        <f t="shared" si="54"/>
        <v>0</v>
      </c>
    </row>
    <row r="25" ht="15.75" customHeight="1">
      <c r="A25" s="3" t="s">
        <v>81</v>
      </c>
      <c r="B25" s="3" t="s">
        <v>26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4"/>
      <c r="L25" s="104"/>
      <c r="M25" s="104"/>
      <c r="N25" s="104"/>
      <c r="O25" s="104"/>
      <c r="P25" s="104"/>
      <c r="Q25" s="105">
        <f t="shared" si="3"/>
        <v>0</v>
      </c>
      <c r="R25" s="106"/>
      <c r="S25" s="104"/>
      <c r="T25" s="104"/>
      <c r="U25" s="104"/>
      <c r="V25" s="104"/>
      <c r="W25" s="104"/>
      <c r="X25" s="104"/>
      <c r="Y25" s="105">
        <f t="shared" si="4"/>
        <v>0</v>
      </c>
      <c r="Z25" s="106"/>
      <c r="AA25" s="104"/>
      <c r="AB25" s="104"/>
      <c r="AC25" s="104"/>
      <c r="AD25" s="104"/>
      <c r="AE25" s="104"/>
      <c r="AF25" s="104"/>
      <c r="AG25" s="105">
        <f t="shared" si="5"/>
        <v>0</v>
      </c>
      <c r="AH25" s="106"/>
      <c r="AI25" s="104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4"/>
      <c r="AR25" s="104"/>
      <c r="AS25" s="104"/>
      <c r="AT25" s="104"/>
      <c r="AU25" s="104"/>
      <c r="AV25" s="104"/>
      <c r="AW25" s="105">
        <f t="shared" si="7"/>
        <v>0</v>
      </c>
      <c r="AX25" s="106"/>
      <c r="AY25" s="104"/>
      <c r="AZ25" s="104"/>
      <c r="BA25" s="104"/>
      <c r="BB25" s="104"/>
      <c r="BC25" s="104"/>
      <c r="BD25" s="104"/>
      <c r="BE25" s="105">
        <f t="shared" si="8"/>
        <v>0</v>
      </c>
      <c r="BF25" s="106"/>
      <c r="BG25" s="104"/>
      <c r="BH25" s="104"/>
      <c r="BI25" s="104"/>
      <c r="BJ25" s="104"/>
      <c r="BK25" s="104"/>
      <c r="BL25" s="104"/>
      <c r="BM25" s="105">
        <f t="shared" si="9"/>
        <v>0</v>
      </c>
      <c r="BN25" s="106"/>
      <c r="BO25" s="104"/>
      <c r="BP25" s="104"/>
      <c r="BQ25" s="104"/>
      <c r="BR25" s="104"/>
      <c r="BS25" s="104"/>
      <c r="BT25" s="104"/>
      <c r="BU25" s="105">
        <f t="shared" si="10"/>
        <v>0</v>
      </c>
      <c r="BV25" s="106"/>
      <c r="BW25" s="104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04"/>
      <c r="CF25" s="104"/>
      <c r="CG25" s="104"/>
      <c r="CH25" s="104"/>
      <c r="CI25" s="104"/>
      <c r="CJ25" s="104"/>
      <c r="CK25" s="105">
        <f t="shared" si="12"/>
        <v>0</v>
      </c>
      <c r="CL25" s="106"/>
      <c r="CM25" s="104"/>
      <c r="CN25" s="104"/>
      <c r="CO25" s="104"/>
      <c r="CP25" s="104"/>
      <c r="CQ25" s="104"/>
      <c r="CR25" s="104"/>
      <c r="CS25" s="105">
        <f t="shared" si="13"/>
        <v>0</v>
      </c>
      <c r="CT25" s="106"/>
      <c r="CU25" s="104">
        <v>7.0</v>
      </c>
      <c r="CV25" s="104"/>
      <c r="CW25" s="104"/>
      <c r="CX25" s="104"/>
      <c r="CY25" s="104"/>
      <c r="CZ25" s="104"/>
      <c r="DA25" s="105">
        <f t="shared" si="14"/>
        <v>7</v>
      </c>
      <c r="DB25" s="106"/>
      <c r="DC25" s="104"/>
      <c r="DD25" s="104"/>
      <c r="DE25" s="104"/>
      <c r="DF25" s="104"/>
      <c r="DG25" s="104"/>
      <c r="DH25" s="104"/>
      <c r="DI25" s="105">
        <f t="shared" si="15"/>
        <v>0</v>
      </c>
      <c r="DJ25" s="106"/>
      <c r="DK25" s="104"/>
      <c r="DL25" s="104"/>
      <c r="DM25" s="104"/>
      <c r="DN25" s="104"/>
      <c r="DO25" s="104"/>
      <c r="DP25" s="104"/>
      <c r="DQ25" s="105">
        <f t="shared" si="16"/>
        <v>0</v>
      </c>
      <c r="DR25" s="106"/>
      <c r="DS25" s="104"/>
      <c r="DT25" s="104"/>
      <c r="DU25" s="104"/>
      <c r="DV25" s="104"/>
      <c r="DW25" s="104"/>
      <c r="DX25" s="104"/>
      <c r="DY25" s="105">
        <f t="shared" si="17"/>
        <v>0</v>
      </c>
      <c r="DZ25" s="106"/>
      <c r="EA25" s="104"/>
      <c r="EB25" s="104"/>
      <c r="EC25" s="104"/>
      <c r="ED25" s="104"/>
      <c r="EE25" s="104"/>
      <c r="EF25" s="104"/>
      <c r="EG25" s="105">
        <f t="shared" si="18"/>
        <v>0</v>
      </c>
      <c r="EH25" s="106"/>
      <c r="EI25" s="104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4"/>
      <c r="ER25" s="104">
        <v>1.0</v>
      </c>
      <c r="ES25" s="104"/>
      <c r="ET25" s="104">
        <v>11.0</v>
      </c>
      <c r="EU25" s="104"/>
      <c r="EV25" s="104"/>
      <c r="EW25" s="105">
        <f t="shared" si="20"/>
        <v>12</v>
      </c>
      <c r="EX25" s="106"/>
      <c r="EY25" s="104"/>
      <c r="EZ25" s="104"/>
      <c r="FA25" s="104"/>
      <c r="FB25" s="104"/>
      <c r="FC25" s="104"/>
      <c r="FD25" s="104"/>
      <c r="FE25" s="105">
        <f t="shared" si="21"/>
        <v>0</v>
      </c>
      <c r="FF25" s="106"/>
      <c r="FG25" s="104"/>
      <c r="FH25" s="104"/>
      <c r="FI25" s="104"/>
      <c r="FJ25" s="104"/>
      <c r="FK25" s="104"/>
      <c r="FL25" s="104"/>
      <c r="FM25" s="105">
        <f t="shared" si="22"/>
        <v>0</v>
      </c>
      <c r="FN25" s="106"/>
      <c r="FO25" s="104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4"/>
      <c r="FX25" s="104"/>
      <c r="FY25" s="104"/>
      <c r="FZ25" s="104"/>
      <c r="GA25" s="104"/>
      <c r="GB25" s="104"/>
      <c r="GC25" s="105">
        <f t="shared" si="24"/>
        <v>0</v>
      </c>
      <c r="GD25" s="106"/>
      <c r="GE25" s="104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04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4"/>
      <c r="GV25" s="104"/>
      <c r="GW25" s="104"/>
      <c r="GX25" s="104"/>
      <c r="GY25" s="104"/>
      <c r="GZ25" s="104"/>
      <c r="HA25" s="105">
        <f t="shared" si="27"/>
        <v>0</v>
      </c>
      <c r="HB25" s="106"/>
      <c r="HC25" s="104"/>
      <c r="HD25" s="104"/>
      <c r="HE25" s="104"/>
      <c r="HF25" s="104"/>
      <c r="HG25" s="104"/>
      <c r="HH25" s="104"/>
      <c r="HI25" s="105">
        <f t="shared" si="28"/>
        <v>0</v>
      </c>
      <c r="HJ25" s="106"/>
      <c r="HK25" s="104"/>
      <c r="HL25" s="104"/>
      <c r="HM25" s="104"/>
      <c r="HN25" s="104"/>
      <c r="HO25" s="104"/>
      <c r="HP25" s="104"/>
      <c r="HQ25" s="105">
        <f t="shared" si="29"/>
        <v>0</v>
      </c>
      <c r="HR25" s="106"/>
      <c r="HS25" s="104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4"/>
      <c r="IB25" s="104"/>
      <c r="IC25" s="104"/>
      <c r="ID25" s="104"/>
      <c r="IE25" s="104"/>
      <c r="IF25" s="104"/>
      <c r="IG25" s="105">
        <f t="shared" si="31"/>
        <v>0</v>
      </c>
      <c r="IH25" s="106"/>
      <c r="II25" s="104"/>
      <c r="IJ25" s="104"/>
      <c r="IK25" s="104"/>
      <c r="IL25" s="104"/>
      <c r="IM25" s="104"/>
      <c r="IN25" s="104"/>
      <c r="IO25" s="105">
        <f t="shared" si="32"/>
        <v>0</v>
      </c>
      <c r="IP25" s="106"/>
      <c r="IQ25" s="104"/>
      <c r="IR25" s="104"/>
      <c r="IS25" s="104"/>
      <c r="IT25" s="104"/>
      <c r="IU25" s="104"/>
      <c r="IV25" s="104"/>
      <c r="IW25" s="105">
        <f t="shared" si="33"/>
        <v>0</v>
      </c>
      <c r="IX25" s="106"/>
      <c r="IY25" s="107">
        <f t="shared" ref="IY25:JD25" si="58">SUM(C25,K25,S25,AA25,AI25,AQ25,AY25,BG25,BO25,BW25,CE25,CM25,CU25,DC25,DK25,DS25,EA25,EI25,EQ25,EY25,FG25,FO25,FW25,GE25,GM25,GU25,HC25,HK25,HS25,IA25,II25,IQ25)</f>
        <v>7</v>
      </c>
      <c r="IZ25" s="107">
        <f t="shared" si="58"/>
        <v>1</v>
      </c>
      <c r="JA25" s="107">
        <f t="shared" si="58"/>
        <v>0</v>
      </c>
      <c r="JB25" s="107">
        <f t="shared" si="58"/>
        <v>11</v>
      </c>
      <c r="JC25" s="107">
        <f t="shared" si="58"/>
        <v>0</v>
      </c>
      <c r="JD25" s="107">
        <f t="shared" si="58"/>
        <v>0</v>
      </c>
      <c r="JE25" s="108">
        <f t="shared" si="35"/>
        <v>19</v>
      </c>
      <c r="JF25" s="104"/>
      <c r="JG25" s="104">
        <f t="shared" si="54"/>
        <v>0</v>
      </c>
    </row>
    <row r="26" ht="15.75" customHeight="1">
      <c r="A26" s="3" t="s">
        <v>82</v>
      </c>
      <c r="B26" s="3" t="s">
        <v>27</v>
      </c>
      <c r="C26" s="105"/>
      <c r="D26" s="104"/>
      <c r="E26" s="105"/>
      <c r="F26" s="105"/>
      <c r="G26" s="104"/>
      <c r="H26" s="104"/>
      <c r="I26" s="105">
        <f t="shared" si="2"/>
        <v>0</v>
      </c>
      <c r="J26" s="106"/>
      <c r="K26" s="105"/>
      <c r="L26" s="104"/>
      <c r="M26" s="105"/>
      <c r="N26" s="105"/>
      <c r="O26" s="104"/>
      <c r="P26" s="104"/>
      <c r="Q26" s="105">
        <f t="shared" si="3"/>
        <v>0</v>
      </c>
      <c r="R26" s="106"/>
      <c r="S26" s="105"/>
      <c r="T26" s="104"/>
      <c r="U26" s="105"/>
      <c r="V26" s="105"/>
      <c r="W26" s="104"/>
      <c r="X26" s="104"/>
      <c r="Y26" s="105">
        <f t="shared" si="4"/>
        <v>0</v>
      </c>
      <c r="Z26" s="106"/>
      <c r="AA26" s="105"/>
      <c r="AB26" s="104"/>
      <c r="AC26" s="105"/>
      <c r="AD26" s="105"/>
      <c r="AE26" s="104"/>
      <c r="AF26" s="104"/>
      <c r="AG26" s="105">
        <f t="shared" si="5"/>
        <v>0</v>
      </c>
      <c r="AH26" s="106"/>
      <c r="AI26" s="105"/>
      <c r="AJ26" s="104"/>
      <c r="AK26" s="105"/>
      <c r="AL26" s="105"/>
      <c r="AM26" s="104"/>
      <c r="AN26" s="104"/>
      <c r="AO26" s="105">
        <f t="shared" si="6"/>
        <v>0</v>
      </c>
      <c r="AP26" s="106"/>
      <c r="AQ26" s="105"/>
      <c r="AR26" s="104"/>
      <c r="AS26" s="105"/>
      <c r="AT26" s="105"/>
      <c r="AU26" s="104"/>
      <c r="AV26" s="104"/>
      <c r="AW26" s="105">
        <f t="shared" si="7"/>
        <v>0</v>
      </c>
      <c r="AX26" s="106"/>
      <c r="AY26" s="105"/>
      <c r="AZ26" s="104"/>
      <c r="BA26" s="105"/>
      <c r="BB26" s="105"/>
      <c r="BC26" s="104"/>
      <c r="BD26" s="104"/>
      <c r="BE26" s="105">
        <f t="shared" si="8"/>
        <v>0</v>
      </c>
      <c r="BF26" s="106"/>
      <c r="BG26" s="105"/>
      <c r="BH26" s="104"/>
      <c r="BI26" s="105"/>
      <c r="BJ26" s="105"/>
      <c r="BK26" s="104"/>
      <c r="BL26" s="104"/>
      <c r="BM26" s="105">
        <f t="shared" si="9"/>
        <v>0</v>
      </c>
      <c r="BN26" s="106"/>
      <c r="BO26" s="105"/>
      <c r="BP26" s="104"/>
      <c r="BQ26" s="105"/>
      <c r="BR26" s="105"/>
      <c r="BS26" s="104"/>
      <c r="BT26" s="104"/>
      <c r="BU26" s="105">
        <f t="shared" si="10"/>
        <v>0</v>
      </c>
      <c r="BV26" s="106"/>
      <c r="BW26" s="105"/>
      <c r="BX26" s="104"/>
      <c r="BY26" s="105"/>
      <c r="BZ26" s="105"/>
      <c r="CA26" s="104"/>
      <c r="CB26" s="104"/>
      <c r="CC26" s="105">
        <f t="shared" si="11"/>
        <v>0</v>
      </c>
      <c r="CD26" s="106"/>
      <c r="CE26" s="105"/>
      <c r="CF26" s="104"/>
      <c r="CG26" s="105"/>
      <c r="CH26" s="105"/>
      <c r="CI26" s="104"/>
      <c r="CJ26" s="104"/>
      <c r="CK26" s="105">
        <f t="shared" si="12"/>
        <v>0</v>
      </c>
      <c r="CL26" s="106"/>
      <c r="CM26" s="105"/>
      <c r="CN26" s="104"/>
      <c r="CO26" s="105"/>
      <c r="CP26" s="105"/>
      <c r="CQ26" s="104"/>
      <c r="CR26" s="104"/>
      <c r="CS26" s="105">
        <f t="shared" si="13"/>
        <v>0</v>
      </c>
      <c r="CT26" s="106"/>
      <c r="CU26" s="105">
        <v>1.0</v>
      </c>
      <c r="CV26" s="104"/>
      <c r="CW26" s="105">
        <v>1.0</v>
      </c>
      <c r="CX26" s="105">
        <v>1.0</v>
      </c>
      <c r="CY26" s="104">
        <v>0.5</v>
      </c>
      <c r="CZ26" s="104">
        <v>0.5</v>
      </c>
      <c r="DA26" s="105">
        <f t="shared" si="14"/>
        <v>4</v>
      </c>
      <c r="DB26" s="106"/>
      <c r="DC26" s="105"/>
      <c r="DD26" s="104"/>
      <c r="DE26" s="105"/>
      <c r="DF26" s="105"/>
      <c r="DG26" s="104"/>
      <c r="DH26" s="104"/>
      <c r="DI26" s="105">
        <f t="shared" si="15"/>
        <v>0</v>
      </c>
      <c r="DJ26" s="106"/>
      <c r="DK26" s="105"/>
      <c r="DL26" s="104"/>
      <c r="DM26" s="105"/>
      <c r="DN26" s="105"/>
      <c r="DO26" s="104"/>
      <c r="DP26" s="104"/>
      <c r="DQ26" s="105">
        <f t="shared" si="16"/>
        <v>0</v>
      </c>
      <c r="DR26" s="106"/>
      <c r="DS26" s="105"/>
      <c r="DT26" s="104"/>
      <c r="DU26" s="105"/>
      <c r="DV26" s="105"/>
      <c r="DW26" s="104"/>
      <c r="DX26" s="104"/>
      <c r="DY26" s="105">
        <f t="shared" si="17"/>
        <v>0</v>
      </c>
      <c r="DZ26" s="106"/>
      <c r="EA26" s="105"/>
      <c r="EB26" s="104"/>
      <c r="EC26" s="105"/>
      <c r="ED26" s="105"/>
      <c r="EE26" s="104"/>
      <c r="EF26" s="104"/>
      <c r="EG26" s="105">
        <f t="shared" si="18"/>
        <v>0</v>
      </c>
      <c r="EH26" s="106"/>
      <c r="EI26" s="105"/>
      <c r="EJ26" s="104"/>
      <c r="EK26" s="105"/>
      <c r="EL26" s="105"/>
      <c r="EM26" s="104"/>
      <c r="EN26" s="104"/>
      <c r="EO26" s="105">
        <f t="shared" si="19"/>
        <v>0</v>
      </c>
      <c r="EP26" s="106"/>
      <c r="EQ26" s="105"/>
      <c r="ER26" s="104"/>
      <c r="ES26" s="105"/>
      <c r="ET26" s="105"/>
      <c r="EU26" s="104"/>
      <c r="EV26" s="104"/>
      <c r="EW26" s="105">
        <f t="shared" si="20"/>
        <v>0</v>
      </c>
      <c r="EX26" s="106"/>
      <c r="EY26" s="105"/>
      <c r="EZ26" s="104"/>
      <c r="FA26" s="105"/>
      <c r="FB26" s="105"/>
      <c r="FC26" s="104"/>
      <c r="FD26" s="104"/>
      <c r="FE26" s="105">
        <f t="shared" si="21"/>
        <v>0</v>
      </c>
      <c r="FF26" s="106"/>
      <c r="FG26" s="105"/>
      <c r="FH26" s="104"/>
      <c r="FI26" s="105"/>
      <c r="FJ26" s="105"/>
      <c r="FK26" s="104"/>
      <c r="FL26" s="104"/>
      <c r="FM26" s="105">
        <f t="shared" si="22"/>
        <v>0</v>
      </c>
      <c r="FN26" s="106"/>
      <c r="FO26" s="105"/>
      <c r="FP26" s="104"/>
      <c r="FQ26" s="105"/>
      <c r="FR26" s="105"/>
      <c r="FS26" s="104"/>
      <c r="FT26" s="104"/>
      <c r="FU26" s="105">
        <f t="shared" si="23"/>
        <v>0</v>
      </c>
      <c r="FV26" s="106"/>
      <c r="FW26" s="105"/>
      <c r="FX26" s="104"/>
      <c r="FY26" s="105"/>
      <c r="FZ26" s="105"/>
      <c r="GA26" s="104"/>
      <c r="GB26" s="104"/>
      <c r="GC26" s="105">
        <f t="shared" si="24"/>
        <v>0</v>
      </c>
      <c r="GD26" s="106"/>
      <c r="GE26" s="105"/>
      <c r="GF26" s="104"/>
      <c r="GG26" s="105"/>
      <c r="GH26" s="105"/>
      <c r="GI26" s="104"/>
      <c r="GJ26" s="104"/>
      <c r="GK26" s="105">
        <f t="shared" si="25"/>
        <v>0</v>
      </c>
      <c r="GL26" s="106"/>
      <c r="GM26" s="105"/>
      <c r="GN26" s="104"/>
      <c r="GO26" s="105"/>
      <c r="GP26" s="105"/>
      <c r="GQ26" s="104"/>
      <c r="GR26" s="104"/>
      <c r="GS26" s="105">
        <f t="shared" si="26"/>
        <v>0</v>
      </c>
      <c r="GT26" s="106"/>
      <c r="GU26" s="105"/>
      <c r="GV26" s="104"/>
      <c r="GW26" s="105"/>
      <c r="GX26" s="105"/>
      <c r="GY26" s="104"/>
      <c r="GZ26" s="104"/>
      <c r="HA26" s="105">
        <f t="shared" si="27"/>
        <v>0</v>
      </c>
      <c r="HB26" s="106"/>
      <c r="HC26" s="105"/>
      <c r="HD26" s="104"/>
      <c r="HE26" s="105"/>
      <c r="HF26" s="105"/>
      <c r="HG26" s="104"/>
      <c r="HH26" s="104"/>
      <c r="HI26" s="105">
        <f t="shared" si="28"/>
        <v>0</v>
      </c>
      <c r="HJ26" s="106"/>
      <c r="HK26" s="105"/>
      <c r="HL26" s="104"/>
      <c r="HM26" s="105"/>
      <c r="HN26" s="105"/>
      <c r="HO26" s="104"/>
      <c r="HP26" s="104"/>
      <c r="HQ26" s="105">
        <f t="shared" si="29"/>
        <v>0</v>
      </c>
      <c r="HR26" s="106"/>
      <c r="HS26" s="105"/>
      <c r="HT26" s="104"/>
      <c r="HU26" s="105"/>
      <c r="HV26" s="105"/>
      <c r="HW26" s="104"/>
      <c r="HX26" s="104"/>
      <c r="HY26" s="105">
        <f t="shared" si="30"/>
        <v>0</v>
      </c>
      <c r="HZ26" s="106"/>
      <c r="IA26" s="105"/>
      <c r="IB26" s="104"/>
      <c r="IC26" s="105"/>
      <c r="ID26" s="105"/>
      <c r="IE26" s="104"/>
      <c r="IF26" s="104"/>
      <c r="IG26" s="105">
        <f t="shared" si="31"/>
        <v>0</v>
      </c>
      <c r="IH26" s="106"/>
      <c r="II26" s="105"/>
      <c r="IJ26" s="104"/>
      <c r="IK26" s="105"/>
      <c r="IL26" s="105"/>
      <c r="IM26" s="104"/>
      <c r="IN26" s="104"/>
      <c r="IO26" s="105">
        <f t="shared" si="32"/>
        <v>0</v>
      </c>
      <c r="IP26" s="106"/>
      <c r="IQ26" s="105"/>
      <c r="IR26" s="104"/>
      <c r="IS26" s="105"/>
      <c r="IT26" s="105"/>
      <c r="IU26" s="104"/>
      <c r="IV26" s="104"/>
      <c r="IW26" s="105">
        <f t="shared" si="33"/>
        <v>0</v>
      </c>
      <c r="IX26" s="106"/>
      <c r="IY26" s="107">
        <f t="shared" ref="IY26:JD26" si="59">SUM(C26,K26,S26,AA26,AI26,AQ26,AY26,BG26,BO26,BW26,CE26,CM26,CU26,DC26,DK26,DS26,EA26,EI26,EQ26,EY26,FG26,FO26,FW26,GE26,GM26,GU26,HC26,HK26,HS26,IA26,II26,IQ26)</f>
        <v>1</v>
      </c>
      <c r="IZ26" s="107">
        <f t="shared" si="59"/>
        <v>0</v>
      </c>
      <c r="JA26" s="107">
        <f t="shared" si="59"/>
        <v>1</v>
      </c>
      <c r="JB26" s="107">
        <f t="shared" si="59"/>
        <v>1</v>
      </c>
      <c r="JC26" s="107">
        <f t="shared" si="59"/>
        <v>0.5</v>
      </c>
      <c r="JD26" s="107">
        <f t="shared" si="59"/>
        <v>0.5</v>
      </c>
      <c r="JE26" s="108">
        <f t="shared" si="35"/>
        <v>4</v>
      </c>
      <c r="JF26" s="104"/>
      <c r="JG26" s="104">
        <f t="shared" si="54"/>
        <v>0</v>
      </c>
    </row>
    <row r="27" ht="15.75" customHeight="1">
      <c r="A27" s="3" t="s">
        <v>83</v>
      </c>
      <c r="B27" s="3" t="s">
        <v>28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04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04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04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04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04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1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04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04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04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04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04"/>
      <c r="HD27" s="104"/>
      <c r="HE27" s="104"/>
      <c r="HF27" s="104"/>
      <c r="HG27" s="104"/>
      <c r="HH27" s="104"/>
      <c r="HI27" s="105">
        <f t="shared" si="28"/>
        <v>0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04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32"/>
        <v>0</v>
      </c>
      <c r="IP27" s="106"/>
      <c r="IQ27" s="104"/>
      <c r="IR27" s="104"/>
      <c r="IS27" s="104"/>
      <c r="IT27" s="104"/>
      <c r="IU27" s="104"/>
      <c r="IV27" s="104"/>
      <c r="IW27" s="105">
        <f t="shared" si="33"/>
        <v>0</v>
      </c>
      <c r="IX27" s="106"/>
      <c r="IY27" s="107">
        <f t="shared" ref="IY27:JD27" si="60">SUM(C27,K27,S27,AA27,AI27,AQ27,AY27,BG27,BO27,BW27,CE27,CM27,CU27,DC27,DK27,DS27,EA27,EI27,EQ27,EY27,FG27,FO27,FW27,GE27,GM27,GU27,HC27,HK27,HS27,IA27,II27,IQ27)</f>
        <v>0</v>
      </c>
      <c r="IZ27" s="107">
        <f t="shared" si="60"/>
        <v>0</v>
      </c>
      <c r="JA27" s="107">
        <f t="shared" si="60"/>
        <v>0</v>
      </c>
      <c r="JB27" s="107">
        <f t="shared" si="60"/>
        <v>0</v>
      </c>
      <c r="JC27" s="107">
        <f t="shared" si="60"/>
        <v>0</v>
      </c>
      <c r="JD27" s="107">
        <f t="shared" si="60"/>
        <v>0</v>
      </c>
      <c r="JE27" s="108">
        <f t="shared" si="35"/>
        <v>0</v>
      </c>
      <c r="JF27" s="104"/>
      <c r="JG27" s="104">
        <f t="shared" si="54"/>
        <v>0</v>
      </c>
    </row>
    <row r="28" ht="15.75" customHeight="1">
      <c r="A28" s="3" t="s">
        <v>84</v>
      </c>
      <c r="B28" s="3" t="s">
        <v>29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>
        <v>1.0</v>
      </c>
      <c r="L28" s="104"/>
      <c r="M28" s="104"/>
      <c r="N28" s="104">
        <v>1.0</v>
      </c>
      <c r="O28" s="104"/>
      <c r="P28" s="104"/>
      <c r="Q28" s="105">
        <f t="shared" si="3"/>
        <v>2</v>
      </c>
      <c r="R28" s="106"/>
      <c r="S28" s="104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04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04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04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04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1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04"/>
      <c r="EJ28" s="104"/>
      <c r="EK28" s="104"/>
      <c r="EL28" s="104"/>
      <c r="EM28" s="104"/>
      <c r="EN28" s="104"/>
      <c r="EO28" s="105">
        <f t="shared" si="19"/>
        <v>0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04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04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04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/>
      <c r="GY28" s="104"/>
      <c r="GZ28" s="104"/>
      <c r="HA28" s="105">
        <f t="shared" si="27"/>
        <v>0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04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04"/>
      <c r="ID28" s="104"/>
      <c r="IE28" s="104"/>
      <c r="IF28" s="104"/>
      <c r="IG28" s="105">
        <f t="shared" si="31"/>
        <v>0</v>
      </c>
      <c r="IH28" s="106"/>
      <c r="II28" s="104"/>
      <c r="IJ28" s="104"/>
      <c r="IK28" s="104"/>
      <c r="IL28" s="104"/>
      <c r="IM28" s="104"/>
      <c r="IN28" s="104"/>
      <c r="IO28" s="105">
        <f t="shared" si="32"/>
        <v>0</v>
      </c>
      <c r="IP28" s="106"/>
      <c r="IQ28" s="104"/>
      <c r="IR28" s="104"/>
      <c r="IS28" s="104"/>
      <c r="IT28" s="104"/>
      <c r="IU28" s="104"/>
      <c r="IV28" s="104"/>
      <c r="IW28" s="105">
        <f t="shared" si="33"/>
        <v>0</v>
      </c>
      <c r="IX28" s="106"/>
      <c r="IY28" s="107">
        <f t="shared" ref="IY28:JD28" si="61">SUM(C28,K28,S28,AA28,AI28,AQ28,AY28,BG28,BO28,BW28,CE28,CM28,CU28,DC28,DK28,DS28,EA28,EI28,EQ28,EY28,FG28,FO28,FW28,GE28,GM28,GU28,HC28,HK28,HS28,IA28,II28,IQ28)</f>
        <v>1</v>
      </c>
      <c r="IZ28" s="107">
        <f t="shared" si="61"/>
        <v>0</v>
      </c>
      <c r="JA28" s="107">
        <f t="shared" si="61"/>
        <v>0</v>
      </c>
      <c r="JB28" s="107">
        <f t="shared" si="61"/>
        <v>1</v>
      </c>
      <c r="JC28" s="107">
        <f t="shared" si="61"/>
        <v>0</v>
      </c>
      <c r="JD28" s="107">
        <f t="shared" si="61"/>
        <v>0</v>
      </c>
      <c r="JE28" s="108">
        <f t="shared" si="35"/>
        <v>2</v>
      </c>
      <c r="JF28" s="104"/>
      <c r="JG28" s="104">
        <f t="shared" si="54"/>
        <v>0</v>
      </c>
    </row>
    <row r="29" ht="15.75" customHeight="1">
      <c r="A29" s="3" t="s">
        <v>85</v>
      </c>
      <c r="B29" s="3" t="s">
        <v>30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04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04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04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04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04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/>
      <c r="DL29" s="104"/>
      <c r="DM29" s="104"/>
      <c r="DN29" s="104"/>
      <c r="DO29" s="104"/>
      <c r="DP29" s="104"/>
      <c r="DQ29" s="105">
        <f t="shared" si="16"/>
        <v>0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04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04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04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04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04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32"/>
        <v>0</v>
      </c>
      <c r="IP29" s="106"/>
      <c r="IQ29" s="104"/>
      <c r="IR29" s="104"/>
      <c r="IS29" s="104"/>
      <c r="IT29" s="104"/>
      <c r="IU29" s="104"/>
      <c r="IV29" s="104"/>
      <c r="IW29" s="105">
        <f t="shared" si="33"/>
        <v>0</v>
      </c>
      <c r="IX29" s="106"/>
      <c r="IY29" s="107">
        <f t="shared" ref="IY29:JD29" si="62">SUM(C29,K29,S29,AA29,AI29,AQ29,AY29,BG29,BO29,BW29,CE29,CM29,CU29,DC29,DK29,DS29,EA29,EI29,EQ29,EY29,FG29,FO29,FW29,GE29,GM29,GU29,HC29,HK29,HS29,IA29,II29,IQ29)</f>
        <v>0</v>
      </c>
      <c r="IZ29" s="107">
        <f t="shared" si="62"/>
        <v>0</v>
      </c>
      <c r="JA29" s="107">
        <f t="shared" si="62"/>
        <v>0</v>
      </c>
      <c r="JB29" s="107">
        <f t="shared" si="62"/>
        <v>0</v>
      </c>
      <c r="JC29" s="107">
        <f t="shared" si="62"/>
        <v>0</v>
      </c>
      <c r="JD29" s="107">
        <f t="shared" si="62"/>
        <v>0</v>
      </c>
      <c r="JE29" s="108">
        <f t="shared" si="35"/>
        <v>0</v>
      </c>
      <c r="JF29" s="104"/>
      <c r="JG29" s="104">
        <f t="shared" si="54"/>
        <v>0</v>
      </c>
    </row>
    <row r="30" ht="15.75" customHeight="1">
      <c r="A30" s="3" t="s">
        <v>86</v>
      </c>
      <c r="B30" s="3" t="s">
        <v>31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04"/>
      <c r="T30" s="104"/>
      <c r="U30" s="104"/>
      <c r="V30" s="104"/>
      <c r="W30" s="104"/>
      <c r="X30" s="104"/>
      <c r="Y30" s="105">
        <f t="shared" si="4"/>
        <v>0</v>
      </c>
      <c r="Z30" s="106"/>
      <c r="AA30" s="104"/>
      <c r="AB30" s="104"/>
      <c r="AC30" s="104"/>
      <c r="AD30" s="104"/>
      <c r="AE30" s="104"/>
      <c r="AF30" s="104"/>
      <c r="AG30" s="105">
        <f t="shared" si="5"/>
        <v>0</v>
      </c>
      <c r="AH30" s="106"/>
      <c r="AI30" s="104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04"/>
      <c r="AR30" s="104"/>
      <c r="AS30" s="104"/>
      <c r="AT30" s="104"/>
      <c r="AU30" s="104"/>
      <c r="AV30" s="104"/>
      <c r="AW30" s="105">
        <f t="shared" si="7"/>
        <v>0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04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04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04"/>
      <c r="CF30" s="104"/>
      <c r="CG30" s="104"/>
      <c r="CH30" s="104"/>
      <c r="CI30" s="104"/>
      <c r="CJ30" s="104"/>
      <c r="CK30" s="105">
        <f t="shared" si="12"/>
        <v>0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>
        <v>3.0</v>
      </c>
      <c r="CV30" s="104">
        <v>2.0</v>
      </c>
      <c r="CW30" s="104">
        <v>1.0</v>
      </c>
      <c r="CX30" s="104">
        <v>7.0</v>
      </c>
      <c r="CY30" s="104">
        <v>2.0</v>
      </c>
      <c r="CZ30" s="104"/>
      <c r="DA30" s="105">
        <f t="shared" si="14"/>
        <v>15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16"/>
        <v>0</v>
      </c>
      <c r="DR30" s="106"/>
      <c r="DS30" s="104"/>
      <c r="DT30" s="104"/>
      <c r="DU30" s="104"/>
      <c r="DV30" s="104"/>
      <c r="DW30" s="104"/>
      <c r="DX30" s="104"/>
      <c r="DY30" s="105">
        <f t="shared" si="17"/>
        <v>0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04"/>
      <c r="EJ30" s="104"/>
      <c r="EK30" s="104"/>
      <c r="EL30" s="104"/>
      <c r="EM30" s="104"/>
      <c r="EN30" s="104"/>
      <c r="EO30" s="105">
        <f t="shared" si="19"/>
        <v>0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04"/>
      <c r="EZ30" s="104"/>
      <c r="FA30" s="104"/>
      <c r="FB30" s="104"/>
      <c r="FC30" s="104"/>
      <c r="FD30" s="104"/>
      <c r="FE30" s="105">
        <f t="shared" si="21"/>
        <v>0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04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04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04"/>
      <c r="GN30" s="104"/>
      <c r="GO30" s="104"/>
      <c r="GP30" s="104"/>
      <c r="GQ30" s="104"/>
      <c r="GR30" s="104"/>
      <c r="GS30" s="105">
        <f t="shared" si="26"/>
        <v>0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04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32"/>
        <v>0</v>
      </c>
      <c r="IP30" s="106"/>
      <c r="IQ30" s="104"/>
      <c r="IR30" s="104"/>
      <c r="IS30" s="104"/>
      <c r="IT30" s="104"/>
      <c r="IU30" s="104"/>
      <c r="IV30" s="104"/>
      <c r="IW30" s="105">
        <f t="shared" si="33"/>
        <v>0</v>
      </c>
      <c r="IX30" s="106"/>
      <c r="IY30" s="107">
        <f t="shared" ref="IY30:JD30" si="63">SUM(C30,K30,S30,AA30,AI30,AQ30,AY30,BG30,BO30,BW30,CE30,CM30,CU30,DC30,DK30,DS30,EA30,EI30,EQ30,EY30,FG30,FO30,FW30,GE30,GM30,GU30,HC30,HK30,HS30,IA30,II30,IQ30)</f>
        <v>3</v>
      </c>
      <c r="IZ30" s="107">
        <f t="shared" si="63"/>
        <v>2</v>
      </c>
      <c r="JA30" s="107">
        <f t="shared" si="63"/>
        <v>1</v>
      </c>
      <c r="JB30" s="107">
        <f t="shared" si="63"/>
        <v>7</v>
      </c>
      <c r="JC30" s="107">
        <f t="shared" si="63"/>
        <v>2</v>
      </c>
      <c r="JD30" s="107">
        <f t="shared" si="63"/>
        <v>0</v>
      </c>
      <c r="JE30" s="108">
        <f t="shared" si="35"/>
        <v>15</v>
      </c>
      <c r="JF30" s="104"/>
      <c r="JG30" s="104">
        <f t="shared" si="54"/>
        <v>0</v>
      </c>
    </row>
    <row r="31" ht="15.75" customHeight="1">
      <c r="A31" s="3" t="s">
        <v>87</v>
      </c>
      <c r="B31" s="3" t="s">
        <v>32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04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04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04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04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04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/>
      <c r="DN31" s="104"/>
      <c r="DO31" s="104"/>
      <c r="DP31" s="104"/>
      <c r="DQ31" s="105">
        <f t="shared" si="16"/>
        <v>0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04"/>
      <c r="ED31" s="104"/>
      <c r="EE31" s="104"/>
      <c r="EF31" s="104"/>
      <c r="EG31" s="105">
        <f t="shared" si="18"/>
        <v>0</v>
      </c>
      <c r="EH31" s="106"/>
      <c r="EI31" s="104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04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04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04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04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32"/>
        <v>0</v>
      </c>
      <c r="IP31" s="106"/>
      <c r="IQ31" s="104"/>
      <c r="IR31" s="104"/>
      <c r="IS31" s="104"/>
      <c r="IT31" s="104"/>
      <c r="IU31" s="104"/>
      <c r="IV31" s="104"/>
      <c r="IW31" s="105">
        <f t="shared" si="33"/>
        <v>0</v>
      </c>
      <c r="IX31" s="106"/>
      <c r="IY31" s="107">
        <f t="shared" ref="IY31:JD31" si="64">SUM(C31,K31,S31,AA31,AI31,AQ31,AY31,BG31,BO31,BW31,CE31,CM31,CU31,DC31,DK31,DS31,EA31,EI31,EQ31,EY31,FG31,FO31,FW31,GE31,GM31,GU31,HC31,HK31,HS31,IA31,II31,IQ31)</f>
        <v>0</v>
      </c>
      <c r="IZ31" s="107">
        <f t="shared" si="64"/>
        <v>0</v>
      </c>
      <c r="JA31" s="107">
        <f t="shared" si="64"/>
        <v>0</v>
      </c>
      <c r="JB31" s="107">
        <f t="shared" si="64"/>
        <v>0</v>
      </c>
      <c r="JC31" s="107">
        <f t="shared" si="64"/>
        <v>0</v>
      </c>
      <c r="JD31" s="107">
        <f t="shared" si="64"/>
        <v>0</v>
      </c>
      <c r="JE31" s="108">
        <f t="shared" si="35"/>
        <v>0</v>
      </c>
      <c r="JF31" s="104"/>
      <c r="JG31" s="104">
        <f t="shared" si="54"/>
        <v>0</v>
      </c>
    </row>
    <row r="32" ht="15.75" customHeight="1">
      <c r="A32" s="3" t="s">
        <v>88</v>
      </c>
      <c r="B32" s="3" t="s">
        <v>33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04"/>
      <c r="L32" s="104"/>
      <c r="M32" s="104"/>
      <c r="N32" s="104"/>
      <c r="O32" s="104"/>
      <c r="P32" s="104"/>
      <c r="Q32" s="105">
        <f t="shared" si="3"/>
        <v>0</v>
      </c>
      <c r="R32" s="106"/>
      <c r="S32" s="104">
        <v>19.0</v>
      </c>
      <c r="T32" s="104"/>
      <c r="U32" s="104"/>
      <c r="V32" s="104">
        <v>19.0</v>
      </c>
      <c r="W32" s="104">
        <v>3.5</v>
      </c>
      <c r="X32" s="104"/>
      <c r="Y32" s="105">
        <f t="shared" si="4"/>
        <v>41.5</v>
      </c>
      <c r="Z32" s="106"/>
      <c r="AA32" s="104"/>
      <c r="AB32" s="104"/>
      <c r="AC32" s="104"/>
      <c r="AD32" s="104"/>
      <c r="AE32" s="104"/>
      <c r="AF32" s="104"/>
      <c r="AG32" s="105">
        <f t="shared" si="5"/>
        <v>0</v>
      </c>
      <c r="AH32" s="106"/>
      <c r="AI32" s="104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4"/>
      <c r="AT32" s="104"/>
      <c r="AU32" s="104"/>
      <c r="AV32" s="104"/>
      <c r="AW32" s="105">
        <f t="shared" si="7"/>
        <v>0</v>
      </c>
      <c r="AX32" s="106"/>
      <c r="AY32" s="104"/>
      <c r="AZ32" s="104"/>
      <c r="BA32" s="104"/>
      <c r="BB32" s="104"/>
      <c r="BC32" s="104"/>
      <c r="BD32" s="104"/>
      <c r="BE32" s="105">
        <f t="shared" si="8"/>
        <v>0</v>
      </c>
      <c r="BF32" s="106"/>
      <c r="BG32" s="104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/>
      <c r="BP32" s="104"/>
      <c r="BQ32" s="104"/>
      <c r="BR32" s="104"/>
      <c r="BS32" s="104"/>
      <c r="BT32" s="104"/>
      <c r="BU32" s="105">
        <f t="shared" si="10"/>
        <v>0</v>
      </c>
      <c r="BV32" s="106"/>
      <c r="BW32" s="104">
        <v>14.0</v>
      </c>
      <c r="BX32" s="104">
        <v>1.0</v>
      </c>
      <c r="BY32" s="104"/>
      <c r="BZ32" s="104">
        <v>7.5</v>
      </c>
      <c r="CA32" s="104">
        <v>3.0</v>
      </c>
      <c r="CB32" s="104"/>
      <c r="CC32" s="105">
        <f t="shared" si="11"/>
        <v>25.5</v>
      </c>
      <c r="CD32" s="106"/>
      <c r="CE32" s="104"/>
      <c r="CF32" s="104"/>
      <c r="CG32" s="104"/>
      <c r="CH32" s="104"/>
      <c r="CI32" s="104"/>
      <c r="CJ32" s="104"/>
      <c r="CK32" s="105">
        <f t="shared" si="12"/>
        <v>0</v>
      </c>
      <c r="CL32" s="106"/>
      <c r="CM32" s="104"/>
      <c r="CN32" s="104"/>
      <c r="CO32" s="104"/>
      <c r="CP32" s="104"/>
      <c r="CQ32" s="104"/>
      <c r="CR32" s="104"/>
      <c r="CS32" s="105">
        <f t="shared" si="13"/>
        <v>0</v>
      </c>
      <c r="CT32" s="106"/>
      <c r="CU32" s="104"/>
      <c r="CV32" s="104"/>
      <c r="CW32" s="104"/>
      <c r="CX32" s="104"/>
      <c r="CY32" s="104"/>
      <c r="CZ32" s="104"/>
      <c r="DA32" s="105">
        <f t="shared" si="14"/>
        <v>0</v>
      </c>
      <c r="DB32" s="106"/>
      <c r="DC32" s="104"/>
      <c r="DD32" s="104"/>
      <c r="DE32" s="104"/>
      <c r="DF32" s="104"/>
      <c r="DG32" s="104"/>
      <c r="DH32" s="104"/>
      <c r="DI32" s="105">
        <f t="shared" si="15"/>
        <v>0</v>
      </c>
      <c r="DJ32" s="106"/>
      <c r="DK32" s="104"/>
      <c r="DL32" s="104"/>
      <c r="DM32" s="104"/>
      <c r="DN32" s="104"/>
      <c r="DO32" s="104"/>
      <c r="DP32" s="104"/>
      <c r="DQ32" s="105">
        <f t="shared" si="16"/>
        <v>0</v>
      </c>
      <c r="DR32" s="106"/>
      <c r="DS32" s="104"/>
      <c r="DT32" s="104"/>
      <c r="DU32" s="104"/>
      <c r="DV32" s="104"/>
      <c r="DW32" s="104"/>
      <c r="DX32" s="104"/>
      <c r="DY32" s="105">
        <f t="shared" si="17"/>
        <v>0</v>
      </c>
      <c r="DZ32" s="106"/>
      <c r="EA32" s="104"/>
      <c r="EB32" s="104"/>
      <c r="EC32" s="104"/>
      <c r="ED32" s="104"/>
      <c r="EE32" s="104"/>
      <c r="EF32" s="104"/>
      <c r="EG32" s="105">
        <f t="shared" si="18"/>
        <v>0</v>
      </c>
      <c r="EH32" s="106"/>
      <c r="EI32" s="104"/>
      <c r="EJ32" s="104"/>
      <c r="EK32" s="104"/>
      <c r="EL32" s="104"/>
      <c r="EM32" s="104"/>
      <c r="EN32" s="104"/>
      <c r="EO32" s="105">
        <f t="shared" si="19"/>
        <v>0</v>
      </c>
      <c r="EP32" s="106"/>
      <c r="EQ32" s="104">
        <v>16.0</v>
      </c>
      <c r="ER32" s="104"/>
      <c r="ES32" s="104">
        <v>2.5</v>
      </c>
      <c r="ET32" s="104">
        <v>12.0</v>
      </c>
      <c r="EU32" s="104"/>
      <c r="EV32" s="104"/>
      <c r="EW32" s="105">
        <f t="shared" si="20"/>
        <v>30.5</v>
      </c>
      <c r="EX32" s="106"/>
      <c r="EY32" s="104"/>
      <c r="EZ32" s="104"/>
      <c r="FA32" s="104"/>
      <c r="FB32" s="104"/>
      <c r="FC32" s="104"/>
      <c r="FD32" s="104"/>
      <c r="FE32" s="105">
        <f t="shared" si="21"/>
        <v>0</v>
      </c>
      <c r="FF32" s="106"/>
      <c r="FG32" s="104"/>
      <c r="FH32" s="104"/>
      <c r="FI32" s="104"/>
      <c r="FJ32" s="104"/>
      <c r="FK32" s="104"/>
      <c r="FL32" s="104"/>
      <c r="FM32" s="105">
        <f t="shared" si="22"/>
        <v>0</v>
      </c>
      <c r="FN32" s="106"/>
      <c r="FO32" s="104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/>
      <c r="FX32" s="104"/>
      <c r="FY32" s="104"/>
      <c r="FZ32" s="104"/>
      <c r="GA32" s="104"/>
      <c r="GB32" s="104"/>
      <c r="GC32" s="105">
        <f t="shared" si="24"/>
        <v>0</v>
      </c>
      <c r="GD32" s="106"/>
      <c r="GE32" s="104">
        <v>13.0</v>
      </c>
      <c r="GF32" s="104"/>
      <c r="GG32" s="104">
        <v>1.0</v>
      </c>
      <c r="GH32" s="104">
        <v>16.0</v>
      </c>
      <c r="GI32" s="104">
        <v>2.0</v>
      </c>
      <c r="GJ32" s="104"/>
      <c r="GK32" s="105">
        <f t="shared" si="25"/>
        <v>32</v>
      </c>
      <c r="GL32" s="106"/>
      <c r="GM32" s="104"/>
      <c r="GN32" s="104"/>
      <c r="GO32" s="104"/>
      <c r="GP32" s="104"/>
      <c r="GQ32" s="104"/>
      <c r="GR32" s="104"/>
      <c r="GS32" s="105">
        <f t="shared" si="26"/>
        <v>0</v>
      </c>
      <c r="GT32" s="106"/>
      <c r="GU32" s="104"/>
      <c r="GV32" s="104"/>
      <c r="GW32" s="104"/>
      <c r="GX32" s="104"/>
      <c r="GY32" s="104"/>
      <c r="GZ32" s="104"/>
      <c r="HA32" s="105">
        <f t="shared" si="27"/>
        <v>0</v>
      </c>
      <c r="HB32" s="106"/>
      <c r="HC32" s="104"/>
      <c r="HD32" s="104"/>
      <c r="HE32" s="104"/>
      <c r="HF32" s="104"/>
      <c r="HG32" s="104"/>
      <c r="HH32" s="104"/>
      <c r="HI32" s="105">
        <f t="shared" si="28"/>
        <v>0</v>
      </c>
      <c r="HJ32" s="106"/>
      <c r="HK32" s="104"/>
      <c r="HL32" s="104"/>
      <c r="HM32" s="104"/>
      <c r="HN32" s="104"/>
      <c r="HO32" s="104"/>
      <c r="HP32" s="104"/>
      <c r="HQ32" s="105">
        <f t="shared" si="29"/>
        <v>0</v>
      </c>
      <c r="HR32" s="106"/>
      <c r="HS32" s="104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4"/>
      <c r="ID32" s="104"/>
      <c r="IE32" s="104"/>
      <c r="IF32" s="104"/>
      <c r="IG32" s="105">
        <f t="shared" si="31"/>
        <v>0</v>
      </c>
      <c r="IH32" s="106"/>
      <c r="II32" s="104">
        <v>12.0</v>
      </c>
      <c r="IJ32" s="104"/>
      <c r="IK32" s="104">
        <v>0.5</v>
      </c>
      <c r="IL32" s="104">
        <v>13.5</v>
      </c>
      <c r="IM32" s="104">
        <v>3.0</v>
      </c>
      <c r="IN32" s="104">
        <v>2.0</v>
      </c>
      <c r="IO32" s="105">
        <f t="shared" si="32"/>
        <v>31</v>
      </c>
      <c r="IP32" s="106"/>
      <c r="IQ32" s="104"/>
      <c r="IR32" s="104"/>
      <c r="IS32" s="104"/>
      <c r="IT32" s="104"/>
      <c r="IU32" s="104"/>
      <c r="IV32" s="104"/>
      <c r="IW32" s="105">
        <f t="shared" si="33"/>
        <v>0</v>
      </c>
      <c r="IX32" s="106"/>
      <c r="IY32" s="107">
        <f t="shared" ref="IY32:JD32" si="65">SUM(C32,K32,S32,AA32,AI32,AQ32,AY32,BG32,BO32,BW32,CE32,CM32,CU32,DC32,DK32,DS32,EA32,EI32,EQ32,EY32,FG32,FO32,FW32,GE32,GM32,GU32,HC32,HK32,HS32,IA32,II32,IQ32)</f>
        <v>74</v>
      </c>
      <c r="IZ32" s="107">
        <f t="shared" si="65"/>
        <v>1</v>
      </c>
      <c r="JA32" s="107">
        <f t="shared" si="65"/>
        <v>4</v>
      </c>
      <c r="JB32" s="107">
        <f t="shared" si="65"/>
        <v>68</v>
      </c>
      <c r="JC32" s="107">
        <f t="shared" si="65"/>
        <v>11.5</v>
      </c>
      <c r="JD32" s="107">
        <f t="shared" si="65"/>
        <v>2</v>
      </c>
      <c r="JE32" s="108">
        <f t="shared" si="35"/>
        <v>160.5</v>
      </c>
      <c r="JF32" s="104"/>
      <c r="JG32" s="104">
        <f t="shared" si="54"/>
        <v>0</v>
      </c>
    </row>
    <row r="33" ht="15.75" customHeight="1">
      <c r="A33" s="3" t="s">
        <v>89</v>
      </c>
      <c r="B33" s="3" t="s">
        <v>34</v>
      </c>
      <c r="C33" s="104"/>
      <c r="D33" s="104"/>
      <c r="E33" s="105"/>
      <c r="F33" s="105"/>
      <c r="G33" s="104"/>
      <c r="H33" s="104"/>
      <c r="I33" s="105">
        <f t="shared" si="2"/>
        <v>0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04"/>
      <c r="T33" s="104"/>
      <c r="U33" s="105"/>
      <c r="V33" s="105"/>
      <c r="W33" s="104"/>
      <c r="X33" s="104"/>
      <c r="Y33" s="105">
        <f t="shared" si="4"/>
        <v>0</v>
      </c>
      <c r="Z33" s="106"/>
      <c r="AA33" s="104"/>
      <c r="AB33" s="104"/>
      <c r="AC33" s="105"/>
      <c r="AD33" s="105"/>
      <c r="AE33" s="104"/>
      <c r="AF33" s="104"/>
      <c r="AG33" s="105">
        <f t="shared" si="5"/>
        <v>0</v>
      </c>
      <c r="AH33" s="106"/>
      <c r="AI33" s="104"/>
      <c r="AJ33" s="104"/>
      <c r="AK33" s="105"/>
      <c r="AL33" s="105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04"/>
      <c r="BH33" s="104"/>
      <c r="BI33" s="105"/>
      <c r="BJ33" s="105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04"/>
      <c r="BX33" s="104"/>
      <c r="BY33" s="105"/>
      <c r="BZ33" s="105"/>
      <c r="CA33" s="104"/>
      <c r="CB33" s="104"/>
      <c r="CC33" s="105">
        <f t="shared" si="11"/>
        <v>0</v>
      </c>
      <c r="CD33" s="106"/>
      <c r="CE33" s="104"/>
      <c r="CF33" s="104"/>
      <c r="CG33" s="105"/>
      <c r="CH33" s="105"/>
      <c r="CI33" s="104"/>
      <c r="CJ33" s="104"/>
      <c r="CK33" s="105">
        <f t="shared" si="12"/>
        <v>0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>
        <v>0.5</v>
      </c>
      <c r="CW33" s="105">
        <v>1.5</v>
      </c>
      <c r="CX33" s="105">
        <v>0.5</v>
      </c>
      <c r="CY33" s="104"/>
      <c r="CZ33" s="104"/>
      <c r="DA33" s="105">
        <f t="shared" si="14"/>
        <v>2.5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5"/>
      <c r="DN33" s="105"/>
      <c r="DO33" s="104"/>
      <c r="DP33" s="104"/>
      <c r="DQ33" s="105">
        <f t="shared" si="16"/>
        <v>0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04"/>
      <c r="EJ33" s="104"/>
      <c r="EK33" s="105"/>
      <c r="EL33" s="105"/>
      <c r="EM33" s="104"/>
      <c r="EN33" s="104"/>
      <c r="EO33" s="105">
        <f t="shared" si="19"/>
        <v>0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/>
      <c r="FB33" s="105"/>
      <c r="FC33" s="104"/>
      <c r="FD33" s="104"/>
      <c r="FE33" s="105">
        <f t="shared" si="21"/>
        <v>0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04"/>
      <c r="FP33" s="104"/>
      <c r="FQ33" s="105"/>
      <c r="FR33" s="105"/>
      <c r="FS33" s="104"/>
      <c r="FT33" s="104"/>
      <c r="FU33" s="105">
        <f t="shared" si="23"/>
        <v>0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04"/>
      <c r="GF33" s="104"/>
      <c r="GG33" s="105"/>
      <c r="GH33" s="105"/>
      <c r="GI33" s="104"/>
      <c r="GJ33" s="104"/>
      <c r="GK33" s="105">
        <f t="shared" si="25"/>
        <v>0</v>
      </c>
      <c r="GL33" s="106"/>
      <c r="GM33" s="104"/>
      <c r="GN33" s="104"/>
      <c r="GO33" s="105"/>
      <c r="GP33" s="105"/>
      <c r="GQ33" s="104"/>
      <c r="GR33" s="104"/>
      <c r="GS33" s="105">
        <f t="shared" si="26"/>
        <v>0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04"/>
      <c r="HT33" s="104"/>
      <c r="HU33" s="105"/>
      <c r="HV33" s="105"/>
      <c r="HW33" s="104"/>
      <c r="HX33" s="104"/>
      <c r="HY33" s="105">
        <f t="shared" si="30"/>
        <v>0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32"/>
        <v>0</v>
      </c>
      <c r="IP33" s="106"/>
      <c r="IQ33" s="104"/>
      <c r="IR33" s="104"/>
      <c r="IS33" s="105"/>
      <c r="IT33" s="105"/>
      <c r="IU33" s="104"/>
      <c r="IV33" s="104"/>
      <c r="IW33" s="105">
        <f t="shared" si="33"/>
        <v>0</v>
      </c>
      <c r="IX33" s="106"/>
      <c r="IY33" s="107">
        <f t="shared" ref="IY33:JD33" si="66">SUM(C33,K33,S33,AA33,AI33,AQ33,AY33,BG33,BO33,BW33,CE33,CM33,CU33,DC33,DK33,DS33,EA33,EI33,EQ33,EY33,FG33,FO33,FW33,GE33,GM33,GU33,HC33,HK33,HS33,IA33,II33,IQ33)</f>
        <v>0</v>
      </c>
      <c r="IZ33" s="107">
        <f t="shared" si="66"/>
        <v>0.5</v>
      </c>
      <c r="JA33" s="107">
        <f t="shared" si="66"/>
        <v>1.5</v>
      </c>
      <c r="JB33" s="107">
        <f t="shared" si="66"/>
        <v>0.5</v>
      </c>
      <c r="JC33" s="107">
        <f t="shared" si="66"/>
        <v>0</v>
      </c>
      <c r="JD33" s="107">
        <f t="shared" si="66"/>
        <v>0</v>
      </c>
      <c r="JE33" s="108">
        <f t="shared" si="35"/>
        <v>2.5</v>
      </c>
      <c r="JF33" s="104"/>
      <c r="JG33" s="104">
        <f t="shared" si="54"/>
        <v>0</v>
      </c>
    </row>
    <row r="34" ht="15.75" customHeight="1">
      <c r="A34" s="3" t="s">
        <v>90</v>
      </c>
      <c r="B34" s="3" t="s">
        <v>35</v>
      </c>
      <c r="C34" s="104"/>
      <c r="D34" s="104"/>
      <c r="E34" s="105"/>
      <c r="F34" s="105"/>
      <c r="G34" s="104"/>
      <c r="H34" s="104"/>
      <c r="I34" s="105">
        <f t="shared" si="2"/>
        <v>0</v>
      </c>
      <c r="J34" s="106"/>
      <c r="K34" s="104" t="s">
        <v>168</v>
      </c>
      <c r="L34" s="104"/>
      <c r="M34" s="105">
        <v>1.0</v>
      </c>
      <c r="N34" s="105">
        <v>4.0</v>
      </c>
      <c r="O34" s="104"/>
      <c r="P34" s="104"/>
      <c r="Q34" s="105">
        <f t="shared" si="3"/>
        <v>5</v>
      </c>
      <c r="R34" s="106"/>
      <c r="S34" s="104">
        <v>2.0</v>
      </c>
      <c r="T34" s="104"/>
      <c r="U34" s="105"/>
      <c r="V34" s="105"/>
      <c r="W34" s="104">
        <v>1.0</v>
      </c>
      <c r="X34" s="104"/>
      <c r="Y34" s="105">
        <f t="shared" si="4"/>
        <v>3</v>
      </c>
      <c r="Z34" s="106"/>
      <c r="AA34" s="104"/>
      <c r="AB34" s="104"/>
      <c r="AC34" s="105"/>
      <c r="AD34" s="105"/>
      <c r="AE34" s="104"/>
      <c r="AF34" s="104"/>
      <c r="AG34" s="105">
        <f t="shared" si="5"/>
        <v>0</v>
      </c>
      <c r="AH34" s="106"/>
      <c r="AI34" s="104"/>
      <c r="AJ34" s="104"/>
      <c r="AK34" s="105"/>
      <c r="AL34" s="105"/>
      <c r="AM34" s="104"/>
      <c r="AN34" s="104"/>
      <c r="AO34" s="105">
        <f t="shared" si="6"/>
        <v>0</v>
      </c>
      <c r="AP34" s="106"/>
      <c r="AQ34" s="104"/>
      <c r="AR34" s="104"/>
      <c r="AS34" s="105"/>
      <c r="AT34" s="105"/>
      <c r="AU34" s="104"/>
      <c r="AV34" s="104"/>
      <c r="AW34" s="105">
        <f t="shared" si="7"/>
        <v>0</v>
      </c>
      <c r="AX34" s="106"/>
      <c r="AY34" s="104"/>
      <c r="AZ34" s="104"/>
      <c r="BA34" s="105"/>
      <c r="BB34" s="105"/>
      <c r="BC34" s="104"/>
      <c r="BD34" s="104"/>
      <c r="BE34" s="105">
        <f t="shared" si="8"/>
        <v>0</v>
      </c>
      <c r="BF34" s="106"/>
      <c r="BG34" s="104"/>
      <c r="BH34" s="104"/>
      <c r="BI34" s="105"/>
      <c r="BJ34" s="105"/>
      <c r="BK34" s="104"/>
      <c r="BL34" s="104"/>
      <c r="BM34" s="105">
        <f t="shared" si="9"/>
        <v>0</v>
      </c>
      <c r="BN34" s="106"/>
      <c r="BO34" s="104"/>
      <c r="BP34" s="104"/>
      <c r="BQ34" s="105"/>
      <c r="BR34" s="105"/>
      <c r="BS34" s="104"/>
      <c r="BT34" s="104"/>
      <c r="BU34" s="105">
        <f t="shared" si="10"/>
        <v>0</v>
      </c>
      <c r="BV34" s="106"/>
      <c r="BW34" s="104"/>
      <c r="BX34" s="104"/>
      <c r="BY34" s="105"/>
      <c r="BZ34" s="105"/>
      <c r="CA34" s="104"/>
      <c r="CB34" s="104"/>
      <c r="CC34" s="105">
        <f t="shared" si="11"/>
        <v>0</v>
      </c>
      <c r="CD34" s="106"/>
      <c r="CE34" s="104"/>
      <c r="CF34" s="104"/>
      <c r="CG34" s="105"/>
      <c r="CH34" s="105"/>
      <c r="CI34" s="104"/>
      <c r="CJ34" s="104"/>
      <c r="CK34" s="105">
        <f t="shared" si="12"/>
        <v>0</v>
      </c>
      <c r="CL34" s="106"/>
      <c r="CM34" s="104"/>
      <c r="CN34" s="104"/>
      <c r="CO34" s="105"/>
      <c r="CP34" s="105"/>
      <c r="CQ34" s="104"/>
      <c r="CR34" s="104"/>
      <c r="CS34" s="105">
        <f t="shared" si="13"/>
        <v>0</v>
      </c>
      <c r="CT34" s="106"/>
      <c r="CU34" s="104"/>
      <c r="CV34" s="104"/>
      <c r="CW34" s="105"/>
      <c r="CX34" s="105"/>
      <c r="CY34" s="104"/>
      <c r="CZ34" s="104"/>
      <c r="DA34" s="105">
        <f t="shared" si="14"/>
        <v>0</v>
      </c>
      <c r="DB34" s="106"/>
      <c r="DC34" s="104">
        <v>1.0</v>
      </c>
      <c r="DD34" s="104"/>
      <c r="DE34" s="105"/>
      <c r="DF34" s="105">
        <v>1.0</v>
      </c>
      <c r="DG34" s="104">
        <v>1.0</v>
      </c>
      <c r="DH34" s="104"/>
      <c r="DI34" s="105">
        <f t="shared" si="15"/>
        <v>3</v>
      </c>
      <c r="DJ34" s="106"/>
      <c r="DK34" s="104"/>
      <c r="DL34" s="104"/>
      <c r="DM34" s="105"/>
      <c r="DN34" s="105"/>
      <c r="DO34" s="104"/>
      <c r="DP34" s="104"/>
      <c r="DQ34" s="105">
        <f t="shared" si="16"/>
        <v>0</v>
      </c>
      <c r="DR34" s="106"/>
      <c r="DS34" s="104"/>
      <c r="DT34" s="104"/>
      <c r="DU34" s="105">
        <v>2.0</v>
      </c>
      <c r="DV34" s="105">
        <v>1.0</v>
      </c>
      <c r="DW34" s="104">
        <v>0.5</v>
      </c>
      <c r="DX34" s="104"/>
      <c r="DY34" s="105">
        <f t="shared" si="17"/>
        <v>3.5</v>
      </c>
      <c r="DZ34" s="106"/>
      <c r="EA34" s="104"/>
      <c r="EB34" s="104"/>
      <c r="EC34" s="105"/>
      <c r="ED34" s="105"/>
      <c r="EE34" s="104"/>
      <c r="EF34" s="104"/>
      <c r="EG34" s="105">
        <f t="shared" si="18"/>
        <v>0</v>
      </c>
      <c r="EH34" s="106"/>
      <c r="EI34" s="104"/>
      <c r="EJ34" s="104"/>
      <c r="EK34" s="105"/>
      <c r="EL34" s="105"/>
      <c r="EM34" s="104"/>
      <c r="EN34" s="104"/>
      <c r="EO34" s="105">
        <f t="shared" si="19"/>
        <v>0</v>
      </c>
      <c r="EP34" s="106"/>
      <c r="EQ34" s="104"/>
      <c r="ER34" s="104"/>
      <c r="ES34" s="105"/>
      <c r="ET34" s="105"/>
      <c r="EU34" s="104"/>
      <c r="EV34" s="104"/>
      <c r="EW34" s="105">
        <f t="shared" si="20"/>
        <v>0</v>
      </c>
      <c r="EX34" s="106"/>
      <c r="EY34" s="104"/>
      <c r="EZ34" s="104"/>
      <c r="FA34" s="105"/>
      <c r="FB34" s="105"/>
      <c r="FC34" s="104"/>
      <c r="FD34" s="104"/>
      <c r="FE34" s="105">
        <f t="shared" si="21"/>
        <v>0</v>
      </c>
      <c r="FF34" s="106"/>
      <c r="FG34" s="104"/>
      <c r="FH34" s="104"/>
      <c r="FI34" s="105"/>
      <c r="FJ34" s="105"/>
      <c r="FK34" s="104"/>
      <c r="FL34" s="104"/>
      <c r="FM34" s="105">
        <f t="shared" si="22"/>
        <v>0</v>
      </c>
      <c r="FN34" s="106"/>
      <c r="FO34" s="104"/>
      <c r="FP34" s="104"/>
      <c r="FQ34" s="105"/>
      <c r="FR34" s="105"/>
      <c r="FS34" s="104"/>
      <c r="FT34" s="104"/>
      <c r="FU34" s="105">
        <f t="shared" si="23"/>
        <v>0</v>
      </c>
      <c r="FV34" s="106"/>
      <c r="FW34" s="104">
        <v>2.0</v>
      </c>
      <c r="FX34" s="104"/>
      <c r="FY34" s="105"/>
      <c r="FZ34" s="105">
        <v>2.0</v>
      </c>
      <c r="GA34" s="104">
        <v>1.0</v>
      </c>
      <c r="GB34" s="104"/>
      <c r="GC34" s="105">
        <f t="shared" si="24"/>
        <v>5</v>
      </c>
      <c r="GD34" s="106"/>
      <c r="GE34" s="104"/>
      <c r="GF34" s="104"/>
      <c r="GG34" s="105"/>
      <c r="GH34" s="105"/>
      <c r="GI34" s="104"/>
      <c r="GJ34" s="104"/>
      <c r="GK34" s="105">
        <f t="shared" si="25"/>
        <v>0</v>
      </c>
      <c r="GL34" s="106"/>
      <c r="GM34" s="104"/>
      <c r="GN34" s="104"/>
      <c r="GO34" s="105"/>
      <c r="GP34" s="105"/>
      <c r="GQ34" s="104"/>
      <c r="GR34" s="104"/>
      <c r="GS34" s="105">
        <f t="shared" si="26"/>
        <v>0</v>
      </c>
      <c r="GT34" s="106"/>
      <c r="GU34" s="104"/>
      <c r="GV34" s="104"/>
      <c r="GW34" s="105"/>
      <c r="GX34" s="105"/>
      <c r="GY34" s="104"/>
      <c r="GZ34" s="104"/>
      <c r="HA34" s="105">
        <f t="shared" si="27"/>
        <v>0</v>
      </c>
      <c r="HB34" s="106"/>
      <c r="HC34" s="104"/>
      <c r="HD34" s="104"/>
      <c r="HE34" s="105"/>
      <c r="HF34" s="105"/>
      <c r="HG34" s="104"/>
      <c r="HH34" s="104"/>
      <c r="HI34" s="105">
        <f t="shared" si="28"/>
        <v>0</v>
      </c>
      <c r="HJ34" s="106"/>
      <c r="HK34" s="104"/>
      <c r="HL34" s="104"/>
      <c r="HM34" s="105"/>
      <c r="HN34" s="105"/>
      <c r="HO34" s="104"/>
      <c r="HP34" s="104"/>
      <c r="HQ34" s="105">
        <f t="shared" si="29"/>
        <v>0</v>
      </c>
      <c r="HR34" s="106"/>
      <c r="HS34" s="104"/>
      <c r="HT34" s="104"/>
      <c r="HU34" s="105"/>
      <c r="HV34" s="105"/>
      <c r="HW34" s="104"/>
      <c r="HX34" s="104"/>
      <c r="HY34" s="105">
        <f t="shared" si="30"/>
        <v>0</v>
      </c>
      <c r="HZ34" s="106"/>
      <c r="IA34" s="104"/>
      <c r="IB34" s="104"/>
      <c r="IC34" s="105">
        <v>3.0</v>
      </c>
      <c r="ID34" s="105"/>
      <c r="IE34" s="104">
        <v>1.0</v>
      </c>
      <c r="IF34" s="104"/>
      <c r="IG34" s="105">
        <f t="shared" si="31"/>
        <v>4</v>
      </c>
      <c r="IH34" s="106"/>
      <c r="II34" s="104"/>
      <c r="IJ34" s="104"/>
      <c r="IK34" s="105"/>
      <c r="IL34" s="105"/>
      <c r="IM34" s="104"/>
      <c r="IN34" s="104"/>
      <c r="IO34" s="105">
        <f t="shared" si="32"/>
        <v>0</v>
      </c>
      <c r="IP34" s="106"/>
      <c r="IQ34" s="104"/>
      <c r="IR34" s="104"/>
      <c r="IS34" s="105"/>
      <c r="IT34" s="105"/>
      <c r="IU34" s="104"/>
      <c r="IV34" s="104"/>
      <c r="IW34" s="105">
        <f t="shared" si="33"/>
        <v>0</v>
      </c>
      <c r="IX34" s="106"/>
      <c r="IY34" s="107">
        <f t="shared" ref="IY34:JD34" si="67">SUM(C34,K34,S34,AA34,AI34,AQ34,AY34,BG34,BO34,BW34,CE34,CM34,CU34,DC34,DK34,DS34,EA34,EI34,EQ34,EY34,FG34,FO34,FW34,GE34,GM34,GU34,HC34,HK34,HS34,IA34,II34,IQ34)</f>
        <v>5</v>
      </c>
      <c r="IZ34" s="107">
        <f t="shared" si="67"/>
        <v>0</v>
      </c>
      <c r="JA34" s="107">
        <f t="shared" si="67"/>
        <v>6</v>
      </c>
      <c r="JB34" s="107">
        <f t="shared" si="67"/>
        <v>8</v>
      </c>
      <c r="JC34" s="107">
        <f t="shared" si="67"/>
        <v>4.5</v>
      </c>
      <c r="JD34" s="107">
        <f t="shared" si="67"/>
        <v>0</v>
      </c>
      <c r="JE34" s="108">
        <f t="shared" si="35"/>
        <v>23.5</v>
      </c>
      <c r="JF34" s="104"/>
      <c r="JG34" s="104">
        <f t="shared" si="54"/>
        <v>0</v>
      </c>
    </row>
    <row r="35" ht="15.75" customHeight="1">
      <c r="A35" s="3" t="s">
        <v>91</v>
      </c>
      <c r="B35" s="3" t="s">
        <v>37</v>
      </c>
      <c r="C35" s="105"/>
      <c r="D35" s="104"/>
      <c r="E35" s="104"/>
      <c r="F35" s="105"/>
      <c r="G35" s="105"/>
      <c r="H35" s="104"/>
      <c r="I35" s="105">
        <f t="shared" si="2"/>
        <v>0</v>
      </c>
      <c r="J35" s="106"/>
      <c r="K35" s="105"/>
      <c r="L35" s="104"/>
      <c r="M35" s="104"/>
      <c r="N35" s="105"/>
      <c r="O35" s="105"/>
      <c r="P35" s="104"/>
      <c r="Q35" s="105">
        <f t="shared" si="3"/>
        <v>0</v>
      </c>
      <c r="R35" s="106"/>
      <c r="S35" s="105"/>
      <c r="T35" s="104"/>
      <c r="U35" s="104"/>
      <c r="V35" s="105"/>
      <c r="W35" s="105"/>
      <c r="X35" s="104"/>
      <c r="Y35" s="105">
        <f t="shared" si="4"/>
        <v>0</v>
      </c>
      <c r="Z35" s="106"/>
      <c r="AA35" s="105"/>
      <c r="AB35" s="104"/>
      <c r="AC35" s="104"/>
      <c r="AD35" s="105"/>
      <c r="AE35" s="105"/>
      <c r="AF35" s="104"/>
      <c r="AG35" s="105">
        <f t="shared" si="5"/>
        <v>0</v>
      </c>
      <c r="AH35" s="106"/>
      <c r="AI35" s="105"/>
      <c r="AJ35" s="104"/>
      <c r="AK35" s="104"/>
      <c r="AL35" s="105"/>
      <c r="AM35" s="105"/>
      <c r="AN35" s="104"/>
      <c r="AO35" s="105">
        <f t="shared" si="6"/>
        <v>0</v>
      </c>
      <c r="AP35" s="106"/>
      <c r="AQ35" s="105"/>
      <c r="AR35" s="104"/>
      <c r="AS35" s="104"/>
      <c r="AT35" s="105"/>
      <c r="AU35" s="105"/>
      <c r="AV35" s="104"/>
      <c r="AW35" s="105">
        <f t="shared" si="7"/>
        <v>0</v>
      </c>
      <c r="AX35" s="106"/>
      <c r="AY35" s="105"/>
      <c r="AZ35" s="104"/>
      <c r="BA35" s="104"/>
      <c r="BB35" s="105"/>
      <c r="BC35" s="105"/>
      <c r="BD35" s="104"/>
      <c r="BE35" s="105">
        <f t="shared" si="8"/>
        <v>0</v>
      </c>
      <c r="BF35" s="106"/>
      <c r="BG35" s="105"/>
      <c r="BH35" s="104"/>
      <c r="BI35" s="104"/>
      <c r="BJ35" s="105"/>
      <c r="BK35" s="105"/>
      <c r="BL35" s="104"/>
      <c r="BM35" s="105">
        <f t="shared" si="9"/>
        <v>0</v>
      </c>
      <c r="BN35" s="106"/>
      <c r="BO35" s="105"/>
      <c r="BP35" s="104"/>
      <c r="BQ35" s="104"/>
      <c r="BR35" s="105"/>
      <c r="BS35" s="105"/>
      <c r="BT35" s="104"/>
      <c r="BU35" s="105">
        <f t="shared" si="10"/>
        <v>0</v>
      </c>
      <c r="BV35" s="106"/>
      <c r="BW35" s="105"/>
      <c r="BX35" s="104"/>
      <c r="BY35" s="104"/>
      <c r="BZ35" s="105"/>
      <c r="CA35" s="105"/>
      <c r="CB35" s="104"/>
      <c r="CC35" s="105">
        <f t="shared" si="11"/>
        <v>0</v>
      </c>
      <c r="CD35" s="106"/>
      <c r="CE35" s="105"/>
      <c r="CF35" s="104"/>
      <c r="CG35" s="104"/>
      <c r="CH35" s="105"/>
      <c r="CI35" s="105"/>
      <c r="CJ35" s="104"/>
      <c r="CK35" s="105">
        <f t="shared" si="12"/>
        <v>0</v>
      </c>
      <c r="CL35" s="106"/>
      <c r="CM35" s="105"/>
      <c r="CN35" s="104"/>
      <c r="CO35" s="104"/>
      <c r="CP35" s="105"/>
      <c r="CQ35" s="105"/>
      <c r="CR35" s="104"/>
      <c r="CS35" s="105">
        <f t="shared" si="13"/>
        <v>0</v>
      </c>
      <c r="CT35" s="106"/>
      <c r="CU35" s="105"/>
      <c r="CV35" s="104"/>
      <c r="CW35" s="104"/>
      <c r="CX35" s="105"/>
      <c r="CY35" s="105"/>
      <c r="CZ35" s="104"/>
      <c r="DA35" s="105">
        <f t="shared" si="14"/>
        <v>0</v>
      </c>
      <c r="DB35" s="106"/>
      <c r="DC35" s="105">
        <v>1.0</v>
      </c>
      <c r="DD35" s="104"/>
      <c r="DE35" s="104">
        <v>0.5</v>
      </c>
      <c r="DF35" s="105">
        <v>2.0</v>
      </c>
      <c r="DG35" s="105">
        <v>1.0</v>
      </c>
      <c r="DH35" s="104"/>
      <c r="DI35" s="105">
        <f t="shared" si="15"/>
        <v>4.5</v>
      </c>
      <c r="DJ35" s="106"/>
      <c r="DK35" s="105"/>
      <c r="DL35" s="104"/>
      <c r="DM35" s="104"/>
      <c r="DN35" s="105"/>
      <c r="DO35" s="105"/>
      <c r="DP35" s="104"/>
      <c r="DQ35" s="105">
        <f t="shared" si="16"/>
        <v>0</v>
      </c>
      <c r="DR35" s="106"/>
      <c r="DS35" s="105">
        <v>4.0</v>
      </c>
      <c r="DT35" s="104"/>
      <c r="DU35" s="104"/>
      <c r="DV35" s="105">
        <v>3.5</v>
      </c>
      <c r="DW35" s="105">
        <v>0.5</v>
      </c>
      <c r="DX35" s="104"/>
      <c r="DY35" s="105">
        <f t="shared" si="17"/>
        <v>8</v>
      </c>
      <c r="DZ35" s="106"/>
      <c r="EA35" s="105"/>
      <c r="EB35" s="104"/>
      <c r="EC35" s="104"/>
      <c r="ED35" s="105"/>
      <c r="EE35" s="105"/>
      <c r="EF35" s="104"/>
      <c r="EG35" s="105">
        <f t="shared" si="18"/>
        <v>0</v>
      </c>
      <c r="EH35" s="106"/>
      <c r="EI35" s="105"/>
      <c r="EJ35" s="104"/>
      <c r="EK35" s="104"/>
      <c r="EL35" s="105"/>
      <c r="EM35" s="105"/>
      <c r="EN35" s="104"/>
      <c r="EO35" s="105">
        <f t="shared" si="19"/>
        <v>0</v>
      </c>
      <c r="EP35" s="106"/>
      <c r="EQ35" s="105">
        <v>3.0</v>
      </c>
      <c r="ER35" s="104"/>
      <c r="ES35" s="104"/>
      <c r="ET35" s="105"/>
      <c r="EU35" s="105"/>
      <c r="EV35" s="104"/>
      <c r="EW35" s="105">
        <f t="shared" si="20"/>
        <v>3</v>
      </c>
      <c r="EX35" s="106"/>
      <c r="EY35" s="105"/>
      <c r="EZ35" s="104"/>
      <c r="FA35" s="104"/>
      <c r="FB35" s="105"/>
      <c r="FC35" s="105"/>
      <c r="FD35" s="104"/>
      <c r="FE35" s="105">
        <f t="shared" si="21"/>
        <v>0</v>
      </c>
      <c r="FF35" s="106"/>
      <c r="FG35" s="105"/>
      <c r="FH35" s="104"/>
      <c r="FI35" s="104"/>
      <c r="FJ35" s="105"/>
      <c r="FK35" s="105"/>
      <c r="FL35" s="104"/>
      <c r="FM35" s="105">
        <f t="shared" si="22"/>
        <v>0</v>
      </c>
      <c r="FN35" s="106"/>
      <c r="FO35" s="105"/>
      <c r="FP35" s="104"/>
      <c r="FQ35" s="104"/>
      <c r="FR35" s="105"/>
      <c r="FS35" s="105"/>
      <c r="FT35" s="104"/>
      <c r="FU35" s="105">
        <f t="shared" si="23"/>
        <v>0</v>
      </c>
      <c r="FV35" s="106"/>
      <c r="FW35" s="105">
        <v>4.0</v>
      </c>
      <c r="FX35" s="104"/>
      <c r="FY35" s="104">
        <v>2.0</v>
      </c>
      <c r="FZ35" s="105">
        <v>3.0</v>
      </c>
      <c r="GA35" s="105">
        <v>1.0</v>
      </c>
      <c r="GB35" s="104"/>
      <c r="GC35" s="105">
        <f t="shared" si="24"/>
        <v>10</v>
      </c>
      <c r="GD35" s="106"/>
      <c r="GE35" s="105">
        <v>2.0</v>
      </c>
      <c r="GF35" s="104"/>
      <c r="GG35" s="104"/>
      <c r="GH35" s="105"/>
      <c r="GI35" s="105"/>
      <c r="GJ35" s="104"/>
      <c r="GK35" s="105">
        <f t="shared" si="25"/>
        <v>2</v>
      </c>
      <c r="GL35" s="106"/>
      <c r="GM35" s="105"/>
      <c r="GN35" s="104"/>
      <c r="GO35" s="104"/>
      <c r="GP35" s="105"/>
      <c r="GQ35" s="105"/>
      <c r="GR35" s="104"/>
      <c r="GS35" s="105">
        <f t="shared" si="26"/>
        <v>0</v>
      </c>
      <c r="GT35" s="106"/>
      <c r="GU35" s="105"/>
      <c r="GV35" s="104"/>
      <c r="GW35" s="104"/>
      <c r="GX35" s="105"/>
      <c r="GY35" s="105"/>
      <c r="GZ35" s="104"/>
      <c r="HA35" s="105">
        <f t="shared" si="27"/>
        <v>0</v>
      </c>
      <c r="HB35" s="106"/>
      <c r="HC35" s="105"/>
      <c r="HD35" s="104"/>
      <c r="HE35" s="104"/>
      <c r="HF35" s="105"/>
      <c r="HG35" s="105"/>
      <c r="HH35" s="104"/>
      <c r="HI35" s="105">
        <f t="shared" si="28"/>
        <v>0</v>
      </c>
      <c r="HJ35" s="106"/>
      <c r="HK35" s="105"/>
      <c r="HL35" s="104"/>
      <c r="HM35" s="104"/>
      <c r="HN35" s="105"/>
      <c r="HO35" s="105"/>
      <c r="HP35" s="104"/>
      <c r="HQ35" s="105">
        <f t="shared" si="29"/>
        <v>0</v>
      </c>
      <c r="HR35" s="106"/>
      <c r="HS35" s="105"/>
      <c r="HT35" s="104"/>
      <c r="HU35" s="104"/>
      <c r="HV35" s="105"/>
      <c r="HW35" s="105"/>
      <c r="HX35" s="104"/>
      <c r="HY35" s="105">
        <f t="shared" si="30"/>
        <v>0</v>
      </c>
      <c r="HZ35" s="106"/>
      <c r="IA35" s="105">
        <v>1.0</v>
      </c>
      <c r="IB35" s="104"/>
      <c r="IC35" s="104">
        <v>1.0</v>
      </c>
      <c r="ID35" s="105">
        <v>1.0</v>
      </c>
      <c r="IE35" s="105"/>
      <c r="IF35" s="104"/>
      <c r="IG35" s="105">
        <f t="shared" si="31"/>
        <v>3</v>
      </c>
      <c r="IH35" s="106"/>
      <c r="II35" s="105">
        <v>3.0</v>
      </c>
      <c r="IJ35" s="104">
        <v>0.5</v>
      </c>
      <c r="IK35" s="104">
        <v>0.5</v>
      </c>
      <c r="IL35" s="105"/>
      <c r="IM35" s="105">
        <v>2.0</v>
      </c>
      <c r="IN35" s="104"/>
      <c r="IO35" s="105">
        <f t="shared" si="32"/>
        <v>6</v>
      </c>
      <c r="IP35" s="106"/>
      <c r="IQ35" s="105"/>
      <c r="IR35" s="104"/>
      <c r="IS35" s="104"/>
      <c r="IT35" s="105"/>
      <c r="IU35" s="105"/>
      <c r="IV35" s="104"/>
      <c r="IW35" s="105">
        <f t="shared" si="33"/>
        <v>0</v>
      </c>
      <c r="IX35" s="106"/>
      <c r="IY35" s="107">
        <f t="shared" ref="IY35:JD35" si="68">SUM(C35,K35,S35,AA35,AI35,AQ35,AY35,BG35,BO35,BW35,CE35,CM35,CU35,DC35,DK35,DS35,EA35,EI35,EQ35,EY35,FG35,FO35,FW35,GE35,GM35,GU35,HC35,HK35,HS35,IA35,II35,IQ35)</f>
        <v>18</v>
      </c>
      <c r="IZ35" s="107">
        <f t="shared" si="68"/>
        <v>0.5</v>
      </c>
      <c r="JA35" s="107">
        <f t="shared" si="68"/>
        <v>4</v>
      </c>
      <c r="JB35" s="107">
        <f t="shared" si="68"/>
        <v>9.5</v>
      </c>
      <c r="JC35" s="107">
        <f t="shared" si="68"/>
        <v>4.5</v>
      </c>
      <c r="JD35" s="107">
        <f t="shared" si="68"/>
        <v>0</v>
      </c>
      <c r="JE35" s="108">
        <f t="shared" si="35"/>
        <v>36.5</v>
      </c>
      <c r="JF35" s="104"/>
      <c r="JG35" s="104">
        <f t="shared" si="54"/>
        <v>0</v>
      </c>
    </row>
    <row r="36" ht="15.75" customHeight="1">
      <c r="A36" s="3"/>
      <c r="B36" s="3" t="s">
        <v>114</v>
      </c>
      <c r="C36" s="105"/>
      <c r="D36" s="104"/>
      <c r="E36" s="104"/>
      <c r="F36" s="105"/>
      <c r="G36" s="105"/>
      <c r="H36" s="104"/>
      <c r="I36" s="105"/>
      <c r="J36" s="106"/>
      <c r="K36" s="105"/>
      <c r="L36" s="104"/>
      <c r="M36" s="104"/>
      <c r="N36" s="105"/>
      <c r="O36" s="105"/>
      <c r="P36" s="104"/>
      <c r="Q36" s="105"/>
      <c r="R36" s="106"/>
      <c r="S36" s="105"/>
      <c r="T36" s="104"/>
      <c r="U36" s="104"/>
      <c r="V36" s="105"/>
      <c r="W36" s="105"/>
      <c r="X36" s="104"/>
      <c r="Y36" s="105"/>
      <c r="Z36" s="106"/>
      <c r="AA36" s="105"/>
      <c r="AB36" s="104"/>
      <c r="AC36" s="104"/>
      <c r="AD36" s="105"/>
      <c r="AE36" s="105"/>
      <c r="AF36" s="104"/>
      <c r="AG36" s="105"/>
      <c r="AH36" s="106"/>
      <c r="AI36" s="105"/>
      <c r="AJ36" s="104"/>
      <c r="AK36" s="104"/>
      <c r="AL36" s="105">
        <v>4.0</v>
      </c>
      <c r="AM36" s="105"/>
      <c r="AN36" s="104"/>
      <c r="AO36" s="105"/>
      <c r="AP36" s="106"/>
      <c r="AQ36" s="105"/>
      <c r="AR36" s="104"/>
      <c r="AS36" s="104"/>
      <c r="AT36" s="105"/>
      <c r="AU36" s="105"/>
      <c r="AV36" s="104"/>
      <c r="AW36" s="105"/>
      <c r="AX36" s="106"/>
      <c r="AY36" s="105"/>
      <c r="AZ36" s="104"/>
      <c r="BA36" s="104"/>
      <c r="BB36" s="105"/>
      <c r="BC36" s="105"/>
      <c r="BD36" s="104"/>
      <c r="BE36" s="105"/>
      <c r="BF36" s="106"/>
      <c r="BG36" s="105"/>
      <c r="BH36" s="104"/>
      <c r="BI36" s="104"/>
      <c r="BJ36" s="105"/>
      <c r="BK36" s="105"/>
      <c r="BL36" s="104"/>
      <c r="BM36" s="105"/>
      <c r="BN36" s="106"/>
      <c r="BO36" s="105"/>
      <c r="BP36" s="104"/>
      <c r="BQ36" s="104"/>
      <c r="BR36" s="105"/>
      <c r="BS36" s="105"/>
      <c r="BT36" s="104"/>
      <c r="BU36" s="105"/>
      <c r="BV36" s="106"/>
      <c r="BW36" s="105"/>
      <c r="BX36" s="104"/>
      <c r="BY36" s="104"/>
      <c r="BZ36" s="105"/>
      <c r="CA36" s="105"/>
      <c r="CB36" s="104"/>
      <c r="CC36" s="105"/>
      <c r="CD36" s="106"/>
      <c r="CE36" s="105"/>
      <c r="CF36" s="104"/>
      <c r="CG36" s="104"/>
      <c r="CH36" s="105"/>
      <c r="CI36" s="105"/>
      <c r="CJ36" s="104"/>
      <c r="CK36" s="105"/>
      <c r="CL36" s="106"/>
      <c r="CM36" s="105"/>
      <c r="CN36" s="104"/>
      <c r="CO36" s="104"/>
      <c r="CP36" s="105"/>
      <c r="CQ36" s="105"/>
      <c r="CR36" s="104"/>
      <c r="CS36" s="105"/>
      <c r="CT36" s="106"/>
      <c r="CU36" s="105"/>
      <c r="CV36" s="104"/>
      <c r="CW36" s="104"/>
      <c r="CX36" s="105"/>
      <c r="CY36" s="105"/>
      <c r="CZ36" s="104"/>
      <c r="DA36" s="105"/>
      <c r="DB36" s="106"/>
      <c r="DC36" s="105"/>
      <c r="DD36" s="104"/>
      <c r="DE36" s="104"/>
      <c r="DF36" s="105"/>
      <c r="DG36" s="105"/>
      <c r="DH36" s="104"/>
      <c r="DI36" s="105"/>
      <c r="DJ36" s="106"/>
      <c r="DK36" s="105"/>
      <c r="DL36" s="104"/>
      <c r="DM36" s="104"/>
      <c r="DN36" s="105"/>
      <c r="DO36" s="105"/>
      <c r="DP36" s="104"/>
      <c r="DQ36" s="105"/>
      <c r="DR36" s="106"/>
      <c r="DS36" s="105"/>
      <c r="DT36" s="104"/>
      <c r="DU36" s="104"/>
      <c r="DV36" s="105"/>
      <c r="DW36" s="105"/>
      <c r="DX36" s="104"/>
      <c r="DY36" s="105"/>
      <c r="DZ36" s="106"/>
      <c r="EA36" s="105"/>
      <c r="EB36" s="104"/>
      <c r="EC36" s="104"/>
      <c r="ED36" s="105"/>
      <c r="EE36" s="105"/>
      <c r="EF36" s="104"/>
      <c r="EG36" s="105"/>
      <c r="EH36" s="106"/>
      <c r="EI36" s="105"/>
      <c r="EJ36" s="104"/>
      <c r="EK36" s="104"/>
      <c r="EL36" s="105"/>
      <c r="EM36" s="105"/>
      <c r="EN36" s="104"/>
      <c r="EO36" s="105"/>
      <c r="EP36" s="106"/>
      <c r="EQ36" s="105"/>
      <c r="ER36" s="104"/>
      <c r="ES36" s="104"/>
      <c r="ET36" s="105"/>
      <c r="EU36" s="105"/>
      <c r="EV36" s="104"/>
      <c r="EW36" s="105"/>
      <c r="EX36" s="106"/>
      <c r="EY36" s="105"/>
      <c r="EZ36" s="104"/>
      <c r="FA36" s="104"/>
      <c r="FB36" s="105"/>
      <c r="FC36" s="105"/>
      <c r="FD36" s="104"/>
      <c r="FE36" s="105"/>
      <c r="FF36" s="106"/>
      <c r="FG36" s="105"/>
      <c r="FH36" s="104"/>
      <c r="FI36" s="104"/>
      <c r="FJ36" s="105"/>
      <c r="FK36" s="105"/>
      <c r="FL36" s="104"/>
      <c r="FM36" s="105"/>
      <c r="FN36" s="106"/>
      <c r="FO36" s="105"/>
      <c r="FP36" s="104"/>
      <c r="FQ36" s="104"/>
      <c r="FR36" s="105"/>
      <c r="FS36" s="105"/>
      <c r="FT36" s="104"/>
      <c r="FU36" s="105"/>
      <c r="FV36" s="106"/>
      <c r="FW36" s="105"/>
      <c r="FX36" s="104"/>
      <c r="FY36" s="104"/>
      <c r="FZ36" s="105"/>
      <c r="GA36" s="105"/>
      <c r="GB36" s="104"/>
      <c r="GC36" s="105"/>
      <c r="GD36" s="106"/>
      <c r="GE36" s="105"/>
      <c r="GF36" s="104"/>
      <c r="GG36" s="104"/>
      <c r="GH36" s="105">
        <v>7.0</v>
      </c>
      <c r="GI36" s="105"/>
      <c r="GJ36" s="104"/>
      <c r="GK36" s="105">
        <f t="shared" si="25"/>
        <v>7</v>
      </c>
      <c r="GL36" s="106"/>
      <c r="GM36" s="105"/>
      <c r="GN36" s="104"/>
      <c r="GO36" s="104"/>
      <c r="GP36" s="105"/>
      <c r="GQ36" s="105"/>
      <c r="GR36" s="104"/>
      <c r="GS36" s="105"/>
      <c r="GT36" s="106"/>
      <c r="GU36" s="105"/>
      <c r="GV36" s="104"/>
      <c r="GW36" s="104"/>
      <c r="GX36" s="105"/>
      <c r="GY36" s="105"/>
      <c r="GZ36" s="104"/>
      <c r="HA36" s="105"/>
      <c r="HB36" s="106"/>
      <c r="HC36" s="105"/>
      <c r="HD36" s="104"/>
      <c r="HE36" s="104"/>
      <c r="HF36" s="105"/>
      <c r="HG36" s="105"/>
      <c r="HH36" s="104"/>
      <c r="HI36" s="105"/>
      <c r="HJ36" s="106"/>
      <c r="HK36" s="105"/>
      <c r="HL36" s="104"/>
      <c r="HM36" s="104"/>
      <c r="HN36" s="105"/>
      <c r="HO36" s="105"/>
      <c r="HP36" s="104"/>
      <c r="HQ36" s="105"/>
      <c r="HR36" s="106"/>
      <c r="HS36" s="105"/>
      <c r="HT36" s="104"/>
      <c r="HU36" s="104"/>
      <c r="HV36" s="105"/>
      <c r="HW36" s="105"/>
      <c r="HX36" s="104"/>
      <c r="HY36" s="105"/>
      <c r="HZ36" s="106"/>
      <c r="IA36" s="105"/>
      <c r="IB36" s="104"/>
      <c r="IC36" s="104"/>
      <c r="ID36" s="105"/>
      <c r="IE36" s="105"/>
      <c r="IF36" s="104"/>
      <c r="IG36" s="105"/>
      <c r="IH36" s="106"/>
      <c r="II36" s="105"/>
      <c r="IJ36" s="104"/>
      <c r="IK36" s="104"/>
      <c r="IL36" s="105"/>
      <c r="IM36" s="105"/>
      <c r="IN36" s="104"/>
      <c r="IO36" s="105"/>
      <c r="IP36" s="106"/>
      <c r="IQ36" s="105"/>
      <c r="IR36" s="104"/>
      <c r="IS36" s="104"/>
      <c r="IT36" s="105"/>
      <c r="IU36" s="105"/>
      <c r="IV36" s="104"/>
      <c r="IW36" s="105"/>
      <c r="IX36" s="106"/>
      <c r="IY36" s="107"/>
      <c r="IZ36" s="107"/>
      <c r="JA36" s="107"/>
      <c r="JB36" s="107"/>
      <c r="JC36" s="107"/>
      <c r="JD36" s="107"/>
      <c r="JE36" s="108"/>
      <c r="JF36" s="104"/>
      <c r="JG36" s="104"/>
    </row>
    <row r="37" ht="15.75" customHeight="1">
      <c r="A37" s="3" t="s">
        <v>92</v>
      </c>
      <c r="B37" s="3" t="s">
        <v>38</v>
      </c>
      <c r="C37" s="104"/>
      <c r="D37" s="104"/>
      <c r="E37" s="104"/>
      <c r="F37" s="104"/>
      <c r="G37" s="104"/>
      <c r="H37" s="104"/>
      <c r="I37" s="105">
        <f t="shared" ref="I37:I49" si="70">SUM(C37:H37)</f>
        <v>0</v>
      </c>
      <c r="J37" s="106"/>
      <c r="K37" s="104"/>
      <c r="L37" s="104"/>
      <c r="M37" s="104"/>
      <c r="N37" s="104"/>
      <c r="O37" s="104"/>
      <c r="P37" s="104"/>
      <c r="Q37" s="105">
        <f t="shared" ref="Q37:Q49" si="71">SUM(K37:P37)</f>
        <v>0</v>
      </c>
      <c r="R37" s="106"/>
      <c r="S37" s="104"/>
      <c r="T37" s="104"/>
      <c r="U37" s="104"/>
      <c r="V37" s="104"/>
      <c r="W37" s="104"/>
      <c r="X37" s="104"/>
      <c r="Y37" s="105">
        <f t="shared" ref="Y37:Y49" si="72">SUM(S37:X37)</f>
        <v>0</v>
      </c>
      <c r="Z37" s="106"/>
      <c r="AA37" s="104"/>
      <c r="AB37" s="104"/>
      <c r="AC37" s="104"/>
      <c r="AD37" s="104"/>
      <c r="AE37" s="104"/>
      <c r="AF37" s="104"/>
      <c r="AG37" s="105">
        <f t="shared" ref="AG37:AG49" si="73">SUM(AA37:AF37)</f>
        <v>0</v>
      </c>
      <c r="AH37" s="106"/>
      <c r="AI37" s="104"/>
      <c r="AJ37" s="104"/>
      <c r="AK37" s="104"/>
      <c r="AL37" s="104"/>
      <c r="AM37" s="104"/>
      <c r="AN37" s="104"/>
      <c r="AO37" s="105">
        <f t="shared" ref="AO37:AO49" si="74">SUM(AI37:AN37)</f>
        <v>0</v>
      </c>
      <c r="AP37" s="106"/>
      <c r="AQ37" s="104"/>
      <c r="AR37" s="104"/>
      <c r="AS37" s="104"/>
      <c r="AT37" s="104"/>
      <c r="AU37" s="104"/>
      <c r="AV37" s="104"/>
      <c r="AW37" s="105">
        <f t="shared" ref="AW37:AW49" si="75">SUM(AQ37:AV37)</f>
        <v>0</v>
      </c>
      <c r="AX37" s="106"/>
      <c r="AY37" s="104"/>
      <c r="AZ37" s="104"/>
      <c r="BA37" s="104"/>
      <c r="BB37" s="104"/>
      <c r="BC37" s="104"/>
      <c r="BD37" s="104"/>
      <c r="BE37" s="105">
        <f t="shared" ref="BE37:BE49" si="76">SUM(AY37:BD37)</f>
        <v>0</v>
      </c>
      <c r="BF37" s="106"/>
      <c r="BG37" s="104"/>
      <c r="BH37" s="104"/>
      <c r="BI37" s="104"/>
      <c r="BJ37" s="104"/>
      <c r="BK37" s="104"/>
      <c r="BL37" s="104"/>
      <c r="BM37" s="105">
        <f t="shared" ref="BM37:BM49" si="77">SUM(BG37:BL37)</f>
        <v>0</v>
      </c>
      <c r="BN37" s="106"/>
      <c r="BO37" s="104"/>
      <c r="BP37" s="104"/>
      <c r="BQ37" s="104"/>
      <c r="BR37" s="104"/>
      <c r="BS37" s="104"/>
      <c r="BT37" s="104"/>
      <c r="BU37" s="105">
        <f t="shared" ref="BU37:BU49" si="78">SUM(BO37:BT37)</f>
        <v>0</v>
      </c>
      <c r="BV37" s="106"/>
      <c r="BW37" s="104"/>
      <c r="BX37" s="104"/>
      <c r="BY37" s="104"/>
      <c r="BZ37" s="104"/>
      <c r="CA37" s="104"/>
      <c r="CB37" s="104"/>
      <c r="CC37" s="105">
        <f t="shared" ref="CC37:CC49" si="79">SUM(BW37:CB37)</f>
        <v>0</v>
      </c>
      <c r="CD37" s="106"/>
      <c r="CE37" s="104"/>
      <c r="CF37" s="104"/>
      <c r="CG37" s="104"/>
      <c r="CH37" s="104"/>
      <c r="CI37" s="104"/>
      <c r="CJ37" s="104"/>
      <c r="CK37" s="105">
        <f t="shared" ref="CK37:CK49" si="80">SUM(CE37:CJ37)</f>
        <v>0</v>
      </c>
      <c r="CL37" s="106"/>
      <c r="CM37" s="104"/>
      <c r="CN37" s="104"/>
      <c r="CO37" s="104"/>
      <c r="CP37" s="104"/>
      <c r="CQ37" s="104"/>
      <c r="CR37" s="104"/>
      <c r="CS37" s="105">
        <f t="shared" ref="CS37:CS49" si="81">SUM(CM37:CR37)</f>
        <v>0</v>
      </c>
      <c r="CT37" s="106"/>
      <c r="CU37" s="104"/>
      <c r="CV37" s="104"/>
      <c r="CW37" s="104"/>
      <c r="CX37" s="104"/>
      <c r="CY37" s="104"/>
      <c r="CZ37" s="104"/>
      <c r="DA37" s="105">
        <f t="shared" ref="DA37:DA49" si="82">SUM(CU37:CZ37)</f>
        <v>0</v>
      </c>
      <c r="DB37" s="106"/>
      <c r="DC37" s="104"/>
      <c r="DD37" s="104"/>
      <c r="DE37" s="104"/>
      <c r="DF37" s="104"/>
      <c r="DG37" s="104"/>
      <c r="DH37" s="104"/>
      <c r="DI37" s="105">
        <f t="shared" ref="DI37:DI49" si="83">SUM(DC37:DH37)</f>
        <v>0</v>
      </c>
      <c r="DJ37" s="106"/>
      <c r="DK37" s="104"/>
      <c r="DL37" s="104"/>
      <c r="DM37" s="104"/>
      <c r="DN37" s="104"/>
      <c r="DO37" s="104"/>
      <c r="DP37" s="104"/>
      <c r="DQ37" s="105">
        <f t="shared" ref="DQ37:DQ49" si="84">SUM(DK37:DP37)</f>
        <v>0</v>
      </c>
      <c r="DR37" s="106"/>
      <c r="DS37" s="104"/>
      <c r="DT37" s="104"/>
      <c r="DU37" s="104"/>
      <c r="DV37" s="104"/>
      <c r="DW37" s="104"/>
      <c r="DX37" s="104"/>
      <c r="DY37" s="105">
        <f t="shared" ref="DY37:DY49" si="85">SUM(DS37:DX37)</f>
        <v>0</v>
      </c>
      <c r="DZ37" s="106"/>
      <c r="EA37" s="104"/>
      <c r="EB37" s="104"/>
      <c r="EC37" s="104"/>
      <c r="ED37" s="104"/>
      <c r="EE37" s="104"/>
      <c r="EF37" s="104"/>
      <c r="EG37" s="105">
        <f t="shared" ref="EG37:EG49" si="86">SUM(EA37:EF37)</f>
        <v>0</v>
      </c>
      <c r="EH37" s="106"/>
      <c r="EI37" s="104"/>
      <c r="EJ37" s="104"/>
      <c r="EK37" s="104"/>
      <c r="EL37" s="104"/>
      <c r="EM37" s="104"/>
      <c r="EN37" s="104"/>
      <c r="EO37" s="105">
        <f t="shared" ref="EO37:EO49" si="87">SUM(EI37:EN37)</f>
        <v>0</v>
      </c>
      <c r="EP37" s="106"/>
      <c r="EQ37" s="104"/>
      <c r="ER37" s="104"/>
      <c r="ES37" s="104"/>
      <c r="ET37" s="104"/>
      <c r="EU37" s="104"/>
      <c r="EV37" s="104"/>
      <c r="EW37" s="105">
        <f t="shared" ref="EW37:EW49" si="88">SUM(EQ37:EV37)</f>
        <v>0</v>
      </c>
      <c r="EX37" s="106"/>
      <c r="EY37" s="104"/>
      <c r="EZ37" s="104"/>
      <c r="FA37" s="104"/>
      <c r="FB37" s="104"/>
      <c r="FC37" s="104"/>
      <c r="FD37" s="104"/>
      <c r="FE37" s="105">
        <f t="shared" ref="FE37:FE49" si="89">SUM(EY37:FD37)</f>
        <v>0</v>
      </c>
      <c r="FF37" s="106"/>
      <c r="FG37" s="104"/>
      <c r="FH37" s="104"/>
      <c r="FI37" s="104"/>
      <c r="FJ37" s="104"/>
      <c r="FK37" s="104"/>
      <c r="FL37" s="104"/>
      <c r="FM37" s="105">
        <f t="shared" ref="FM37:FM49" si="90">SUM(FG37:FL37)</f>
        <v>0</v>
      </c>
      <c r="FN37" s="106"/>
      <c r="FO37" s="104"/>
      <c r="FP37" s="104"/>
      <c r="FQ37" s="104"/>
      <c r="FR37" s="104"/>
      <c r="FS37" s="104"/>
      <c r="FT37" s="104"/>
      <c r="FU37" s="105">
        <f t="shared" ref="FU37:FU49" si="91">SUM(FO37:FT37)</f>
        <v>0</v>
      </c>
      <c r="FV37" s="106"/>
      <c r="FW37" s="104"/>
      <c r="FX37" s="104"/>
      <c r="FY37" s="104"/>
      <c r="FZ37" s="104"/>
      <c r="GA37" s="104"/>
      <c r="GB37" s="104"/>
      <c r="GC37" s="105">
        <f t="shared" ref="GC37:GC49" si="92">SUM(FW37:GB37)</f>
        <v>0</v>
      </c>
      <c r="GD37" s="106"/>
      <c r="GE37" s="104"/>
      <c r="GF37" s="104"/>
      <c r="GG37" s="104"/>
      <c r="GH37" s="104"/>
      <c r="GI37" s="104"/>
      <c r="GJ37" s="104"/>
      <c r="GK37" s="105">
        <f t="shared" si="25"/>
        <v>0</v>
      </c>
      <c r="GL37" s="106"/>
      <c r="GM37" s="104"/>
      <c r="GN37" s="104"/>
      <c r="GO37" s="104"/>
      <c r="GP37" s="104"/>
      <c r="GQ37" s="104"/>
      <c r="GR37" s="104"/>
      <c r="GS37" s="105">
        <f t="shared" ref="GS37:GS49" si="93">SUM(GM37:GR37)</f>
        <v>0</v>
      </c>
      <c r="GT37" s="106"/>
      <c r="GU37" s="104"/>
      <c r="GV37" s="104"/>
      <c r="GW37" s="104"/>
      <c r="GX37" s="104"/>
      <c r="GY37" s="104"/>
      <c r="GZ37" s="104"/>
      <c r="HA37" s="105">
        <f t="shared" ref="HA37:HA49" si="94">SUM(GU37:GZ37)</f>
        <v>0</v>
      </c>
      <c r="HB37" s="106"/>
      <c r="HC37" s="104"/>
      <c r="HD37" s="104"/>
      <c r="HE37" s="104"/>
      <c r="HF37" s="104"/>
      <c r="HG37" s="104"/>
      <c r="HH37" s="104"/>
      <c r="HI37" s="105">
        <f t="shared" ref="HI37:HI49" si="95">SUM(HC37:HH37)</f>
        <v>0</v>
      </c>
      <c r="HJ37" s="106"/>
      <c r="HK37" s="104"/>
      <c r="HL37" s="104"/>
      <c r="HM37" s="104"/>
      <c r="HN37" s="104"/>
      <c r="HO37" s="104"/>
      <c r="HP37" s="104"/>
      <c r="HQ37" s="105">
        <f t="shared" ref="HQ37:HQ49" si="96">SUM(HK37:HP37)</f>
        <v>0</v>
      </c>
      <c r="HR37" s="106"/>
      <c r="HS37" s="104"/>
      <c r="HT37" s="104"/>
      <c r="HU37" s="104"/>
      <c r="HV37" s="104"/>
      <c r="HW37" s="104"/>
      <c r="HX37" s="104"/>
      <c r="HY37" s="105">
        <f t="shared" ref="HY37:HY49" si="97">SUM(HS37:HX37)</f>
        <v>0</v>
      </c>
      <c r="HZ37" s="106"/>
      <c r="IA37" s="104"/>
      <c r="IB37" s="104"/>
      <c r="IC37" s="104"/>
      <c r="ID37" s="104"/>
      <c r="IE37" s="104"/>
      <c r="IF37" s="104"/>
      <c r="IG37" s="105">
        <f t="shared" ref="IG37:IG49" si="98">SUM(IA37:IF37)</f>
        <v>0</v>
      </c>
      <c r="IH37" s="106"/>
      <c r="II37" s="104"/>
      <c r="IJ37" s="104"/>
      <c r="IK37" s="104"/>
      <c r="IL37" s="104"/>
      <c r="IM37" s="104"/>
      <c r="IN37" s="104"/>
      <c r="IO37" s="105">
        <f t="shared" ref="IO37:IO49" si="99">SUM(II37:IN37)</f>
        <v>0</v>
      </c>
      <c r="IP37" s="106"/>
      <c r="IQ37" s="104"/>
      <c r="IR37" s="104"/>
      <c r="IS37" s="104"/>
      <c r="IT37" s="104"/>
      <c r="IU37" s="104"/>
      <c r="IV37" s="104"/>
      <c r="IW37" s="105">
        <f t="shared" ref="IW37:IW43" si="100">SUM(IQ37:IV37)</f>
        <v>0</v>
      </c>
      <c r="IX37" s="106"/>
      <c r="IY37" s="107">
        <f t="shared" ref="IY37:JD37" si="69">SUM(C37,K37,S37,AA37,AI37,AQ37,AY37,BG37,BO37,BW37,CE37,CM37,CU37,DC37,DK37,DS37,EA37,EI37,EQ37,EY37,FG37,FO37,FW37,GE37,GM37,GU37,HC37,HK37,HS37,IA37,II37,IQ37)</f>
        <v>0</v>
      </c>
      <c r="IZ37" s="107">
        <f t="shared" si="69"/>
        <v>0</v>
      </c>
      <c r="JA37" s="107">
        <f t="shared" si="69"/>
        <v>0</v>
      </c>
      <c r="JB37" s="107">
        <f t="shared" si="69"/>
        <v>0</v>
      </c>
      <c r="JC37" s="107">
        <f t="shared" si="69"/>
        <v>0</v>
      </c>
      <c r="JD37" s="107">
        <f t="shared" si="69"/>
        <v>0</v>
      </c>
      <c r="JE37" s="108">
        <f t="shared" ref="JE37:JE49" si="102">SUM(IY37:JD37)</f>
        <v>0</v>
      </c>
      <c r="JF37" s="104"/>
      <c r="JG37" s="104">
        <f t="shared" ref="JG37:JG49" si="103">JE37-(SUM(C37:IW37)*0.5)</f>
        <v>0</v>
      </c>
    </row>
    <row r="38" ht="15.75" customHeight="1">
      <c r="A38" s="3" t="s">
        <v>94</v>
      </c>
      <c r="B38" s="3" t="s">
        <v>40</v>
      </c>
      <c r="C38" s="104"/>
      <c r="D38" s="105"/>
      <c r="E38" s="105"/>
      <c r="F38" s="105"/>
      <c r="G38" s="104"/>
      <c r="H38" s="104"/>
      <c r="I38" s="105">
        <f t="shared" si="70"/>
        <v>0</v>
      </c>
      <c r="J38" s="106"/>
      <c r="K38" s="104"/>
      <c r="L38" s="105"/>
      <c r="M38" s="105"/>
      <c r="N38" s="105"/>
      <c r="O38" s="104"/>
      <c r="P38" s="104"/>
      <c r="Q38" s="105">
        <f t="shared" si="71"/>
        <v>0</v>
      </c>
      <c r="R38" s="106"/>
      <c r="S38" s="104"/>
      <c r="T38" s="105"/>
      <c r="U38" s="105"/>
      <c r="V38" s="105"/>
      <c r="W38" s="104"/>
      <c r="X38" s="104"/>
      <c r="Y38" s="105">
        <f t="shared" si="72"/>
        <v>0</v>
      </c>
      <c r="Z38" s="106"/>
      <c r="AA38" s="104"/>
      <c r="AB38" s="105"/>
      <c r="AC38" s="105"/>
      <c r="AD38" s="105"/>
      <c r="AE38" s="104"/>
      <c r="AF38" s="104"/>
      <c r="AG38" s="105">
        <f t="shared" si="73"/>
        <v>0</v>
      </c>
      <c r="AH38" s="106"/>
      <c r="AI38" s="104"/>
      <c r="AJ38" s="105"/>
      <c r="AK38" s="105"/>
      <c r="AL38" s="105"/>
      <c r="AM38" s="104"/>
      <c r="AN38" s="104"/>
      <c r="AO38" s="105">
        <f t="shared" si="74"/>
        <v>0</v>
      </c>
      <c r="AP38" s="106"/>
      <c r="AQ38" s="104"/>
      <c r="AR38" s="105"/>
      <c r="AS38" s="105"/>
      <c r="AT38" s="105"/>
      <c r="AU38" s="104"/>
      <c r="AV38" s="104"/>
      <c r="AW38" s="105">
        <f t="shared" si="75"/>
        <v>0</v>
      </c>
      <c r="AX38" s="106"/>
      <c r="AY38" s="104"/>
      <c r="AZ38" s="105"/>
      <c r="BA38" s="105"/>
      <c r="BB38" s="105"/>
      <c r="BC38" s="104"/>
      <c r="BD38" s="104"/>
      <c r="BE38" s="105">
        <f t="shared" si="76"/>
        <v>0</v>
      </c>
      <c r="BF38" s="106"/>
      <c r="BG38" s="104"/>
      <c r="BH38" s="105"/>
      <c r="BI38" s="105"/>
      <c r="BJ38" s="105"/>
      <c r="BK38" s="104"/>
      <c r="BL38" s="104"/>
      <c r="BM38" s="105">
        <f t="shared" si="77"/>
        <v>0</v>
      </c>
      <c r="BN38" s="106"/>
      <c r="BO38" s="104"/>
      <c r="BP38" s="105"/>
      <c r="BQ38" s="105"/>
      <c r="BR38" s="105"/>
      <c r="BS38" s="104"/>
      <c r="BT38" s="104"/>
      <c r="BU38" s="105">
        <f t="shared" si="78"/>
        <v>0</v>
      </c>
      <c r="BV38" s="106"/>
      <c r="BW38" s="104"/>
      <c r="BX38" s="105"/>
      <c r="BY38" s="105"/>
      <c r="BZ38" s="105"/>
      <c r="CA38" s="104"/>
      <c r="CB38" s="104"/>
      <c r="CC38" s="105">
        <f t="shared" si="79"/>
        <v>0</v>
      </c>
      <c r="CD38" s="106"/>
      <c r="CE38" s="104"/>
      <c r="CF38" s="105"/>
      <c r="CG38" s="105"/>
      <c r="CH38" s="105"/>
      <c r="CI38" s="104"/>
      <c r="CJ38" s="104"/>
      <c r="CK38" s="105">
        <f t="shared" si="80"/>
        <v>0</v>
      </c>
      <c r="CL38" s="106"/>
      <c r="CM38" s="104"/>
      <c r="CN38" s="105"/>
      <c r="CO38" s="105"/>
      <c r="CP38" s="105"/>
      <c r="CQ38" s="104"/>
      <c r="CR38" s="104"/>
      <c r="CS38" s="105">
        <f t="shared" si="81"/>
        <v>0</v>
      </c>
      <c r="CT38" s="106"/>
      <c r="CU38" s="104"/>
      <c r="CV38" s="105"/>
      <c r="CW38" s="105"/>
      <c r="CX38" s="105"/>
      <c r="CY38" s="104"/>
      <c r="CZ38" s="104"/>
      <c r="DA38" s="105">
        <f t="shared" si="82"/>
        <v>0</v>
      </c>
      <c r="DB38" s="106"/>
      <c r="DC38" s="104"/>
      <c r="DD38" s="105"/>
      <c r="DE38" s="105"/>
      <c r="DF38" s="105"/>
      <c r="DG38" s="104"/>
      <c r="DH38" s="104"/>
      <c r="DI38" s="105">
        <f t="shared" si="83"/>
        <v>0</v>
      </c>
      <c r="DJ38" s="106"/>
      <c r="DK38" s="104"/>
      <c r="DL38" s="105"/>
      <c r="DM38" s="105"/>
      <c r="DN38" s="105"/>
      <c r="DO38" s="104"/>
      <c r="DP38" s="104"/>
      <c r="DQ38" s="105">
        <f t="shared" si="84"/>
        <v>0</v>
      </c>
      <c r="DR38" s="106"/>
      <c r="DS38" s="104"/>
      <c r="DT38" s="105"/>
      <c r="DU38" s="105"/>
      <c r="DV38" s="105"/>
      <c r="DW38" s="104"/>
      <c r="DX38" s="104"/>
      <c r="DY38" s="105">
        <f t="shared" si="85"/>
        <v>0</v>
      </c>
      <c r="DZ38" s="106"/>
      <c r="EA38" s="104"/>
      <c r="EB38" s="105"/>
      <c r="EC38" s="105"/>
      <c r="ED38" s="105"/>
      <c r="EE38" s="104"/>
      <c r="EF38" s="104"/>
      <c r="EG38" s="105">
        <f t="shared" si="86"/>
        <v>0</v>
      </c>
      <c r="EH38" s="106"/>
      <c r="EI38" s="104"/>
      <c r="EJ38" s="105"/>
      <c r="EK38" s="105"/>
      <c r="EL38" s="105"/>
      <c r="EM38" s="104"/>
      <c r="EN38" s="104"/>
      <c r="EO38" s="105">
        <f t="shared" si="87"/>
        <v>0</v>
      </c>
      <c r="EP38" s="106"/>
      <c r="EQ38" s="104"/>
      <c r="ER38" s="105"/>
      <c r="ES38" s="105">
        <v>2.0</v>
      </c>
      <c r="ET38" s="105"/>
      <c r="EU38" s="104"/>
      <c r="EV38" s="104"/>
      <c r="EW38" s="105">
        <f t="shared" si="88"/>
        <v>2</v>
      </c>
      <c r="EX38" s="106"/>
      <c r="EY38" s="104"/>
      <c r="EZ38" s="105"/>
      <c r="FA38" s="105"/>
      <c r="FB38" s="105"/>
      <c r="FC38" s="104"/>
      <c r="FD38" s="104"/>
      <c r="FE38" s="105">
        <f t="shared" si="89"/>
        <v>0</v>
      </c>
      <c r="FF38" s="106"/>
      <c r="FG38" s="104"/>
      <c r="FH38" s="105"/>
      <c r="FI38" s="105"/>
      <c r="FJ38" s="105"/>
      <c r="FK38" s="104"/>
      <c r="FL38" s="104"/>
      <c r="FM38" s="105">
        <f t="shared" si="90"/>
        <v>0</v>
      </c>
      <c r="FN38" s="106"/>
      <c r="FO38" s="104"/>
      <c r="FP38" s="105"/>
      <c r="FQ38" s="105"/>
      <c r="FR38" s="105"/>
      <c r="FS38" s="104"/>
      <c r="FT38" s="104"/>
      <c r="FU38" s="105">
        <f t="shared" si="91"/>
        <v>0</v>
      </c>
      <c r="FV38" s="106"/>
      <c r="FW38" s="104"/>
      <c r="FX38" s="105"/>
      <c r="FY38" s="105"/>
      <c r="FZ38" s="105"/>
      <c r="GA38" s="104"/>
      <c r="GB38" s="104"/>
      <c r="GC38" s="105">
        <f t="shared" si="92"/>
        <v>0</v>
      </c>
      <c r="GD38" s="106"/>
      <c r="GE38" s="104"/>
      <c r="GF38" s="105"/>
      <c r="GG38" s="105"/>
      <c r="GH38" s="105"/>
      <c r="GI38" s="104"/>
      <c r="GJ38" s="104"/>
      <c r="GK38" s="105">
        <f t="shared" si="25"/>
        <v>0</v>
      </c>
      <c r="GL38" s="106"/>
      <c r="GM38" s="104"/>
      <c r="GN38" s="105"/>
      <c r="GO38" s="105"/>
      <c r="GP38" s="105"/>
      <c r="GQ38" s="104"/>
      <c r="GR38" s="104"/>
      <c r="GS38" s="105">
        <f t="shared" si="93"/>
        <v>0</v>
      </c>
      <c r="GT38" s="106"/>
      <c r="GU38" s="104"/>
      <c r="GV38" s="105"/>
      <c r="GW38" s="105"/>
      <c r="GX38" s="105"/>
      <c r="GY38" s="104"/>
      <c r="GZ38" s="104"/>
      <c r="HA38" s="105">
        <f t="shared" si="94"/>
        <v>0</v>
      </c>
      <c r="HB38" s="106"/>
      <c r="HC38" s="104"/>
      <c r="HD38" s="105"/>
      <c r="HE38" s="105"/>
      <c r="HF38" s="105"/>
      <c r="HG38" s="104"/>
      <c r="HH38" s="104"/>
      <c r="HI38" s="105">
        <f t="shared" si="95"/>
        <v>0</v>
      </c>
      <c r="HJ38" s="106"/>
      <c r="HK38" s="104"/>
      <c r="HL38" s="105"/>
      <c r="HM38" s="105"/>
      <c r="HN38" s="105"/>
      <c r="HO38" s="104"/>
      <c r="HP38" s="104"/>
      <c r="HQ38" s="105">
        <f t="shared" si="96"/>
        <v>0</v>
      </c>
      <c r="HR38" s="106"/>
      <c r="HS38" s="104"/>
      <c r="HT38" s="105"/>
      <c r="HU38" s="105"/>
      <c r="HV38" s="105"/>
      <c r="HW38" s="104"/>
      <c r="HX38" s="104"/>
      <c r="HY38" s="105">
        <f t="shared" si="97"/>
        <v>0</v>
      </c>
      <c r="HZ38" s="106"/>
      <c r="IA38" s="104"/>
      <c r="IB38" s="105"/>
      <c r="IC38" s="105"/>
      <c r="ID38" s="105"/>
      <c r="IE38" s="104"/>
      <c r="IF38" s="104"/>
      <c r="IG38" s="105">
        <f t="shared" si="98"/>
        <v>0</v>
      </c>
      <c r="IH38" s="106"/>
      <c r="II38" s="104"/>
      <c r="IJ38" s="105"/>
      <c r="IK38" s="105"/>
      <c r="IL38" s="105"/>
      <c r="IM38" s="104"/>
      <c r="IN38" s="104"/>
      <c r="IO38" s="105">
        <f t="shared" si="99"/>
        <v>0</v>
      </c>
      <c r="IP38" s="106"/>
      <c r="IQ38" s="104"/>
      <c r="IR38" s="105"/>
      <c r="IS38" s="105"/>
      <c r="IT38" s="105"/>
      <c r="IU38" s="104"/>
      <c r="IV38" s="104"/>
      <c r="IW38" s="105">
        <f t="shared" si="100"/>
        <v>0</v>
      </c>
      <c r="IX38" s="106"/>
      <c r="IY38" s="107">
        <f t="shared" ref="IY38:JD38" si="101">SUM(C38,K38,S38,AA38,AI38,AQ38,AY38,BG38,BO38,BW38,CE38,CM38,CU38,DC38,DK38,DS38,EA38,EI38,EQ38,EY38,FG38,FO38,FW38,GE38,GM38,GU38,HC38,HK38,HS38,IA38,II38,IQ38)</f>
        <v>0</v>
      </c>
      <c r="IZ38" s="107">
        <f t="shared" si="101"/>
        <v>0</v>
      </c>
      <c r="JA38" s="107">
        <f t="shared" si="101"/>
        <v>2</v>
      </c>
      <c r="JB38" s="107">
        <f t="shared" si="101"/>
        <v>0</v>
      </c>
      <c r="JC38" s="107">
        <f t="shared" si="101"/>
        <v>0</v>
      </c>
      <c r="JD38" s="107">
        <f t="shared" si="101"/>
        <v>0</v>
      </c>
      <c r="JE38" s="108">
        <f t="shared" si="102"/>
        <v>2</v>
      </c>
      <c r="JF38" s="104"/>
      <c r="JG38" s="104">
        <f t="shared" si="103"/>
        <v>0</v>
      </c>
    </row>
    <row r="39" ht="15.75" customHeight="1">
      <c r="A39" s="3" t="s">
        <v>95</v>
      </c>
      <c r="B39" s="3" t="s">
        <v>115</v>
      </c>
      <c r="C39" s="104"/>
      <c r="D39" s="104"/>
      <c r="E39" s="104"/>
      <c r="F39" s="104"/>
      <c r="G39" s="104"/>
      <c r="H39" s="104"/>
      <c r="I39" s="105">
        <f t="shared" si="70"/>
        <v>0</v>
      </c>
      <c r="J39" s="106"/>
      <c r="K39" s="104"/>
      <c r="L39" s="104"/>
      <c r="M39" s="104"/>
      <c r="N39" s="104"/>
      <c r="O39" s="104"/>
      <c r="P39" s="104"/>
      <c r="Q39" s="105">
        <f t="shared" si="71"/>
        <v>0</v>
      </c>
      <c r="R39" s="106"/>
      <c r="S39" s="104"/>
      <c r="T39" s="104"/>
      <c r="U39" s="104"/>
      <c r="V39" s="104"/>
      <c r="W39" s="104"/>
      <c r="X39" s="104"/>
      <c r="Y39" s="105">
        <f t="shared" si="72"/>
        <v>0</v>
      </c>
      <c r="Z39" s="106"/>
      <c r="AA39" s="104"/>
      <c r="AB39" s="104"/>
      <c r="AC39" s="104"/>
      <c r="AD39" s="104"/>
      <c r="AE39" s="104"/>
      <c r="AF39" s="104"/>
      <c r="AG39" s="105">
        <f t="shared" si="73"/>
        <v>0</v>
      </c>
      <c r="AH39" s="106"/>
      <c r="AI39" s="104"/>
      <c r="AJ39" s="104"/>
      <c r="AK39" s="104"/>
      <c r="AL39" s="104"/>
      <c r="AM39" s="104"/>
      <c r="AN39" s="104"/>
      <c r="AO39" s="105">
        <f t="shared" si="74"/>
        <v>0</v>
      </c>
      <c r="AP39" s="106"/>
      <c r="AQ39" s="104"/>
      <c r="AR39" s="104"/>
      <c r="AS39" s="104"/>
      <c r="AT39" s="104"/>
      <c r="AU39" s="104"/>
      <c r="AV39" s="104"/>
      <c r="AW39" s="105">
        <f t="shared" si="75"/>
        <v>0</v>
      </c>
      <c r="AX39" s="106"/>
      <c r="AY39" s="104"/>
      <c r="AZ39" s="104"/>
      <c r="BA39" s="104"/>
      <c r="BB39" s="104"/>
      <c r="BC39" s="104"/>
      <c r="BD39" s="104"/>
      <c r="BE39" s="105">
        <f t="shared" si="76"/>
        <v>0</v>
      </c>
      <c r="BF39" s="106"/>
      <c r="BG39" s="104"/>
      <c r="BH39" s="104"/>
      <c r="BI39" s="104"/>
      <c r="BJ39" s="104"/>
      <c r="BK39" s="104"/>
      <c r="BL39" s="104"/>
      <c r="BM39" s="105">
        <f t="shared" si="77"/>
        <v>0</v>
      </c>
      <c r="BN39" s="106"/>
      <c r="BO39" s="104"/>
      <c r="BP39" s="104"/>
      <c r="BQ39" s="104"/>
      <c r="BR39" s="104"/>
      <c r="BS39" s="104"/>
      <c r="BT39" s="104"/>
      <c r="BU39" s="105">
        <f t="shared" si="78"/>
        <v>0</v>
      </c>
      <c r="BV39" s="106"/>
      <c r="BW39" s="104"/>
      <c r="BX39" s="104"/>
      <c r="BY39" s="104"/>
      <c r="BZ39" s="104"/>
      <c r="CA39" s="104"/>
      <c r="CB39" s="104"/>
      <c r="CC39" s="105">
        <f t="shared" si="79"/>
        <v>0</v>
      </c>
      <c r="CD39" s="106"/>
      <c r="CE39" s="104"/>
      <c r="CF39" s="104"/>
      <c r="CG39" s="104"/>
      <c r="CH39" s="104"/>
      <c r="CI39" s="104"/>
      <c r="CJ39" s="104"/>
      <c r="CK39" s="105">
        <f t="shared" si="80"/>
        <v>0</v>
      </c>
      <c r="CL39" s="106"/>
      <c r="CM39" s="104"/>
      <c r="CN39" s="104"/>
      <c r="CO39" s="104"/>
      <c r="CP39" s="104"/>
      <c r="CQ39" s="104"/>
      <c r="CR39" s="104"/>
      <c r="CS39" s="105">
        <f t="shared" si="81"/>
        <v>0</v>
      </c>
      <c r="CT39" s="106"/>
      <c r="CU39" s="104"/>
      <c r="CV39" s="104"/>
      <c r="CW39" s="104"/>
      <c r="CX39" s="104"/>
      <c r="CY39" s="104"/>
      <c r="CZ39" s="104"/>
      <c r="DA39" s="105">
        <f t="shared" si="82"/>
        <v>0</v>
      </c>
      <c r="DB39" s="106"/>
      <c r="DC39" s="104"/>
      <c r="DD39" s="104"/>
      <c r="DE39" s="104"/>
      <c r="DF39" s="104"/>
      <c r="DG39" s="104"/>
      <c r="DH39" s="104"/>
      <c r="DI39" s="105">
        <f t="shared" si="83"/>
        <v>0</v>
      </c>
      <c r="DJ39" s="106"/>
      <c r="DK39" s="104"/>
      <c r="DL39" s="104"/>
      <c r="DM39" s="104"/>
      <c r="DN39" s="104"/>
      <c r="DO39" s="104"/>
      <c r="DP39" s="104"/>
      <c r="DQ39" s="105">
        <f t="shared" si="84"/>
        <v>0</v>
      </c>
      <c r="DR39" s="106"/>
      <c r="DS39" s="104"/>
      <c r="DT39" s="104"/>
      <c r="DU39" s="104"/>
      <c r="DV39" s="104"/>
      <c r="DW39" s="104"/>
      <c r="DX39" s="104"/>
      <c r="DY39" s="105">
        <f t="shared" si="85"/>
        <v>0</v>
      </c>
      <c r="DZ39" s="106"/>
      <c r="EA39" s="104"/>
      <c r="EB39" s="104"/>
      <c r="EC39" s="104"/>
      <c r="ED39" s="104"/>
      <c r="EE39" s="104"/>
      <c r="EF39" s="104"/>
      <c r="EG39" s="105">
        <f t="shared" si="86"/>
        <v>0</v>
      </c>
      <c r="EH39" s="106"/>
      <c r="EI39" s="104"/>
      <c r="EJ39" s="104"/>
      <c r="EK39" s="104"/>
      <c r="EL39" s="104"/>
      <c r="EM39" s="104"/>
      <c r="EN39" s="104"/>
      <c r="EO39" s="105">
        <f t="shared" si="87"/>
        <v>0</v>
      </c>
      <c r="EP39" s="106"/>
      <c r="EQ39" s="104"/>
      <c r="ER39" s="104"/>
      <c r="ES39" s="104">
        <v>3.0</v>
      </c>
      <c r="ET39" s="104"/>
      <c r="EU39" s="104"/>
      <c r="EV39" s="104"/>
      <c r="EW39" s="105">
        <f t="shared" si="88"/>
        <v>3</v>
      </c>
      <c r="EX39" s="106"/>
      <c r="EY39" s="104"/>
      <c r="EZ39" s="104"/>
      <c r="FA39" s="104"/>
      <c r="FB39" s="104"/>
      <c r="FC39" s="104"/>
      <c r="FD39" s="104"/>
      <c r="FE39" s="105">
        <f t="shared" si="89"/>
        <v>0</v>
      </c>
      <c r="FF39" s="106"/>
      <c r="FG39" s="104"/>
      <c r="FH39" s="104"/>
      <c r="FI39" s="104"/>
      <c r="FJ39" s="104"/>
      <c r="FK39" s="104"/>
      <c r="FL39" s="104"/>
      <c r="FM39" s="105">
        <f t="shared" si="90"/>
        <v>0</v>
      </c>
      <c r="FN39" s="106"/>
      <c r="FO39" s="104"/>
      <c r="FP39" s="104"/>
      <c r="FQ39" s="104"/>
      <c r="FR39" s="104"/>
      <c r="FS39" s="104"/>
      <c r="FT39" s="104"/>
      <c r="FU39" s="105">
        <f t="shared" si="91"/>
        <v>0</v>
      </c>
      <c r="FV39" s="106"/>
      <c r="FW39" s="104"/>
      <c r="FX39" s="104"/>
      <c r="FY39" s="104"/>
      <c r="FZ39" s="104"/>
      <c r="GA39" s="104"/>
      <c r="GB39" s="104"/>
      <c r="GC39" s="105">
        <f t="shared" si="92"/>
        <v>0</v>
      </c>
      <c r="GD39" s="106"/>
      <c r="GE39" s="104"/>
      <c r="GF39" s="104"/>
      <c r="GG39" s="104">
        <v>1.0</v>
      </c>
      <c r="GH39" s="104"/>
      <c r="GI39" s="104"/>
      <c r="GJ39" s="104"/>
      <c r="GK39" s="105">
        <f t="shared" si="25"/>
        <v>1</v>
      </c>
      <c r="GL39" s="106"/>
      <c r="GM39" s="104"/>
      <c r="GN39" s="104"/>
      <c r="GO39" s="104"/>
      <c r="GP39" s="104"/>
      <c r="GQ39" s="104"/>
      <c r="GR39" s="104"/>
      <c r="GS39" s="105">
        <f t="shared" si="93"/>
        <v>0</v>
      </c>
      <c r="GT39" s="106"/>
      <c r="GU39" s="104"/>
      <c r="GV39" s="104"/>
      <c r="GW39" s="104"/>
      <c r="GX39" s="104"/>
      <c r="GY39" s="104"/>
      <c r="GZ39" s="104"/>
      <c r="HA39" s="105">
        <f t="shared" si="94"/>
        <v>0</v>
      </c>
      <c r="HB39" s="106"/>
      <c r="HC39" s="104"/>
      <c r="HD39" s="104"/>
      <c r="HE39" s="104"/>
      <c r="HF39" s="104"/>
      <c r="HG39" s="104"/>
      <c r="HH39" s="104"/>
      <c r="HI39" s="105">
        <f t="shared" si="95"/>
        <v>0</v>
      </c>
      <c r="HJ39" s="106"/>
      <c r="HK39" s="104"/>
      <c r="HL39" s="104"/>
      <c r="HM39" s="104"/>
      <c r="HN39" s="104"/>
      <c r="HO39" s="104"/>
      <c r="HP39" s="104"/>
      <c r="HQ39" s="105">
        <f t="shared" si="96"/>
        <v>0</v>
      </c>
      <c r="HR39" s="106"/>
      <c r="HS39" s="104"/>
      <c r="HT39" s="104"/>
      <c r="HU39" s="104"/>
      <c r="HV39" s="104"/>
      <c r="HW39" s="104"/>
      <c r="HX39" s="104"/>
      <c r="HY39" s="105">
        <f t="shared" si="97"/>
        <v>0</v>
      </c>
      <c r="HZ39" s="106"/>
      <c r="IA39" s="104"/>
      <c r="IB39" s="104"/>
      <c r="IC39" s="104"/>
      <c r="ID39" s="104"/>
      <c r="IE39" s="104"/>
      <c r="IF39" s="104"/>
      <c r="IG39" s="105">
        <f t="shared" si="98"/>
        <v>0</v>
      </c>
      <c r="IH39" s="106"/>
      <c r="II39" s="104"/>
      <c r="IJ39" s="104"/>
      <c r="IK39" s="104">
        <v>1.0</v>
      </c>
      <c r="IL39" s="104"/>
      <c r="IM39" s="104"/>
      <c r="IN39" s="104"/>
      <c r="IO39" s="105">
        <f t="shared" si="99"/>
        <v>1</v>
      </c>
      <c r="IP39" s="106"/>
      <c r="IQ39" s="104"/>
      <c r="IR39" s="104"/>
      <c r="IS39" s="104"/>
      <c r="IT39" s="104"/>
      <c r="IU39" s="104"/>
      <c r="IV39" s="104"/>
      <c r="IW39" s="105">
        <f t="shared" si="100"/>
        <v>0</v>
      </c>
      <c r="IX39" s="106"/>
      <c r="IY39" s="107">
        <f t="shared" ref="IY39:JD39" si="104">SUM(C39,K39,S39,AA39,AI39,AQ39,AY39,BG39,BO39,BW39,CE39,CM39,CU39,DC39,DK39,DS39,EA39,EI39,EQ39,EY39,FG39,FO39,FW39,GE39,GM39,GU39,HC39,HK39,HS39,IA39,II39,IQ39)</f>
        <v>0</v>
      </c>
      <c r="IZ39" s="107">
        <f t="shared" si="104"/>
        <v>0</v>
      </c>
      <c r="JA39" s="107">
        <f t="shared" si="104"/>
        <v>5</v>
      </c>
      <c r="JB39" s="107">
        <f t="shared" si="104"/>
        <v>0</v>
      </c>
      <c r="JC39" s="107">
        <f t="shared" si="104"/>
        <v>0</v>
      </c>
      <c r="JD39" s="107">
        <f t="shared" si="104"/>
        <v>0</v>
      </c>
      <c r="JE39" s="108">
        <f t="shared" si="102"/>
        <v>5</v>
      </c>
      <c r="JF39" s="104"/>
      <c r="JG39" s="104">
        <f t="shared" si="103"/>
        <v>0</v>
      </c>
    </row>
    <row r="40" ht="15.75" customHeight="1">
      <c r="A40" s="3" t="s">
        <v>96</v>
      </c>
      <c r="B40" s="3" t="s">
        <v>42</v>
      </c>
      <c r="C40" s="105"/>
      <c r="D40" s="105"/>
      <c r="E40" s="104"/>
      <c r="F40" s="105"/>
      <c r="G40" s="105"/>
      <c r="H40" s="104"/>
      <c r="I40" s="105">
        <f t="shared" si="70"/>
        <v>0</v>
      </c>
      <c r="J40" s="106"/>
      <c r="K40" s="105"/>
      <c r="L40" s="105"/>
      <c r="M40" s="104"/>
      <c r="N40" s="105"/>
      <c r="O40" s="105"/>
      <c r="P40" s="104"/>
      <c r="Q40" s="105">
        <f t="shared" si="71"/>
        <v>0</v>
      </c>
      <c r="R40" s="106"/>
      <c r="S40" s="105"/>
      <c r="T40" s="105"/>
      <c r="U40" s="104"/>
      <c r="V40" s="105"/>
      <c r="W40" s="105"/>
      <c r="X40" s="104"/>
      <c r="Y40" s="105">
        <f t="shared" si="72"/>
        <v>0</v>
      </c>
      <c r="Z40" s="106"/>
      <c r="AA40" s="105"/>
      <c r="AB40" s="105"/>
      <c r="AC40" s="104"/>
      <c r="AD40" s="105"/>
      <c r="AE40" s="105"/>
      <c r="AF40" s="104"/>
      <c r="AG40" s="105">
        <f t="shared" si="73"/>
        <v>0</v>
      </c>
      <c r="AH40" s="106"/>
      <c r="AI40" s="105"/>
      <c r="AJ40" s="105"/>
      <c r="AK40" s="104"/>
      <c r="AL40" s="105"/>
      <c r="AM40" s="105"/>
      <c r="AN40" s="104"/>
      <c r="AO40" s="105">
        <f t="shared" si="74"/>
        <v>0</v>
      </c>
      <c r="AP40" s="106"/>
      <c r="AQ40" s="105"/>
      <c r="AR40" s="105"/>
      <c r="AS40" s="104"/>
      <c r="AT40" s="105"/>
      <c r="AU40" s="105"/>
      <c r="AV40" s="104"/>
      <c r="AW40" s="105">
        <f t="shared" si="75"/>
        <v>0</v>
      </c>
      <c r="AX40" s="106"/>
      <c r="AY40" s="105"/>
      <c r="AZ40" s="105"/>
      <c r="BA40" s="104"/>
      <c r="BB40" s="105"/>
      <c r="BC40" s="105"/>
      <c r="BD40" s="104"/>
      <c r="BE40" s="105">
        <f t="shared" si="76"/>
        <v>0</v>
      </c>
      <c r="BF40" s="106"/>
      <c r="BG40" s="105"/>
      <c r="BH40" s="105"/>
      <c r="BI40" s="104"/>
      <c r="BJ40" s="105"/>
      <c r="BK40" s="105"/>
      <c r="BL40" s="104"/>
      <c r="BM40" s="105">
        <f t="shared" si="77"/>
        <v>0</v>
      </c>
      <c r="BN40" s="106"/>
      <c r="BO40" s="105"/>
      <c r="BP40" s="105"/>
      <c r="BQ40" s="104"/>
      <c r="BR40" s="105"/>
      <c r="BS40" s="105"/>
      <c r="BT40" s="104"/>
      <c r="BU40" s="105">
        <f t="shared" si="78"/>
        <v>0</v>
      </c>
      <c r="BV40" s="106"/>
      <c r="BW40" s="105"/>
      <c r="BX40" s="105"/>
      <c r="BY40" s="104"/>
      <c r="BZ40" s="105"/>
      <c r="CA40" s="105"/>
      <c r="CB40" s="104"/>
      <c r="CC40" s="105">
        <f t="shared" si="79"/>
        <v>0</v>
      </c>
      <c r="CD40" s="106"/>
      <c r="CE40" s="105"/>
      <c r="CF40" s="105"/>
      <c r="CG40" s="104"/>
      <c r="CH40" s="105"/>
      <c r="CI40" s="105"/>
      <c r="CJ40" s="104"/>
      <c r="CK40" s="105">
        <f t="shared" si="80"/>
        <v>0</v>
      </c>
      <c r="CL40" s="106"/>
      <c r="CM40" s="105"/>
      <c r="CN40" s="105"/>
      <c r="CO40" s="104"/>
      <c r="CP40" s="105"/>
      <c r="CQ40" s="105"/>
      <c r="CR40" s="104"/>
      <c r="CS40" s="105">
        <f t="shared" si="81"/>
        <v>0</v>
      </c>
      <c r="CT40" s="106"/>
      <c r="CU40" s="105"/>
      <c r="CV40" s="105"/>
      <c r="CW40" s="104"/>
      <c r="CX40" s="105"/>
      <c r="CY40" s="105"/>
      <c r="CZ40" s="104"/>
      <c r="DA40" s="105">
        <f t="shared" si="82"/>
        <v>0</v>
      </c>
      <c r="DB40" s="106"/>
      <c r="DC40" s="105"/>
      <c r="DD40" s="105"/>
      <c r="DE40" s="104"/>
      <c r="DF40" s="105"/>
      <c r="DG40" s="105"/>
      <c r="DH40" s="104"/>
      <c r="DI40" s="105">
        <f t="shared" si="83"/>
        <v>0</v>
      </c>
      <c r="DJ40" s="106"/>
      <c r="DK40" s="105"/>
      <c r="DL40" s="105"/>
      <c r="DM40" s="104"/>
      <c r="DN40" s="105"/>
      <c r="DO40" s="105"/>
      <c r="DP40" s="104"/>
      <c r="DQ40" s="105">
        <f t="shared" si="84"/>
        <v>0</v>
      </c>
      <c r="DR40" s="106"/>
      <c r="DS40" s="105"/>
      <c r="DT40" s="105"/>
      <c r="DU40" s="104"/>
      <c r="DV40" s="105"/>
      <c r="DW40" s="105"/>
      <c r="DX40" s="104"/>
      <c r="DY40" s="105">
        <f t="shared" si="85"/>
        <v>0</v>
      </c>
      <c r="DZ40" s="106"/>
      <c r="EA40" s="105"/>
      <c r="EB40" s="105"/>
      <c r="EC40" s="104"/>
      <c r="ED40" s="105"/>
      <c r="EE40" s="105"/>
      <c r="EF40" s="104"/>
      <c r="EG40" s="105">
        <f t="shared" si="86"/>
        <v>0</v>
      </c>
      <c r="EH40" s="106"/>
      <c r="EI40" s="105"/>
      <c r="EJ40" s="105"/>
      <c r="EK40" s="104"/>
      <c r="EL40" s="105"/>
      <c r="EM40" s="105"/>
      <c r="EN40" s="104"/>
      <c r="EO40" s="105">
        <f t="shared" si="87"/>
        <v>0</v>
      </c>
      <c r="EP40" s="106"/>
      <c r="EQ40" s="105"/>
      <c r="ER40" s="105"/>
      <c r="ES40" s="104"/>
      <c r="ET40" s="105"/>
      <c r="EU40" s="105"/>
      <c r="EV40" s="104"/>
      <c r="EW40" s="105">
        <f t="shared" si="88"/>
        <v>0</v>
      </c>
      <c r="EX40" s="106"/>
      <c r="EY40" s="105"/>
      <c r="EZ40" s="105"/>
      <c r="FA40" s="104"/>
      <c r="FB40" s="105"/>
      <c r="FC40" s="105"/>
      <c r="FD40" s="104"/>
      <c r="FE40" s="105">
        <f t="shared" si="89"/>
        <v>0</v>
      </c>
      <c r="FF40" s="106"/>
      <c r="FG40" s="105"/>
      <c r="FH40" s="105"/>
      <c r="FI40" s="104"/>
      <c r="FJ40" s="105"/>
      <c r="FK40" s="105"/>
      <c r="FL40" s="104"/>
      <c r="FM40" s="105">
        <f t="shared" si="90"/>
        <v>0</v>
      </c>
      <c r="FN40" s="106"/>
      <c r="FO40" s="105"/>
      <c r="FP40" s="105"/>
      <c r="FQ40" s="104"/>
      <c r="FR40" s="105"/>
      <c r="FS40" s="105"/>
      <c r="FT40" s="104"/>
      <c r="FU40" s="105">
        <f t="shared" si="91"/>
        <v>0</v>
      </c>
      <c r="FV40" s="106"/>
      <c r="FW40" s="105"/>
      <c r="FX40" s="105"/>
      <c r="FY40" s="104"/>
      <c r="FZ40" s="105"/>
      <c r="GA40" s="105"/>
      <c r="GB40" s="104"/>
      <c r="GC40" s="105">
        <f t="shared" si="92"/>
        <v>0</v>
      </c>
      <c r="GD40" s="106"/>
      <c r="GE40" s="105"/>
      <c r="GF40" s="105"/>
      <c r="GG40" s="104"/>
      <c r="GH40" s="105"/>
      <c r="GI40" s="105"/>
      <c r="GJ40" s="104"/>
      <c r="GK40" s="105">
        <f t="shared" si="25"/>
        <v>0</v>
      </c>
      <c r="GL40" s="106"/>
      <c r="GM40" s="105"/>
      <c r="GN40" s="105"/>
      <c r="GO40" s="104"/>
      <c r="GP40" s="105"/>
      <c r="GQ40" s="105"/>
      <c r="GR40" s="104"/>
      <c r="GS40" s="105">
        <f t="shared" si="93"/>
        <v>0</v>
      </c>
      <c r="GT40" s="106"/>
      <c r="GU40" s="105"/>
      <c r="GV40" s="105"/>
      <c r="GW40" s="104"/>
      <c r="GX40" s="105"/>
      <c r="GY40" s="105"/>
      <c r="GZ40" s="104"/>
      <c r="HA40" s="105">
        <f t="shared" si="94"/>
        <v>0</v>
      </c>
      <c r="HB40" s="106"/>
      <c r="HC40" s="105"/>
      <c r="HD40" s="105"/>
      <c r="HE40" s="104"/>
      <c r="HF40" s="105"/>
      <c r="HG40" s="105"/>
      <c r="HH40" s="104"/>
      <c r="HI40" s="105">
        <f t="shared" si="95"/>
        <v>0</v>
      </c>
      <c r="HJ40" s="106"/>
      <c r="HK40" s="105"/>
      <c r="HL40" s="105"/>
      <c r="HM40" s="104"/>
      <c r="HN40" s="105"/>
      <c r="HO40" s="105"/>
      <c r="HP40" s="104"/>
      <c r="HQ40" s="105">
        <f t="shared" si="96"/>
        <v>0</v>
      </c>
      <c r="HR40" s="106"/>
      <c r="HS40" s="105"/>
      <c r="HT40" s="105"/>
      <c r="HU40" s="104"/>
      <c r="HV40" s="105"/>
      <c r="HW40" s="105"/>
      <c r="HX40" s="104"/>
      <c r="HY40" s="105">
        <f t="shared" si="97"/>
        <v>0</v>
      </c>
      <c r="HZ40" s="106"/>
      <c r="IA40" s="105"/>
      <c r="IB40" s="105"/>
      <c r="IC40" s="104"/>
      <c r="ID40" s="105"/>
      <c r="IE40" s="105"/>
      <c r="IF40" s="104"/>
      <c r="IG40" s="105">
        <f t="shared" si="98"/>
        <v>0</v>
      </c>
      <c r="IH40" s="106"/>
      <c r="II40" s="105"/>
      <c r="IJ40" s="105"/>
      <c r="IK40" s="104"/>
      <c r="IL40" s="105"/>
      <c r="IM40" s="105"/>
      <c r="IN40" s="104"/>
      <c r="IO40" s="105">
        <f t="shared" si="99"/>
        <v>0</v>
      </c>
      <c r="IP40" s="106"/>
      <c r="IQ40" s="105"/>
      <c r="IR40" s="105"/>
      <c r="IS40" s="104"/>
      <c r="IT40" s="105"/>
      <c r="IU40" s="105"/>
      <c r="IV40" s="104"/>
      <c r="IW40" s="105">
        <f t="shared" si="100"/>
        <v>0</v>
      </c>
      <c r="IX40" s="106"/>
      <c r="IY40" s="107">
        <f t="shared" ref="IY40:JD40" si="105">SUM(C40,K40,S40,AA40,AI40,AQ40,AY40,BG40,BO40,BW40,CE40,CM40,CU40,DC40,DK40,DS40,EA40,EI40,EQ40,EY40,FG40,FO40,FW40,GE40,GM40,GU40,HC40,HK40,HS40,IA40,II40,IQ40)</f>
        <v>0</v>
      </c>
      <c r="IZ40" s="107">
        <f t="shared" si="105"/>
        <v>0</v>
      </c>
      <c r="JA40" s="107">
        <f t="shared" si="105"/>
        <v>0</v>
      </c>
      <c r="JB40" s="107">
        <f t="shared" si="105"/>
        <v>0</v>
      </c>
      <c r="JC40" s="107">
        <f t="shared" si="105"/>
        <v>0</v>
      </c>
      <c r="JD40" s="107">
        <f t="shared" si="105"/>
        <v>0</v>
      </c>
      <c r="JE40" s="108">
        <f t="shared" si="102"/>
        <v>0</v>
      </c>
      <c r="JF40" s="104"/>
      <c r="JG40" s="104">
        <f t="shared" si="103"/>
        <v>0</v>
      </c>
    </row>
    <row r="41" ht="15.75" customHeight="1">
      <c r="A41" s="3" t="s">
        <v>97</v>
      </c>
      <c r="B41" s="3" t="s">
        <v>43</v>
      </c>
      <c r="C41" s="104"/>
      <c r="D41" s="104"/>
      <c r="E41" s="104"/>
      <c r="F41" s="104"/>
      <c r="G41" s="104"/>
      <c r="H41" s="104"/>
      <c r="I41" s="105">
        <f t="shared" si="70"/>
        <v>0</v>
      </c>
      <c r="J41" s="106"/>
      <c r="K41" s="104"/>
      <c r="L41" s="104"/>
      <c r="M41" s="104"/>
      <c r="N41" s="104"/>
      <c r="O41" s="104"/>
      <c r="P41" s="104"/>
      <c r="Q41" s="105">
        <f t="shared" si="71"/>
        <v>0</v>
      </c>
      <c r="R41" s="106"/>
      <c r="S41" s="104"/>
      <c r="T41" s="104"/>
      <c r="U41" s="104"/>
      <c r="V41" s="104"/>
      <c r="W41" s="104"/>
      <c r="X41" s="104"/>
      <c r="Y41" s="105">
        <f t="shared" si="72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73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74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5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76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77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78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79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80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81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82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83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84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85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86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87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88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89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90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91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92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25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93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94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95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96"/>
        <v>0</v>
      </c>
      <c r="HR41" s="106"/>
      <c r="HS41" s="104"/>
      <c r="HT41" s="104"/>
      <c r="HU41" s="104"/>
      <c r="HV41" s="104"/>
      <c r="HW41" s="104"/>
      <c r="HX41" s="104"/>
      <c r="HY41" s="105">
        <f t="shared" si="97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98"/>
        <v>0</v>
      </c>
      <c r="IH41" s="106"/>
      <c r="II41" s="104"/>
      <c r="IJ41" s="104"/>
      <c r="IK41" s="104"/>
      <c r="IL41" s="104"/>
      <c r="IM41" s="104"/>
      <c r="IN41" s="104"/>
      <c r="IO41" s="105">
        <f t="shared" si="99"/>
        <v>0</v>
      </c>
      <c r="IP41" s="106"/>
      <c r="IQ41" s="104"/>
      <c r="IR41" s="104"/>
      <c r="IS41" s="104"/>
      <c r="IT41" s="104"/>
      <c r="IU41" s="104"/>
      <c r="IV41" s="104"/>
      <c r="IW41" s="105">
        <f t="shared" si="100"/>
        <v>0</v>
      </c>
      <c r="IX41" s="106"/>
      <c r="IY41" s="107">
        <f t="shared" ref="IY41:JD41" si="106">SUM(C41,K41,S41,AA41,AI41,AQ41,AY41,BG41,BO41,BW41,CE41,CM41,CU41,DC41,DK41,DS41,EA41,EI41,EQ41,EY41,FG41,FO41,FW41,GE41,GM41,GU41,HC41,HK41,HS41,IA41,II41,IQ41)</f>
        <v>0</v>
      </c>
      <c r="IZ41" s="107">
        <f t="shared" si="106"/>
        <v>0</v>
      </c>
      <c r="JA41" s="107">
        <f t="shared" si="106"/>
        <v>0</v>
      </c>
      <c r="JB41" s="107">
        <f t="shared" si="106"/>
        <v>0</v>
      </c>
      <c r="JC41" s="107">
        <f t="shared" si="106"/>
        <v>0</v>
      </c>
      <c r="JD41" s="107">
        <f t="shared" si="106"/>
        <v>0</v>
      </c>
      <c r="JE41" s="108">
        <f t="shared" si="102"/>
        <v>0</v>
      </c>
      <c r="JF41" s="104"/>
      <c r="JG41" s="104">
        <f t="shared" si="103"/>
        <v>0</v>
      </c>
    </row>
    <row r="42" ht="15.75" customHeight="1">
      <c r="A42" s="3" t="s">
        <v>99</v>
      </c>
      <c r="B42" s="3" t="s">
        <v>45</v>
      </c>
      <c r="C42" s="104"/>
      <c r="D42" s="104"/>
      <c r="E42" s="104"/>
      <c r="F42" s="104"/>
      <c r="G42" s="104"/>
      <c r="H42" s="104"/>
      <c r="I42" s="105">
        <f t="shared" si="70"/>
        <v>0</v>
      </c>
      <c r="J42" s="106"/>
      <c r="K42" s="104"/>
      <c r="L42" s="104"/>
      <c r="M42" s="104"/>
      <c r="N42" s="104"/>
      <c r="O42" s="104"/>
      <c r="P42" s="104"/>
      <c r="Q42" s="105">
        <f t="shared" si="71"/>
        <v>0</v>
      </c>
      <c r="R42" s="106"/>
      <c r="S42" s="104"/>
      <c r="T42" s="104"/>
      <c r="U42" s="104"/>
      <c r="V42" s="104"/>
      <c r="W42" s="104"/>
      <c r="X42" s="104"/>
      <c r="Y42" s="105">
        <f t="shared" si="72"/>
        <v>0</v>
      </c>
      <c r="Z42" s="106"/>
      <c r="AA42" s="104"/>
      <c r="AB42" s="104"/>
      <c r="AC42" s="104"/>
      <c r="AD42" s="104"/>
      <c r="AE42" s="104"/>
      <c r="AF42" s="104"/>
      <c r="AG42" s="105">
        <f t="shared" si="73"/>
        <v>0</v>
      </c>
      <c r="AH42" s="106"/>
      <c r="AI42" s="104"/>
      <c r="AJ42" s="104"/>
      <c r="AK42" s="104"/>
      <c r="AL42" s="104"/>
      <c r="AM42" s="104"/>
      <c r="AN42" s="104"/>
      <c r="AO42" s="105">
        <f t="shared" si="74"/>
        <v>0</v>
      </c>
      <c r="AP42" s="106"/>
      <c r="AQ42" s="104"/>
      <c r="AR42" s="104"/>
      <c r="AS42" s="104"/>
      <c r="AT42" s="104"/>
      <c r="AU42" s="104"/>
      <c r="AV42" s="104"/>
      <c r="AW42" s="105">
        <f t="shared" si="75"/>
        <v>0</v>
      </c>
      <c r="AX42" s="106"/>
      <c r="AY42" s="104"/>
      <c r="AZ42" s="104"/>
      <c r="BA42" s="104"/>
      <c r="BB42" s="104"/>
      <c r="BC42" s="104"/>
      <c r="BD42" s="104"/>
      <c r="BE42" s="105">
        <f t="shared" si="76"/>
        <v>0</v>
      </c>
      <c r="BF42" s="106"/>
      <c r="BG42" s="104"/>
      <c r="BH42" s="104"/>
      <c r="BI42" s="104"/>
      <c r="BJ42" s="104"/>
      <c r="BK42" s="104"/>
      <c r="BL42" s="104"/>
      <c r="BM42" s="105">
        <f t="shared" si="77"/>
        <v>0</v>
      </c>
      <c r="BN42" s="106"/>
      <c r="BO42" s="104"/>
      <c r="BP42" s="104"/>
      <c r="BQ42" s="104"/>
      <c r="BR42" s="104"/>
      <c r="BS42" s="104"/>
      <c r="BT42" s="104"/>
      <c r="BU42" s="105">
        <f t="shared" si="78"/>
        <v>0</v>
      </c>
      <c r="BV42" s="106"/>
      <c r="BW42" s="104"/>
      <c r="BX42" s="104"/>
      <c r="BY42" s="104"/>
      <c r="BZ42" s="104"/>
      <c r="CA42" s="104"/>
      <c r="CB42" s="104"/>
      <c r="CC42" s="105">
        <f t="shared" si="79"/>
        <v>0</v>
      </c>
      <c r="CD42" s="106"/>
      <c r="CE42" s="104"/>
      <c r="CF42" s="104"/>
      <c r="CG42" s="104"/>
      <c r="CH42" s="104"/>
      <c r="CI42" s="104"/>
      <c r="CJ42" s="104"/>
      <c r="CK42" s="105">
        <f t="shared" si="80"/>
        <v>0</v>
      </c>
      <c r="CL42" s="106"/>
      <c r="CM42" s="104"/>
      <c r="CN42" s="104"/>
      <c r="CO42" s="104"/>
      <c r="CP42" s="104"/>
      <c r="CQ42" s="104"/>
      <c r="CR42" s="104"/>
      <c r="CS42" s="105">
        <f t="shared" si="81"/>
        <v>0</v>
      </c>
      <c r="CT42" s="106"/>
      <c r="CU42" s="104"/>
      <c r="CV42" s="104"/>
      <c r="CW42" s="104"/>
      <c r="CX42" s="104"/>
      <c r="CY42" s="104"/>
      <c r="CZ42" s="104"/>
      <c r="DA42" s="105">
        <f t="shared" si="82"/>
        <v>0</v>
      </c>
      <c r="DB42" s="106"/>
      <c r="DC42" s="104"/>
      <c r="DD42" s="104"/>
      <c r="DE42" s="104"/>
      <c r="DF42" s="104"/>
      <c r="DG42" s="104"/>
      <c r="DH42" s="104"/>
      <c r="DI42" s="105">
        <f t="shared" si="83"/>
        <v>0</v>
      </c>
      <c r="DJ42" s="106"/>
      <c r="DK42" s="104"/>
      <c r="DL42" s="104"/>
      <c r="DM42" s="104"/>
      <c r="DN42" s="104"/>
      <c r="DO42" s="104"/>
      <c r="DP42" s="104"/>
      <c r="DQ42" s="105">
        <f t="shared" si="84"/>
        <v>0</v>
      </c>
      <c r="DR42" s="106"/>
      <c r="DS42" s="104"/>
      <c r="DT42" s="104"/>
      <c r="DU42" s="104"/>
      <c r="DV42" s="104"/>
      <c r="DW42" s="104"/>
      <c r="DX42" s="104"/>
      <c r="DY42" s="105">
        <f t="shared" si="85"/>
        <v>0</v>
      </c>
      <c r="DZ42" s="106"/>
      <c r="EA42" s="104"/>
      <c r="EB42" s="104"/>
      <c r="EC42" s="104"/>
      <c r="ED42" s="104"/>
      <c r="EE42" s="104"/>
      <c r="EF42" s="104"/>
      <c r="EG42" s="105">
        <f t="shared" si="86"/>
        <v>0</v>
      </c>
      <c r="EH42" s="106"/>
      <c r="EI42" s="104"/>
      <c r="EJ42" s="104"/>
      <c r="EK42" s="104"/>
      <c r="EL42" s="104"/>
      <c r="EM42" s="104"/>
      <c r="EN42" s="104"/>
      <c r="EO42" s="105">
        <f t="shared" si="87"/>
        <v>0</v>
      </c>
      <c r="EP42" s="106"/>
      <c r="EQ42" s="104"/>
      <c r="ER42" s="104"/>
      <c r="ES42" s="104"/>
      <c r="ET42" s="104"/>
      <c r="EU42" s="104"/>
      <c r="EV42" s="104"/>
      <c r="EW42" s="105">
        <f t="shared" si="88"/>
        <v>0</v>
      </c>
      <c r="EX42" s="106"/>
      <c r="EY42" s="104"/>
      <c r="EZ42" s="104"/>
      <c r="FA42" s="104"/>
      <c r="FB42" s="104"/>
      <c r="FC42" s="104"/>
      <c r="FD42" s="104"/>
      <c r="FE42" s="105">
        <f t="shared" si="89"/>
        <v>0</v>
      </c>
      <c r="FF42" s="106"/>
      <c r="FG42" s="104"/>
      <c r="FH42" s="104"/>
      <c r="FI42" s="104"/>
      <c r="FJ42" s="104"/>
      <c r="FK42" s="104"/>
      <c r="FL42" s="104"/>
      <c r="FM42" s="105">
        <f t="shared" si="90"/>
        <v>0</v>
      </c>
      <c r="FN42" s="106"/>
      <c r="FO42" s="104"/>
      <c r="FP42" s="104"/>
      <c r="FQ42" s="104"/>
      <c r="FR42" s="104"/>
      <c r="FS42" s="104"/>
      <c r="FT42" s="104"/>
      <c r="FU42" s="105">
        <f t="shared" si="91"/>
        <v>0</v>
      </c>
      <c r="FV42" s="106"/>
      <c r="FW42" s="104"/>
      <c r="FX42" s="104"/>
      <c r="FY42" s="104"/>
      <c r="FZ42" s="104"/>
      <c r="GA42" s="104"/>
      <c r="GB42" s="104"/>
      <c r="GC42" s="105">
        <f t="shared" si="92"/>
        <v>0</v>
      </c>
      <c r="GD42" s="106"/>
      <c r="GE42" s="104"/>
      <c r="GF42" s="104"/>
      <c r="GG42" s="104"/>
      <c r="GH42" s="104"/>
      <c r="GI42" s="104"/>
      <c r="GJ42" s="104"/>
      <c r="GK42" s="105">
        <f t="shared" si="25"/>
        <v>0</v>
      </c>
      <c r="GL42" s="106"/>
      <c r="GM42" s="104"/>
      <c r="GN42" s="104"/>
      <c r="GO42" s="104"/>
      <c r="GP42" s="104"/>
      <c r="GQ42" s="104"/>
      <c r="GR42" s="104"/>
      <c r="GS42" s="105">
        <f t="shared" si="93"/>
        <v>0</v>
      </c>
      <c r="GT42" s="106"/>
      <c r="GU42" s="104"/>
      <c r="GV42" s="104"/>
      <c r="GW42" s="104"/>
      <c r="GX42" s="104"/>
      <c r="GY42" s="104"/>
      <c r="GZ42" s="104"/>
      <c r="HA42" s="105">
        <f t="shared" si="94"/>
        <v>0</v>
      </c>
      <c r="HB42" s="106"/>
      <c r="HC42" s="104"/>
      <c r="HD42" s="104"/>
      <c r="HE42" s="104"/>
      <c r="HF42" s="104"/>
      <c r="HG42" s="104"/>
      <c r="HH42" s="104"/>
      <c r="HI42" s="105">
        <f t="shared" si="95"/>
        <v>0</v>
      </c>
      <c r="HJ42" s="106"/>
      <c r="HK42" s="104"/>
      <c r="HL42" s="104"/>
      <c r="HM42" s="104"/>
      <c r="HN42" s="104"/>
      <c r="HO42" s="104"/>
      <c r="HP42" s="104"/>
      <c r="HQ42" s="105">
        <f t="shared" si="96"/>
        <v>0</v>
      </c>
      <c r="HR42" s="106"/>
      <c r="HS42" s="104"/>
      <c r="HT42" s="104"/>
      <c r="HU42" s="104"/>
      <c r="HV42" s="104"/>
      <c r="HW42" s="104"/>
      <c r="HX42" s="104"/>
      <c r="HY42" s="105">
        <f t="shared" si="97"/>
        <v>0</v>
      </c>
      <c r="HZ42" s="106"/>
      <c r="IA42" s="104"/>
      <c r="IB42" s="104"/>
      <c r="IC42" s="104"/>
      <c r="ID42" s="104"/>
      <c r="IE42" s="104"/>
      <c r="IF42" s="104"/>
      <c r="IG42" s="105">
        <f t="shared" si="98"/>
        <v>0</v>
      </c>
      <c r="IH42" s="106"/>
      <c r="II42" s="104"/>
      <c r="IJ42" s="104"/>
      <c r="IK42" s="104"/>
      <c r="IL42" s="104"/>
      <c r="IM42" s="104"/>
      <c r="IN42" s="104"/>
      <c r="IO42" s="105">
        <f t="shared" si="99"/>
        <v>0</v>
      </c>
      <c r="IP42" s="106"/>
      <c r="IQ42" s="104"/>
      <c r="IR42" s="104"/>
      <c r="IS42" s="104"/>
      <c r="IT42" s="104"/>
      <c r="IU42" s="104"/>
      <c r="IV42" s="104"/>
      <c r="IW42" s="105">
        <f t="shared" si="100"/>
        <v>0</v>
      </c>
      <c r="IX42" s="106"/>
      <c r="IY42" s="107">
        <f t="shared" ref="IY42:JD42" si="107">SUM(C42,K42,S42,AA42,AI42,AQ42,AY42,BG42,BO42,BW42,CE42,CM42,CU42,DC42,DK42,DS42,EA42,EI42,EQ42,EY42,FG42,FO42,FW42,GE42,GM42,GU42,HC42,HK42,HS42,IA42,II42,IQ42)</f>
        <v>0</v>
      </c>
      <c r="IZ42" s="107">
        <f t="shared" si="107"/>
        <v>0</v>
      </c>
      <c r="JA42" s="107">
        <f t="shared" si="107"/>
        <v>0</v>
      </c>
      <c r="JB42" s="107">
        <f t="shared" si="107"/>
        <v>0</v>
      </c>
      <c r="JC42" s="107">
        <f t="shared" si="107"/>
        <v>0</v>
      </c>
      <c r="JD42" s="107">
        <f t="shared" si="107"/>
        <v>0</v>
      </c>
      <c r="JE42" s="108">
        <f t="shared" si="102"/>
        <v>0</v>
      </c>
      <c r="JF42" s="104"/>
      <c r="JG42" s="104">
        <f t="shared" si="103"/>
        <v>0</v>
      </c>
    </row>
    <row r="43" ht="15.75" customHeight="1">
      <c r="A43" s="3" t="s">
        <v>100</v>
      </c>
      <c r="B43" s="3" t="s">
        <v>46</v>
      </c>
      <c r="C43" s="104"/>
      <c r="D43" s="104"/>
      <c r="E43" s="105"/>
      <c r="F43" s="105"/>
      <c r="G43" s="105"/>
      <c r="H43" s="105"/>
      <c r="I43" s="105">
        <f t="shared" si="70"/>
        <v>0</v>
      </c>
      <c r="J43" s="106"/>
      <c r="K43" s="104"/>
      <c r="L43" s="104">
        <v>1.0</v>
      </c>
      <c r="M43" s="105"/>
      <c r="N43" s="105"/>
      <c r="O43" s="105"/>
      <c r="P43" s="105"/>
      <c r="Q43" s="105">
        <f t="shared" si="71"/>
        <v>1</v>
      </c>
      <c r="R43" s="106"/>
      <c r="S43" s="104"/>
      <c r="T43" s="104"/>
      <c r="U43" s="105"/>
      <c r="V43" s="105"/>
      <c r="W43" s="105" t="s">
        <v>168</v>
      </c>
      <c r="X43" s="105"/>
      <c r="Y43" s="105">
        <f t="shared" si="72"/>
        <v>0</v>
      </c>
      <c r="Z43" s="106"/>
      <c r="AA43" s="104"/>
      <c r="AB43" s="104"/>
      <c r="AC43" s="105"/>
      <c r="AD43" s="105"/>
      <c r="AE43" s="105"/>
      <c r="AF43" s="105"/>
      <c r="AG43" s="105">
        <f t="shared" si="73"/>
        <v>0</v>
      </c>
      <c r="AH43" s="106"/>
      <c r="AI43" s="104"/>
      <c r="AJ43" s="104"/>
      <c r="AK43" s="105"/>
      <c r="AL43" s="105"/>
      <c r="AM43" s="105"/>
      <c r="AN43" s="105"/>
      <c r="AO43" s="105">
        <f t="shared" si="74"/>
        <v>0</v>
      </c>
      <c r="AP43" s="106"/>
      <c r="AQ43" s="104"/>
      <c r="AR43" s="104"/>
      <c r="AS43" s="105"/>
      <c r="AT43" s="105"/>
      <c r="AU43" s="105"/>
      <c r="AV43" s="105"/>
      <c r="AW43" s="105">
        <f t="shared" si="75"/>
        <v>0</v>
      </c>
      <c r="AX43" s="106"/>
      <c r="AY43" s="104"/>
      <c r="AZ43" s="104"/>
      <c r="BA43" s="105"/>
      <c r="BB43" s="105"/>
      <c r="BC43" s="105"/>
      <c r="BD43" s="105"/>
      <c r="BE43" s="105">
        <f t="shared" si="76"/>
        <v>0</v>
      </c>
      <c r="BF43" s="106"/>
      <c r="BG43" s="104"/>
      <c r="BH43" s="104"/>
      <c r="BI43" s="105"/>
      <c r="BJ43" s="105"/>
      <c r="BK43" s="105"/>
      <c r="BL43" s="105"/>
      <c r="BM43" s="105">
        <f t="shared" si="77"/>
        <v>0</v>
      </c>
      <c r="BN43" s="106"/>
      <c r="BO43" s="104"/>
      <c r="BP43" s="104"/>
      <c r="BQ43" s="105"/>
      <c r="BR43" s="105"/>
      <c r="BS43" s="105"/>
      <c r="BT43" s="105"/>
      <c r="BU43" s="105">
        <f t="shared" si="78"/>
        <v>0</v>
      </c>
      <c r="BV43" s="106"/>
      <c r="BW43" s="104"/>
      <c r="BX43" s="104"/>
      <c r="BY43" s="105"/>
      <c r="BZ43" s="105"/>
      <c r="CA43" s="105"/>
      <c r="CB43" s="105"/>
      <c r="CC43" s="105">
        <f t="shared" si="79"/>
        <v>0</v>
      </c>
      <c r="CD43" s="106"/>
      <c r="CE43" s="104"/>
      <c r="CF43" s="104"/>
      <c r="CG43" s="105"/>
      <c r="CH43" s="105"/>
      <c r="CI43" s="105"/>
      <c r="CJ43" s="105"/>
      <c r="CK43" s="105">
        <f t="shared" si="80"/>
        <v>0</v>
      </c>
      <c r="CL43" s="106"/>
      <c r="CM43" s="104"/>
      <c r="CN43" s="104"/>
      <c r="CO43" s="105"/>
      <c r="CP43" s="105"/>
      <c r="CQ43" s="105"/>
      <c r="CR43" s="105"/>
      <c r="CS43" s="105">
        <f t="shared" si="81"/>
        <v>0</v>
      </c>
      <c r="CT43" s="106"/>
      <c r="CU43" s="104"/>
      <c r="CV43" s="104">
        <v>1.5</v>
      </c>
      <c r="CW43" s="105"/>
      <c r="CX43" s="105">
        <v>0.5</v>
      </c>
      <c r="CY43" s="105">
        <v>0.5</v>
      </c>
      <c r="CZ43" s="105">
        <v>0.5</v>
      </c>
      <c r="DA43" s="105">
        <f t="shared" si="82"/>
        <v>3</v>
      </c>
      <c r="DB43" s="106"/>
      <c r="DC43" s="104"/>
      <c r="DD43" s="104"/>
      <c r="DE43" s="105"/>
      <c r="DF43" s="105"/>
      <c r="DG43" s="105"/>
      <c r="DH43" s="105"/>
      <c r="DI43" s="105">
        <f t="shared" si="83"/>
        <v>0</v>
      </c>
      <c r="DJ43" s="106"/>
      <c r="DK43" s="104"/>
      <c r="DL43" s="104"/>
      <c r="DM43" s="105"/>
      <c r="DN43" s="105"/>
      <c r="DO43" s="105"/>
      <c r="DP43" s="105"/>
      <c r="DQ43" s="105">
        <f t="shared" si="84"/>
        <v>0</v>
      </c>
      <c r="DR43" s="106"/>
      <c r="DS43" s="104"/>
      <c r="DT43" s="104"/>
      <c r="DU43" s="105"/>
      <c r="DV43" s="105"/>
      <c r="DW43" s="105"/>
      <c r="DX43" s="105"/>
      <c r="DY43" s="105">
        <f t="shared" si="85"/>
        <v>0</v>
      </c>
      <c r="DZ43" s="106"/>
      <c r="EA43" s="104"/>
      <c r="EB43" s="104"/>
      <c r="EC43" s="105"/>
      <c r="ED43" s="105"/>
      <c r="EE43" s="105"/>
      <c r="EF43" s="105"/>
      <c r="EG43" s="105">
        <f t="shared" si="86"/>
        <v>0</v>
      </c>
      <c r="EH43" s="106"/>
      <c r="EI43" s="104"/>
      <c r="EJ43" s="104"/>
      <c r="EK43" s="105"/>
      <c r="EL43" s="105"/>
      <c r="EM43" s="105"/>
      <c r="EN43" s="105"/>
      <c r="EO43" s="105">
        <f t="shared" si="87"/>
        <v>0</v>
      </c>
      <c r="EP43" s="106"/>
      <c r="EQ43" s="104"/>
      <c r="ER43" s="104"/>
      <c r="ES43" s="105"/>
      <c r="ET43" s="105"/>
      <c r="EU43" s="105"/>
      <c r="EV43" s="105"/>
      <c r="EW43" s="105">
        <f t="shared" si="88"/>
        <v>0</v>
      </c>
      <c r="EX43" s="106"/>
      <c r="EY43" s="104"/>
      <c r="EZ43" s="104"/>
      <c r="FA43" s="105"/>
      <c r="FB43" s="105"/>
      <c r="FC43" s="105"/>
      <c r="FD43" s="105"/>
      <c r="FE43" s="105">
        <f t="shared" si="89"/>
        <v>0</v>
      </c>
      <c r="FF43" s="106"/>
      <c r="FG43" s="104"/>
      <c r="FH43" s="104"/>
      <c r="FI43" s="105"/>
      <c r="FJ43" s="105"/>
      <c r="FK43" s="105"/>
      <c r="FL43" s="105"/>
      <c r="FM43" s="105">
        <f t="shared" si="90"/>
        <v>0</v>
      </c>
      <c r="FN43" s="106"/>
      <c r="FO43" s="104"/>
      <c r="FP43" s="104"/>
      <c r="FQ43" s="105"/>
      <c r="FR43" s="105"/>
      <c r="FS43" s="105"/>
      <c r="FT43" s="105"/>
      <c r="FU43" s="105">
        <f t="shared" si="91"/>
        <v>0</v>
      </c>
      <c r="FV43" s="106"/>
      <c r="FW43" s="104"/>
      <c r="FX43" s="104"/>
      <c r="FY43" s="105"/>
      <c r="FZ43" s="105"/>
      <c r="GA43" s="105"/>
      <c r="GB43" s="105"/>
      <c r="GC43" s="105">
        <f t="shared" si="92"/>
        <v>0</v>
      </c>
      <c r="GD43" s="106"/>
      <c r="GE43" s="104"/>
      <c r="GF43" s="104"/>
      <c r="GG43" s="105"/>
      <c r="GH43" s="105"/>
      <c r="GI43" s="105"/>
      <c r="GJ43" s="105"/>
      <c r="GK43" s="105">
        <f t="shared" si="25"/>
        <v>0</v>
      </c>
      <c r="GL43" s="106"/>
      <c r="GM43" s="104"/>
      <c r="GN43" s="104"/>
      <c r="GO43" s="105"/>
      <c r="GP43" s="105"/>
      <c r="GQ43" s="105"/>
      <c r="GR43" s="105"/>
      <c r="GS43" s="105">
        <f t="shared" si="93"/>
        <v>0</v>
      </c>
      <c r="GT43" s="106"/>
      <c r="GU43" s="104"/>
      <c r="GV43" s="104"/>
      <c r="GW43" s="105"/>
      <c r="GX43" s="105"/>
      <c r="GY43" s="105"/>
      <c r="GZ43" s="105"/>
      <c r="HA43" s="105">
        <f t="shared" si="94"/>
        <v>0</v>
      </c>
      <c r="HB43" s="106"/>
      <c r="HC43" s="104"/>
      <c r="HD43" s="104"/>
      <c r="HE43" s="105"/>
      <c r="HF43" s="105"/>
      <c r="HG43" s="105"/>
      <c r="HH43" s="105"/>
      <c r="HI43" s="105">
        <f t="shared" si="95"/>
        <v>0</v>
      </c>
      <c r="HJ43" s="106"/>
      <c r="HK43" s="104"/>
      <c r="HL43" s="104"/>
      <c r="HM43" s="105"/>
      <c r="HN43" s="105"/>
      <c r="HO43" s="105"/>
      <c r="HP43" s="105"/>
      <c r="HQ43" s="105">
        <f t="shared" si="96"/>
        <v>0</v>
      </c>
      <c r="HR43" s="106"/>
      <c r="HS43" s="104"/>
      <c r="HT43" s="104"/>
      <c r="HU43" s="105"/>
      <c r="HV43" s="105"/>
      <c r="HW43" s="105"/>
      <c r="HX43" s="105"/>
      <c r="HY43" s="105">
        <f t="shared" si="97"/>
        <v>0</v>
      </c>
      <c r="HZ43" s="106"/>
      <c r="IA43" s="104"/>
      <c r="IB43" s="104"/>
      <c r="IC43" s="105">
        <v>1.0</v>
      </c>
      <c r="ID43" s="105"/>
      <c r="IE43" s="105"/>
      <c r="IF43" s="105"/>
      <c r="IG43" s="105">
        <f t="shared" si="98"/>
        <v>1</v>
      </c>
      <c r="IH43" s="106"/>
      <c r="II43" s="104"/>
      <c r="IJ43" s="104"/>
      <c r="IK43" s="105"/>
      <c r="IL43" s="105"/>
      <c r="IM43" s="105"/>
      <c r="IN43" s="105"/>
      <c r="IO43" s="105">
        <f t="shared" si="99"/>
        <v>0</v>
      </c>
      <c r="IP43" s="106"/>
      <c r="IQ43" s="104"/>
      <c r="IR43" s="104"/>
      <c r="IS43" s="105"/>
      <c r="IT43" s="105"/>
      <c r="IU43" s="105"/>
      <c r="IV43" s="105"/>
      <c r="IW43" s="105">
        <f t="shared" si="100"/>
        <v>0</v>
      </c>
      <c r="IX43" s="106"/>
      <c r="IY43" s="107">
        <f t="shared" ref="IY43:JD43" si="108">SUM(C43,K43,S43,AA43,AI43,AQ43,AY43,BG43,BO43,BW43,CE43,CM43,CU43,DC43,DK43,DS43,EA43,EI43,EQ43,EY43,FG43,FO43,FW43,GE43,GM43,GU43,HC43,HK43,HS43,IA43,II43,IQ43)</f>
        <v>0</v>
      </c>
      <c r="IZ43" s="107">
        <f t="shared" si="108"/>
        <v>2.5</v>
      </c>
      <c r="JA43" s="107">
        <f t="shared" si="108"/>
        <v>1</v>
      </c>
      <c r="JB43" s="107">
        <f t="shared" si="108"/>
        <v>0.5</v>
      </c>
      <c r="JC43" s="107">
        <f t="shared" si="108"/>
        <v>0.5</v>
      </c>
      <c r="JD43" s="107">
        <f t="shared" si="108"/>
        <v>0.5</v>
      </c>
      <c r="JE43" s="108">
        <f t="shared" si="102"/>
        <v>5</v>
      </c>
      <c r="JF43" s="104"/>
      <c r="JG43" s="104">
        <f t="shared" si="103"/>
        <v>0</v>
      </c>
    </row>
    <row r="44" ht="15.75" customHeight="1">
      <c r="A44" s="104" t="s">
        <v>161</v>
      </c>
      <c r="B44" s="104" t="s">
        <v>1</v>
      </c>
      <c r="C44" s="104"/>
      <c r="D44" s="104"/>
      <c r="E44" s="104"/>
      <c r="F44" s="104"/>
      <c r="G44" s="104"/>
      <c r="H44" s="104"/>
      <c r="I44" s="105">
        <f t="shared" si="70"/>
        <v>0</v>
      </c>
      <c r="J44" s="106"/>
      <c r="K44" s="104"/>
      <c r="L44" s="104"/>
      <c r="M44" s="104"/>
      <c r="N44" s="104"/>
      <c r="O44" s="104"/>
      <c r="P44" s="104"/>
      <c r="Q44" s="105">
        <f t="shared" si="71"/>
        <v>0</v>
      </c>
      <c r="R44" s="106"/>
      <c r="S44" s="104"/>
      <c r="T44" s="104"/>
      <c r="U44" s="104"/>
      <c r="V44" s="104"/>
      <c r="W44" s="104"/>
      <c r="X44" s="104"/>
      <c r="Y44" s="105">
        <f t="shared" si="72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73"/>
        <v>0</v>
      </c>
      <c r="AH44" s="106"/>
      <c r="AI44" s="104"/>
      <c r="AJ44" s="104"/>
      <c r="AK44" s="104"/>
      <c r="AL44" s="104"/>
      <c r="AM44" s="104"/>
      <c r="AN44" s="104"/>
      <c r="AO44" s="105">
        <f t="shared" si="74"/>
        <v>0</v>
      </c>
      <c r="AP44" s="106"/>
      <c r="AQ44" s="104"/>
      <c r="AR44" s="104"/>
      <c r="AS44" s="104"/>
      <c r="AT44" s="104"/>
      <c r="AU44" s="104"/>
      <c r="AV44" s="104"/>
      <c r="AW44" s="105">
        <f t="shared" si="75"/>
        <v>0</v>
      </c>
      <c r="AX44" s="106"/>
      <c r="AY44" s="104"/>
      <c r="AZ44" s="104"/>
      <c r="BA44" s="104"/>
      <c r="BB44" s="104"/>
      <c r="BC44" s="104"/>
      <c r="BD44" s="104"/>
      <c r="BE44" s="105">
        <f t="shared" si="76"/>
        <v>0</v>
      </c>
      <c r="BF44" s="106"/>
      <c r="BG44" s="104"/>
      <c r="BH44" s="104"/>
      <c r="BI44" s="104"/>
      <c r="BJ44" s="104"/>
      <c r="BK44" s="104"/>
      <c r="BL44" s="104"/>
      <c r="BM44" s="105">
        <f t="shared" si="77"/>
        <v>0</v>
      </c>
      <c r="BN44" s="106"/>
      <c r="BO44" s="104"/>
      <c r="BP44" s="104"/>
      <c r="BQ44" s="104"/>
      <c r="BR44" s="104"/>
      <c r="BS44" s="104"/>
      <c r="BT44" s="104"/>
      <c r="BU44" s="105">
        <f t="shared" si="78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79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80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81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82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83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84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85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86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87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88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89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90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91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92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25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93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94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95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96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97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98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99"/>
        <v>0</v>
      </c>
      <c r="IP44" s="106"/>
      <c r="IQ44" s="104"/>
      <c r="IR44" s="104"/>
      <c r="IS44" s="104"/>
      <c r="IT44" s="104"/>
      <c r="IU44" s="104"/>
      <c r="IV44" s="104"/>
      <c r="IW44" s="105"/>
      <c r="IX44" s="106"/>
      <c r="IY44" s="107">
        <f t="shared" ref="IY44:JD44" si="109">SUM(C44,K44,S44,AA44,AI44,AQ44,AY44,BG44,BO44,BW44,CE44,CM44,CU44,DC44,DK44,DS44,EA44,EI44,EQ44,EY44,FG44,FO44,FW44,GE44,GM44,GU44,HC44,HK44,HS44,IA44,II44,IQ44)</f>
        <v>0</v>
      </c>
      <c r="IZ44" s="107">
        <f t="shared" si="109"/>
        <v>0</v>
      </c>
      <c r="JA44" s="107">
        <f t="shared" si="109"/>
        <v>0</v>
      </c>
      <c r="JB44" s="107">
        <f t="shared" si="109"/>
        <v>0</v>
      </c>
      <c r="JC44" s="107">
        <f t="shared" si="109"/>
        <v>0</v>
      </c>
      <c r="JD44" s="107">
        <f t="shared" si="109"/>
        <v>0</v>
      </c>
      <c r="JE44" s="108">
        <f t="shared" si="102"/>
        <v>0</v>
      </c>
      <c r="JF44" s="104"/>
      <c r="JG44" s="104">
        <f t="shared" si="103"/>
        <v>0</v>
      </c>
    </row>
    <row r="45" ht="15.75" customHeight="1">
      <c r="A45" s="104"/>
      <c r="B45" s="104" t="s">
        <v>54</v>
      </c>
      <c r="C45" s="104"/>
      <c r="D45" s="104"/>
      <c r="E45" s="104"/>
      <c r="F45" s="104"/>
      <c r="G45" s="104"/>
      <c r="H45" s="104"/>
      <c r="I45" s="105">
        <f t="shared" si="70"/>
        <v>0</v>
      </c>
      <c r="J45" s="106"/>
      <c r="K45" s="104"/>
      <c r="L45" s="104"/>
      <c r="M45" s="104"/>
      <c r="N45" s="104"/>
      <c r="O45" s="104"/>
      <c r="P45" s="104"/>
      <c r="Q45" s="105">
        <f t="shared" si="71"/>
        <v>0</v>
      </c>
      <c r="R45" s="106"/>
      <c r="S45" s="104"/>
      <c r="T45" s="104"/>
      <c r="U45" s="104"/>
      <c r="V45" s="104"/>
      <c r="W45" s="104"/>
      <c r="X45" s="104"/>
      <c r="Y45" s="105">
        <f t="shared" si="72"/>
        <v>0</v>
      </c>
      <c r="Z45" s="106"/>
      <c r="AA45" s="104"/>
      <c r="AB45" s="104"/>
      <c r="AC45" s="104"/>
      <c r="AD45" s="104"/>
      <c r="AE45" s="104"/>
      <c r="AF45" s="104"/>
      <c r="AG45" s="105">
        <f t="shared" si="73"/>
        <v>0</v>
      </c>
      <c r="AH45" s="106"/>
      <c r="AI45" s="104"/>
      <c r="AJ45" s="104"/>
      <c r="AK45" s="104"/>
      <c r="AL45" s="104"/>
      <c r="AM45" s="104"/>
      <c r="AN45" s="104"/>
      <c r="AO45" s="105">
        <f t="shared" si="74"/>
        <v>0</v>
      </c>
      <c r="AP45" s="106"/>
      <c r="AQ45" s="104"/>
      <c r="AR45" s="104"/>
      <c r="AS45" s="104"/>
      <c r="AT45" s="104"/>
      <c r="AU45" s="104"/>
      <c r="AV45" s="104"/>
      <c r="AW45" s="105">
        <f t="shared" si="75"/>
        <v>0</v>
      </c>
      <c r="AX45" s="106"/>
      <c r="AY45" s="104"/>
      <c r="AZ45" s="104"/>
      <c r="BA45" s="104"/>
      <c r="BB45" s="104"/>
      <c r="BC45" s="104"/>
      <c r="BD45" s="104"/>
      <c r="BE45" s="105">
        <f t="shared" si="76"/>
        <v>0</v>
      </c>
      <c r="BF45" s="106"/>
      <c r="BG45" s="104"/>
      <c r="BH45" s="104"/>
      <c r="BI45" s="104"/>
      <c r="BJ45" s="104"/>
      <c r="BK45" s="104"/>
      <c r="BL45" s="104"/>
      <c r="BM45" s="105">
        <f t="shared" si="77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78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79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80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81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82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83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84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85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86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87"/>
        <v>0</v>
      </c>
      <c r="EP45" s="106"/>
      <c r="EQ45" s="104"/>
      <c r="ER45" s="104">
        <v>5.0</v>
      </c>
      <c r="ES45" s="104"/>
      <c r="ET45" s="104"/>
      <c r="EU45" s="104">
        <v>1.0</v>
      </c>
      <c r="EV45" s="104"/>
      <c r="EW45" s="105">
        <f t="shared" si="88"/>
        <v>6</v>
      </c>
      <c r="EX45" s="106"/>
      <c r="EY45" s="104"/>
      <c r="EZ45" s="104"/>
      <c r="FA45" s="104"/>
      <c r="FB45" s="104"/>
      <c r="FC45" s="104"/>
      <c r="FD45" s="104"/>
      <c r="FE45" s="105">
        <f t="shared" si="89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90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91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92"/>
        <v>0</v>
      </c>
      <c r="GD45" s="106"/>
      <c r="GE45" s="104"/>
      <c r="GF45" s="104">
        <v>1.0</v>
      </c>
      <c r="GG45" s="104"/>
      <c r="GH45" s="104"/>
      <c r="GI45" s="104"/>
      <c r="GJ45" s="104"/>
      <c r="GK45" s="105">
        <f t="shared" si="25"/>
        <v>1</v>
      </c>
      <c r="GL45" s="106"/>
      <c r="GM45" s="104"/>
      <c r="GN45" s="104"/>
      <c r="GO45" s="104"/>
      <c r="GP45" s="104"/>
      <c r="GQ45" s="104"/>
      <c r="GR45" s="104"/>
      <c r="GS45" s="105">
        <f t="shared" si="93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94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95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96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97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98"/>
        <v>0</v>
      </c>
      <c r="IH45" s="106"/>
      <c r="II45" s="104"/>
      <c r="IJ45" s="104">
        <v>0.5</v>
      </c>
      <c r="IK45" s="104"/>
      <c r="IL45" s="104"/>
      <c r="IM45" s="104">
        <v>2.0</v>
      </c>
      <c r="IN45" s="104">
        <v>0.5</v>
      </c>
      <c r="IO45" s="105">
        <f t="shared" si="99"/>
        <v>3</v>
      </c>
      <c r="IP45" s="106"/>
      <c r="IQ45" s="104"/>
      <c r="IR45" s="104"/>
      <c r="IS45" s="104"/>
      <c r="IT45" s="104"/>
      <c r="IU45" s="104"/>
      <c r="IV45" s="104"/>
      <c r="IW45" s="105">
        <f t="shared" ref="IW45:IW49" si="111">SUM(IQ45:IV45)</f>
        <v>0</v>
      </c>
      <c r="IX45" s="106"/>
      <c r="IY45" s="107">
        <f t="shared" ref="IY45:JD45" si="110">SUM(C45,K45,S45,AA45,AI45,AQ45,AY45,BG45,BO45,BW45,CE45,CM45,CU45,DC45,DK45,DS45,EA45,EI45,EQ45,EY45,FG45,FO45,FW45,GE45,GM45,GU45,HC45,HK45,HS45,IA45,II45,IQ45)</f>
        <v>0</v>
      </c>
      <c r="IZ45" s="107">
        <f t="shared" si="110"/>
        <v>6.5</v>
      </c>
      <c r="JA45" s="107">
        <f t="shared" si="110"/>
        <v>0</v>
      </c>
      <c r="JB45" s="107">
        <f t="shared" si="110"/>
        <v>0</v>
      </c>
      <c r="JC45" s="107">
        <f t="shared" si="110"/>
        <v>3</v>
      </c>
      <c r="JD45" s="107">
        <f t="shared" si="110"/>
        <v>0.5</v>
      </c>
      <c r="JE45" s="108">
        <f t="shared" si="102"/>
        <v>10</v>
      </c>
      <c r="JF45" s="104"/>
      <c r="JG45" s="104">
        <f t="shared" si="103"/>
        <v>0</v>
      </c>
    </row>
    <row r="46" ht="15.75" customHeight="1">
      <c r="A46" s="104"/>
      <c r="B46" s="104" t="s">
        <v>53</v>
      </c>
      <c r="C46" s="104"/>
      <c r="D46" s="104"/>
      <c r="E46" s="104"/>
      <c r="F46" s="104"/>
      <c r="G46" s="104"/>
      <c r="H46" s="104"/>
      <c r="I46" s="105">
        <f t="shared" si="70"/>
        <v>0</v>
      </c>
      <c r="J46" s="106"/>
      <c r="K46" s="104"/>
      <c r="L46" s="104"/>
      <c r="M46" s="104"/>
      <c r="N46" s="104"/>
      <c r="O46" s="104"/>
      <c r="P46" s="104"/>
      <c r="Q46" s="105">
        <f t="shared" si="71"/>
        <v>0</v>
      </c>
      <c r="R46" s="106"/>
      <c r="S46" s="104"/>
      <c r="T46" s="104"/>
      <c r="U46" s="104"/>
      <c r="V46" s="104"/>
      <c r="W46" s="104"/>
      <c r="X46" s="104"/>
      <c r="Y46" s="105">
        <f t="shared" si="72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73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74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5"/>
        <v>0</v>
      </c>
      <c r="AX46" s="106"/>
      <c r="AY46" s="104"/>
      <c r="AZ46" s="104"/>
      <c r="BA46" s="104"/>
      <c r="BB46" s="104"/>
      <c r="BC46" s="104"/>
      <c r="BD46" s="104"/>
      <c r="BE46" s="105">
        <f t="shared" si="76"/>
        <v>0</v>
      </c>
      <c r="BF46" s="106"/>
      <c r="BG46" s="104"/>
      <c r="BH46" s="104"/>
      <c r="BI46" s="104"/>
      <c r="BJ46" s="104"/>
      <c r="BK46" s="104"/>
      <c r="BL46" s="104"/>
      <c r="BM46" s="105">
        <f t="shared" si="77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78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79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80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81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82"/>
        <v>0</v>
      </c>
      <c r="DB46" s="106"/>
      <c r="DC46" s="104"/>
      <c r="DD46" s="104"/>
      <c r="DE46" s="104"/>
      <c r="DF46" s="104"/>
      <c r="DG46" s="104"/>
      <c r="DH46" s="104"/>
      <c r="DI46" s="105">
        <f t="shared" si="83"/>
        <v>0</v>
      </c>
      <c r="DJ46" s="106"/>
      <c r="DK46" s="104"/>
      <c r="DL46" s="104"/>
      <c r="DM46" s="104"/>
      <c r="DN46" s="104"/>
      <c r="DO46" s="104"/>
      <c r="DP46" s="104"/>
      <c r="DQ46" s="105">
        <f t="shared" si="84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85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86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87"/>
        <v>0</v>
      </c>
      <c r="EP46" s="106"/>
      <c r="EQ46" s="104">
        <v>1.0</v>
      </c>
      <c r="ER46" s="104"/>
      <c r="ES46" s="104">
        <v>1.0</v>
      </c>
      <c r="ET46" s="104">
        <v>2.0</v>
      </c>
      <c r="EU46" s="104"/>
      <c r="EV46" s="104"/>
      <c r="EW46" s="105">
        <f t="shared" si="88"/>
        <v>4</v>
      </c>
      <c r="EX46" s="106"/>
      <c r="EY46" s="104"/>
      <c r="EZ46" s="104"/>
      <c r="FA46" s="104"/>
      <c r="FB46" s="104"/>
      <c r="FC46" s="104"/>
      <c r="FD46" s="104"/>
      <c r="FE46" s="105">
        <f t="shared" si="89"/>
        <v>0</v>
      </c>
      <c r="FF46" s="106"/>
      <c r="FG46" s="104"/>
      <c r="FH46" s="104"/>
      <c r="FI46" s="104"/>
      <c r="FJ46" s="104"/>
      <c r="FK46" s="104"/>
      <c r="FL46" s="104"/>
      <c r="FM46" s="105">
        <f t="shared" si="90"/>
        <v>0</v>
      </c>
      <c r="FN46" s="106"/>
      <c r="FO46" s="104"/>
      <c r="FP46" s="104"/>
      <c r="FQ46" s="104"/>
      <c r="FR46" s="104"/>
      <c r="FS46" s="104"/>
      <c r="FT46" s="104"/>
      <c r="FU46" s="105">
        <f t="shared" si="91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92"/>
        <v>0</v>
      </c>
      <c r="GD46" s="106"/>
      <c r="GE46" s="104">
        <v>1.0</v>
      </c>
      <c r="GF46" s="104"/>
      <c r="GG46" s="104"/>
      <c r="GH46" s="104"/>
      <c r="GI46" s="104"/>
      <c r="GJ46" s="104"/>
      <c r="GK46" s="105">
        <f t="shared" si="25"/>
        <v>1</v>
      </c>
      <c r="GL46" s="106"/>
      <c r="GM46" s="104"/>
      <c r="GN46" s="104"/>
      <c r="GO46" s="104"/>
      <c r="GP46" s="104"/>
      <c r="GQ46" s="104"/>
      <c r="GR46" s="104"/>
      <c r="GS46" s="105">
        <f t="shared" si="93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94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95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96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97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98"/>
        <v>0</v>
      </c>
      <c r="IH46" s="106"/>
      <c r="II46" s="104"/>
      <c r="IJ46" s="104">
        <v>2.0</v>
      </c>
      <c r="IK46" s="104"/>
      <c r="IL46" s="104"/>
      <c r="IM46" s="104"/>
      <c r="IN46" s="104"/>
      <c r="IO46" s="105">
        <f t="shared" si="99"/>
        <v>2</v>
      </c>
      <c r="IP46" s="106"/>
      <c r="IQ46" s="104"/>
      <c r="IR46" s="104"/>
      <c r="IS46" s="104"/>
      <c r="IT46" s="104"/>
      <c r="IU46" s="104"/>
      <c r="IV46" s="104"/>
      <c r="IW46" s="105">
        <f t="shared" si="111"/>
        <v>0</v>
      </c>
      <c r="IX46" s="106"/>
      <c r="IY46" s="107">
        <f t="shared" ref="IY46:JD46" si="112">SUM(C46,K46,S46,AA46,AI46,AQ46,AY46,BG46,BO46,BW46,CE46,CM46,CU46,DC46,DK46,DS46,EA46,EI46,EQ46,EY46,FG46,FO46,FW46,GE46,GM46,GU46,HC46,HK46,HS46,IA46,II46,IQ46)</f>
        <v>2</v>
      </c>
      <c r="IZ46" s="107">
        <f t="shared" si="112"/>
        <v>2</v>
      </c>
      <c r="JA46" s="107">
        <f t="shared" si="112"/>
        <v>1</v>
      </c>
      <c r="JB46" s="107">
        <f t="shared" si="112"/>
        <v>2</v>
      </c>
      <c r="JC46" s="107">
        <f t="shared" si="112"/>
        <v>0</v>
      </c>
      <c r="JD46" s="107">
        <f t="shared" si="112"/>
        <v>0</v>
      </c>
      <c r="JE46" s="108">
        <f t="shared" si="102"/>
        <v>7</v>
      </c>
      <c r="JF46" s="104"/>
      <c r="JG46" s="104">
        <f t="shared" si="103"/>
        <v>0</v>
      </c>
    </row>
    <row r="47" ht="15.75" customHeight="1">
      <c r="A47" s="113"/>
      <c r="B47" s="104" t="s">
        <v>54</v>
      </c>
      <c r="C47" s="104"/>
      <c r="D47" s="104"/>
      <c r="E47" s="104"/>
      <c r="F47" s="104"/>
      <c r="G47" s="104"/>
      <c r="H47" s="104"/>
      <c r="I47" s="105">
        <f t="shared" si="70"/>
        <v>0</v>
      </c>
      <c r="J47" s="106"/>
      <c r="K47" s="104"/>
      <c r="L47" s="104"/>
      <c r="M47" s="104"/>
      <c r="N47" s="104"/>
      <c r="O47" s="104"/>
      <c r="P47" s="104"/>
      <c r="Q47" s="105">
        <f t="shared" si="71"/>
        <v>0</v>
      </c>
      <c r="R47" s="106"/>
      <c r="S47" s="104"/>
      <c r="T47" s="104"/>
      <c r="U47" s="104"/>
      <c r="V47" s="104"/>
      <c r="W47" s="104"/>
      <c r="X47" s="104"/>
      <c r="Y47" s="105">
        <f t="shared" si="72"/>
        <v>0</v>
      </c>
      <c r="Z47" s="106"/>
      <c r="AA47" s="104"/>
      <c r="AB47" s="104"/>
      <c r="AC47" s="104"/>
      <c r="AD47" s="104"/>
      <c r="AE47" s="104"/>
      <c r="AF47" s="104"/>
      <c r="AG47" s="105">
        <f t="shared" si="73"/>
        <v>0</v>
      </c>
      <c r="AH47" s="106"/>
      <c r="AI47" s="104"/>
      <c r="AJ47" s="104"/>
      <c r="AK47" s="104"/>
      <c r="AL47" s="104"/>
      <c r="AM47" s="104"/>
      <c r="AN47" s="104"/>
      <c r="AO47" s="105">
        <f t="shared" si="74"/>
        <v>0</v>
      </c>
      <c r="AP47" s="106"/>
      <c r="AQ47" s="104"/>
      <c r="AR47" s="104"/>
      <c r="AS47" s="104"/>
      <c r="AT47" s="104"/>
      <c r="AU47" s="104"/>
      <c r="AV47" s="104"/>
      <c r="AW47" s="105">
        <f t="shared" si="75"/>
        <v>0</v>
      </c>
      <c r="AX47" s="106"/>
      <c r="AY47" s="104"/>
      <c r="AZ47" s="104"/>
      <c r="BA47" s="104"/>
      <c r="BB47" s="104"/>
      <c r="BC47" s="104"/>
      <c r="BD47" s="104"/>
      <c r="BE47" s="105">
        <f t="shared" si="76"/>
        <v>0</v>
      </c>
      <c r="BF47" s="106"/>
      <c r="BG47" s="104"/>
      <c r="BH47" s="104"/>
      <c r="BI47" s="104"/>
      <c r="BJ47" s="104"/>
      <c r="BK47" s="104"/>
      <c r="BL47" s="104"/>
      <c r="BM47" s="105">
        <f t="shared" si="77"/>
        <v>0</v>
      </c>
      <c r="BN47" s="106"/>
      <c r="BO47" s="104"/>
      <c r="BP47" s="104"/>
      <c r="BQ47" s="104"/>
      <c r="BR47" s="104"/>
      <c r="BS47" s="104"/>
      <c r="BT47" s="104"/>
      <c r="BU47" s="105">
        <f t="shared" si="78"/>
        <v>0</v>
      </c>
      <c r="BV47" s="106"/>
      <c r="BW47" s="104"/>
      <c r="BX47" s="104"/>
      <c r="BY47" s="104"/>
      <c r="BZ47" s="104"/>
      <c r="CA47" s="104"/>
      <c r="CB47" s="104"/>
      <c r="CC47" s="105">
        <f t="shared" si="79"/>
        <v>0</v>
      </c>
      <c r="CD47" s="106"/>
      <c r="CE47" s="104"/>
      <c r="CF47" s="104"/>
      <c r="CG47" s="104"/>
      <c r="CH47" s="104"/>
      <c r="CI47" s="104"/>
      <c r="CJ47" s="104"/>
      <c r="CK47" s="105">
        <f t="shared" si="80"/>
        <v>0</v>
      </c>
      <c r="CL47" s="106"/>
      <c r="CM47" s="104"/>
      <c r="CN47" s="104"/>
      <c r="CO47" s="104"/>
      <c r="CP47" s="104"/>
      <c r="CQ47" s="104"/>
      <c r="CR47" s="104"/>
      <c r="CS47" s="105">
        <f t="shared" si="81"/>
        <v>0</v>
      </c>
      <c r="CT47" s="106"/>
      <c r="CU47" s="104"/>
      <c r="CV47" s="104"/>
      <c r="CW47" s="104"/>
      <c r="CX47" s="104"/>
      <c r="CY47" s="104"/>
      <c r="CZ47" s="104"/>
      <c r="DA47" s="105">
        <f t="shared" si="82"/>
        <v>0</v>
      </c>
      <c r="DB47" s="106"/>
      <c r="DC47" s="104"/>
      <c r="DD47" s="104"/>
      <c r="DE47" s="104"/>
      <c r="DF47" s="104"/>
      <c r="DG47" s="104"/>
      <c r="DH47" s="104"/>
      <c r="DI47" s="105">
        <f t="shared" si="83"/>
        <v>0</v>
      </c>
      <c r="DJ47" s="106"/>
      <c r="DK47" s="104"/>
      <c r="DL47" s="104"/>
      <c r="DM47" s="104"/>
      <c r="DN47" s="104"/>
      <c r="DO47" s="104"/>
      <c r="DP47" s="104"/>
      <c r="DQ47" s="105">
        <f t="shared" si="84"/>
        <v>0</v>
      </c>
      <c r="DR47" s="106"/>
      <c r="DS47" s="104"/>
      <c r="DT47" s="104"/>
      <c r="DU47" s="104"/>
      <c r="DV47" s="104"/>
      <c r="DW47" s="104"/>
      <c r="DX47" s="104"/>
      <c r="DY47" s="105">
        <f t="shared" si="85"/>
        <v>0</v>
      </c>
      <c r="DZ47" s="106"/>
      <c r="EA47" s="104"/>
      <c r="EB47" s="104"/>
      <c r="EC47" s="104"/>
      <c r="ED47" s="104"/>
      <c r="EE47" s="104"/>
      <c r="EF47" s="104"/>
      <c r="EG47" s="105">
        <f t="shared" si="86"/>
        <v>0</v>
      </c>
      <c r="EH47" s="106"/>
      <c r="EI47" s="104"/>
      <c r="EJ47" s="104"/>
      <c r="EK47" s="104"/>
      <c r="EL47" s="104"/>
      <c r="EM47" s="104"/>
      <c r="EN47" s="104"/>
      <c r="EO47" s="105">
        <f t="shared" si="87"/>
        <v>0</v>
      </c>
      <c r="EP47" s="106"/>
      <c r="EQ47" s="104"/>
      <c r="ER47" s="104"/>
      <c r="ES47" s="104"/>
      <c r="ET47" s="104"/>
      <c r="EU47" s="104"/>
      <c r="EV47" s="104"/>
      <c r="EW47" s="105">
        <f t="shared" si="88"/>
        <v>0</v>
      </c>
      <c r="EX47" s="106"/>
      <c r="EY47" s="104"/>
      <c r="EZ47" s="104"/>
      <c r="FA47" s="104"/>
      <c r="FB47" s="104"/>
      <c r="FC47" s="104"/>
      <c r="FD47" s="104"/>
      <c r="FE47" s="105">
        <f t="shared" si="89"/>
        <v>0</v>
      </c>
      <c r="FF47" s="106"/>
      <c r="FG47" s="104"/>
      <c r="FH47" s="104"/>
      <c r="FI47" s="104"/>
      <c r="FJ47" s="104"/>
      <c r="FK47" s="104"/>
      <c r="FL47" s="104"/>
      <c r="FM47" s="105">
        <f t="shared" si="90"/>
        <v>0</v>
      </c>
      <c r="FN47" s="106"/>
      <c r="FO47" s="104"/>
      <c r="FP47" s="104"/>
      <c r="FQ47" s="104"/>
      <c r="FR47" s="104"/>
      <c r="FS47" s="104"/>
      <c r="FT47" s="104"/>
      <c r="FU47" s="105">
        <f t="shared" si="91"/>
        <v>0</v>
      </c>
      <c r="FV47" s="106"/>
      <c r="FW47" s="104"/>
      <c r="FX47" s="104"/>
      <c r="FY47" s="104"/>
      <c r="FZ47" s="104"/>
      <c r="GA47" s="104"/>
      <c r="GB47" s="104"/>
      <c r="GC47" s="105">
        <f t="shared" si="92"/>
        <v>0</v>
      </c>
      <c r="GD47" s="106"/>
      <c r="GE47" s="104"/>
      <c r="GF47" s="104"/>
      <c r="GG47" s="104"/>
      <c r="GH47" s="104"/>
      <c r="GI47" s="104"/>
      <c r="GJ47" s="104"/>
      <c r="GK47" s="105">
        <f t="shared" si="25"/>
        <v>0</v>
      </c>
      <c r="GL47" s="106"/>
      <c r="GM47" s="104"/>
      <c r="GN47" s="104"/>
      <c r="GO47" s="104"/>
      <c r="GP47" s="104"/>
      <c r="GQ47" s="104"/>
      <c r="GR47" s="104"/>
      <c r="GS47" s="105">
        <f t="shared" si="93"/>
        <v>0</v>
      </c>
      <c r="GT47" s="106"/>
      <c r="GU47" s="104"/>
      <c r="GV47" s="104"/>
      <c r="GW47" s="104"/>
      <c r="GX47" s="104"/>
      <c r="GY47" s="104"/>
      <c r="GZ47" s="104"/>
      <c r="HA47" s="105">
        <f t="shared" si="94"/>
        <v>0</v>
      </c>
      <c r="HB47" s="106"/>
      <c r="HC47" s="104"/>
      <c r="HD47" s="104"/>
      <c r="HE47" s="104"/>
      <c r="HF47" s="104"/>
      <c r="HG47" s="104"/>
      <c r="HH47" s="104"/>
      <c r="HI47" s="105">
        <f t="shared" si="95"/>
        <v>0</v>
      </c>
      <c r="HJ47" s="106"/>
      <c r="HK47" s="104"/>
      <c r="HL47" s="104"/>
      <c r="HM47" s="104"/>
      <c r="HN47" s="104"/>
      <c r="HO47" s="104"/>
      <c r="HP47" s="104"/>
      <c r="HQ47" s="105">
        <f t="shared" si="96"/>
        <v>0</v>
      </c>
      <c r="HR47" s="106"/>
      <c r="HS47" s="104"/>
      <c r="HT47" s="104"/>
      <c r="HU47" s="104"/>
      <c r="HV47" s="104"/>
      <c r="HW47" s="104"/>
      <c r="HX47" s="104"/>
      <c r="HY47" s="105">
        <f t="shared" si="97"/>
        <v>0</v>
      </c>
      <c r="HZ47" s="106"/>
      <c r="IA47" s="104"/>
      <c r="IB47" s="104"/>
      <c r="IC47" s="104"/>
      <c r="ID47" s="104"/>
      <c r="IE47" s="104"/>
      <c r="IF47" s="104"/>
      <c r="IG47" s="105">
        <f t="shared" si="98"/>
        <v>0</v>
      </c>
      <c r="IH47" s="106"/>
      <c r="II47" s="104"/>
      <c r="IJ47" s="104"/>
      <c r="IK47" s="104"/>
      <c r="IL47" s="104"/>
      <c r="IM47" s="104"/>
      <c r="IN47" s="104"/>
      <c r="IO47" s="105">
        <f t="shared" si="99"/>
        <v>0</v>
      </c>
      <c r="IP47" s="106"/>
      <c r="IQ47" s="104"/>
      <c r="IR47" s="104"/>
      <c r="IS47" s="104"/>
      <c r="IT47" s="104"/>
      <c r="IU47" s="104"/>
      <c r="IV47" s="104"/>
      <c r="IW47" s="105">
        <f t="shared" si="111"/>
        <v>0</v>
      </c>
      <c r="IX47" s="106"/>
      <c r="IY47" s="107">
        <f t="shared" ref="IY47:JD47" si="113">SUM(C47,K47,S47,AA47,AI47,AQ47,AY47,BG47,BO47,BW47,CE47,CM47,CU47,DC47,DK47,DS47,EA47,EI47,EQ47,EY47,FG47,FO47,FW47,GE47,GM47,GU47,HC47,HK47,HS47,IA47,II47,IQ47)</f>
        <v>0</v>
      </c>
      <c r="IZ47" s="107">
        <f t="shared" si="113"/>
        <v>0</v>
      </c>
      <c r="JA47" s="107">
        <f t="shared" si="113"/>
        <v>0</v>
      </c>
      <c r="JB47" s="107">
        <f t="shared" si="113"/>
        <v>0</v>
      </c>
      <c r="JC47" s="107">
        <f t="shared" si="113"/>
        <v>0</v>
      </c>
      <c r="JD47" s="107">
        <f t="shared" si="113"/>
        <v>0</v>
      </c>
      <c r="JE47" s="108">
        <f t="shared" si="102"/>
        <v>0</v>
      </c>
      <c r="JF47" s="104"/>
      <c r="JG47" s="104">
        <f t="shared" si="103"/>
        <v>0</v>
      </c>
    </row>
    <row r="48" ht="15.75" customHeight="1">
      <c r="A48" s="113"/>
      <c r="B48" s="104" t="s">
        <v>53</v>
      </c>
      <c r="C48" s="104"/>
      <c r="D48" s="104"/>
      <c r="E48" s="104"/>
      <c r="F48" s="104"/>
      <c r="G48" s="104"/>
      <c r="H48" s="104"/>
      <c r="I48" s="105">
        <f t="shared" si="70"/>
        <v>0</v>
      </c>
      <c r="J48" s="106"/>
      <c r="K48" s="104"/>
      <c r="L48" s="104"/>
      <c r="M48" s="104"/>
      <c r="N48" s="104"/>
      <c r="O48" s="104"/>
      <c r="P48" s="104"/>
      <c r="Q48" s="105">
        <f t="shared" si="71"/>
        <v>0</v>
      </c>
      <c r="R48" s="106"/>
      <c r="S48" s="104"/>
      <c r="T48" s="104"/>
      <c r="U48" s="104"/>
      <c r="V48" s="104"/>
      <c r="W48" s="104"/>
      <c r="X48" s="104"/>
      <c r="Y48" s="105">
        <f t="shared" si="72"/>
        <v>0</v>
      </c>
      <c r="Z48" s="106"/>
      <c r="AA48" s="104"/>
      <c r="AB48" s="104"/>
      <c r="AC48" s="104"/>
      <c r="AD48" s="104"/>
      <c r="AE48" s="104"/>
      <c r="AF48" s="104"/>
      <c r="AG48" s="105">
        <f t="shared" si="73"/>
        <v>0</v>
      </c>
      <c r="AH48" s="106"/>
      <c r="AI48" s="104"/>
      <c r="AJ48" s="104"/>
      <c r="AK48" s="104"/>
      <c r="AL48" s="104"/>
      <c r="AM48" s="104"/>
      <c r="AN48" s="104"/>
      <c r="AO48" s="105">
        <f t="shared" si="74"/>
        <v>0</v>
      </c>
      <c r="AP48" s="106"/>
      <c r="AQ48" s="104"/>
      <c r="AR48" s="104"/>
      <c r="AS48" s="104"/>
      <c r="AT48" s="104"/>
      <c r="AU48" s="104"/>
      <c r="AV48" s="104"/>
      <c r="AW48" s="105">
        <f t="shared" si="75"/>
        <v>0</v>
      </c>
      <c r="AX48" s="106"/>
      <c r="AY48" s="104"/>
      <c r="AZ48" s="104"/>
      <c r="BA48" s="104"/>
      <c r="BB48" s="104"/>
      <c r="BC48" s="104"/>
      <c r="BD48" s="104"/>
      <c r="BE48" s="105">
        <f t="shared" si="76"/>
        <v>0</v>
      </c>
      <c r="BF48" s="106"/>
      <c r="BG48" s="104"/>
      <c r="BH48" s="104"/>
      <c r="BI48" s="104"/>
      <c r="BJ48" s="104"/>
      <c r="BK48" s="104"/>
      <c r="BL48" s="104"/>
      <c r="BM48" s="105">
        <f t="shared" si="77"/>
        <v>0</v>
      </c>
      <c r="BN48" s="106"/>
      <c r="BO48" s="104"/>
      <c r="BP48" s="104"/>
      <c r="BQ48" s="104"/>
      <c r="BR48" s="104"/>
      <c r="BS48" s="104"/>
      <c r="BT48" s="104"/>
      <c r="BU48" s="105">
        <f t="shared" si="78"/>
        <v>0</v>
      </c>
      <c r="BV48" s="106"/>
      <c r="BW48" s="104"/>
      <c r="BX48" s="104"/>
      <c r="BY48" s="104"/>
      <c r="BZ48" s="104"/>
      <c r="CA48" s="104"/>
      <c r="CB48" s="104"/>
      <c r="CC48" s="105">
        <f t="shared" si="79"/>
        <v>0</v>
      </c>
      <c r="CD48" s="106"/>
      <c r="CE48" s="104"/>
      <c r="CF48" s="104"/>
      <c r="CG48" s="104"/>
      <c r="CH48" s="104"/>
      <c r="CI48" s="104"/>
      <c r="CJ48" s="104"/>
      <c r="CK48" s="105">
        <f t="shared" si="80"/>
        <v>0</v>
      </c>
      <c r="CL48" s="106"/>
      <c r="CM48" s="104"/>
      <c r="CN48" s="104"/>
      <c r="CO48" s="104"/>
      <c r="CP48" s="104"/>
      <c r="CQ48" s="104"/>
      <c r="CR48" s="104"/>
      <c r="CS48" s="105">
        <f t="shared" si="81"/>
        <v>0</v>
      </c>
      <c r="CT48" s="106"/>
      <c r="CU48" s="104"/>
      <c r="CV48" s="104"/>
      <c r="CW48" s="104"/>
      <c r="CX48" s="104"/>
      <c r="CY48" s="104"/>
      <c r="CZ48" s="104"/>
      <c r="DA48" s="105">
        <f t="shared" si="82"/>
        <v>0</v>
      </c>
      <c r="DB48" s="106"/>
      <c r="DC48" s="104"/>
      <c r="DD48" s="104"/>
      <c r="DE48" s="104"/>
      <c r="DF48" s="104"/>
      <c r="DG48" s="104"/>
      <c r="DH48" s="104"/>
      <c r="DI48" s="105">
        <f t="shared" si="83"/>
        <v>0</v>
      </c>
      <c r="DJ48" s="106"/>
      <c r="DK48" s="104"/>
      <c r="DL48" s="104"/>
      <c r="DM48" s="104"/>
      <c r="DN48" s="104"/>
      <c r="DO48" s="104"/>
      <c r="DP48" s="104"/>
      <c r="DQ48" s="105">
        <f t="shared" si="84"/>
        <v>0</v>
      </c>
      <c r="DR48" s="106"/>
      <c r="DS48" s="104"/>
      <c r="DT48" s="104"/>
      <c r="DU48" s="104"/>
      <c r="DV48" s="104"/>
      <c r="DW48" s="104"/>
      <c r="DX48" s="104"/>
      <c r="DY48" s="105">
        <f t="shared" si="85"/>
        <v>0</v>
      </c>
      <c r="DZ48" s="106"/>
      <c r="EA48" s="104"/>
      <c r="EB48" s="104"/>
      <c r="EC48" s="104"/>
      <c r="ED48" s="104"/>
      <c r="EE48" s="104"/>
      <c r="EF48" s="104"/>
      <c r="EG48" s="105">
        <f t="shared" si="86"/>
        <v>0</v>
      </c>
      <c r="EH48" s="106"/>
      <c r="EI48" s="104"/>
      <c r="EJ48" s="104"/>
      <c r="EK48" s="104"/>
      <c r="EL48" s="104"/>
      <c r="EM48" s="104"/>
      <c r="EN48" s="104"/>
      <c r="EO48" s="105">
        <f t="shared" si="87"/>
        <v>0</v>
      </c>
      <c r="EP48" s="106"/>
      <c r="EQ48" s="104"/>
      <c r="ER48" s="104"/>
      <c r="ES48" s="104"/>
      <c r="ET48" s="104"/>
      <c r="EU48" s="104"/>
      <c r="EV48" s="104"/>
      <c r="EW48" s="105">
        <f t="shared" si="88"/>
        <v>0</v>
      </c>
      <c r="EX48" s="106"/>
      <c r="EY48" s="104"/>
      <c r="EZ48" s="104"/>
      <c r="FA48" s="104"/>
      <c r="FB48" s="104"/>
      <c r="FC48" s="104"/>
      <c r="FD48" s="104"/>
      <c r="FE48" s="105">
        <f t="shared" si="89"/>
        <v>0</v>
      </c>
      <c r="FF48" s="106"/>
      <c r="FG48" s="104"/>
      <c r="FH48" s="104"/>
      <c r="FI48" s="104"/>
      <c r="FJ48" s="104"/>
      <c r="FK48" s="104"/>
      <c r="FL48" s="104"/>
      <c r="FM48" s="105">
        <f t="shared" si="90"/>
        <v>0</v>
      </c>
      <c r="FN48" s="106"/>
      <c r="FO48" s="104"/>
      <c r="FP48" s="104"/>
      <c r="FQ48" s="104"/>
      <c r="FR48" s="104"/>
      <c r="FS48" s="104"/>
      <c r="FT48" s="104"/>
      <c r="FU48" s="105">
        <f t="shared" si="91"/>
        <v>0</v>
      </c>
      <c r="FV48" s="106"/>
      <c r="FW48" s="104"/>
      <c r="FX48" s="104"/>
      <c r="FY48" s="104"/>
      <c r="FZ48" s="104"/>
      <c r="GA48" s="104"/>
      <c r="GB48" s="104"/>
      <c r="GC48" s="105">
        <f t="shared" si="92"/>
        <v>0</v>
      </c>
      <c r="GD48" s="106"/>
      <c r="GE48" s="104"/>
      <c r="GF48" s="104"/>
      <c r="GG48" s="104"/>
      <c r="GH48" s="104"/>
      <c r="GI48" s="104"/>
      <c r="GJ48" s="104"/>
      <c r="GK48" s="105">
        <f t="shared" si="25"/>
        <v>0</v>
      </c>
      <c r="GL48" s="106"/>
      <c r="GM48" s="104"/>
      <c r="GN48" s="104"/>
      <c r="GO48" s="104"/>
      <c r="GP48" s="104"/>
      <c r="GQ48" s="104"/>
      <c r="GR48" s="104"/>
      <c r="GS48" s="105">
        <f t="shared" si="93"/>
        <v>0</v>
      </c>
      <c r="GT48" s="106"/>
      <c r="GU48" s="104"/>
      <c r="GV48" s="104"/>
      <c r="GW48" s="104"/>
      <c r="GX48" s="104"/>
      <c r="GY48" s="104"/>
      <c r="GZ48" s="104"/>
      <c r="HA48" s="105">
        <f t="shared" si="94"/>
        <v>0</v>
      </c>
      <c r="HB48" s="106"/>
      <c r="HC48" s="104"/>
      <c r="HD48" s="104"/>
      <c r="HE48" s="104"/>
      <c r="HF48" s="104"/>
      <c r="HG48" s="104"/>
      <c r="HH48" s="104"/>
      <c r="HI48" s="105">
        <f t="shared" si="95"/>
        <v>0</v>
      </c>
      <c r="HJ48" s="106"/>
      <c r="HK48" s="104"/>
      <c r="HL48" s="104"/>
      <c r="HM48" s="104"/>
      <c r="HN48" s="104"/>
      <c r="HO48" s="104"/>
      <c r="HP48" s="104"/>
      <c r="HQ48" s="105">
        <f t="shared" si="96"/>
        <v>0</v>
      </c>
      <c r="HR48" s="106"/>
      <c r="HS48" s="104"/>
      <c r="HT48" s="104"/>
      <c r="HU48" s="104"/>
      <c r="HV48" s="104"/>
      <c r="HW48" s="104"/>
      <c r="HX48" s="104"/>
      <c r="HY48" s="105">
        <f t="shared" si="97"/>
        <v>0</v>
      </c>
      <c r="HZ48" s="106"/>
      <c r="IA48" s="104"/>
      <c r="IB48" s="104"/>
      <c r="IC48" s="104"/>
      <c r="ID48" s="104"/>
      <c r="IE48" s="104"/>
      <c r="IF48" s="104"/>
      <c r="IG48" s="105">
        <f t="shared" si="98"/>
        <v>0</v>
      </c>
      <c r="IH48" s="106"/>
      <c r="II48" s="104"/>
      <c r="IJ48" s="104"/>
      <c r="IK48" s="104"/>
      <c r="IL48" s="104"/>
      <c r="IM48" s="104"/>
      <c r="IN48" s="104"/>
      <c r="IO48" s="105">
        <f t="shared" si="99"/>
        <v>0</v>
      </c>
      <c r="IP48" s="106"/>
      <c r="IQ48" s="104"/>
      <c r="IR48" s="104"/>
      <c r="IS48" s="104"/>
      <c r="IT48" s="104"/>
      <c r="IU48" s="104"/>
      <c r="IV48" s="104"/>
      <c r="IW48" s="105">
        <f t="shared" si="111"/>
        <v>0</v>
      </c>
      <c r="IX48" s="106"/>
      <c r="IY48" s="107">
        <f t="shared" ref="IY48:JD48" si="114">SUM(C48,K48,S48,AA48,AI48,AQ48,AY48,BG48,BO48,BW48,CE48,CM48,CU48,DC48,DK48,DS48,EA48,EI48,EQ48,EY48,FG48,FO48,FW48,GE48,GM48,GU48,HC48,HK48,HS48,IA48,II48,IQ48)</f>
        <v>0</v>
      </c>
      <c r="IZ48" s="107">
        <f t="shared" si="114"/>
        <v>0</v>
      </c>
      <c r="JA48" s="107">
        <f t="shared" si="114"/>
        <v>0</v>
      </c>
      <c r="JB48" s="107">
        <f t="shared" si="114"/>
        <v>0</v>
      </c>
      <c r="JC48" s="107">
        <f t="shared" si="114"/>
        <v>0</v>
      </c>
      <c r="JD48" s="107">
        <f t="shared" si="114"/>
        <v>0</v>
      </c>
      <c r="JE48" s="108">
        <f t="shared" si="102"/>
        <v>0</v>
      </c>
      <c r="JF48" s="104"/>
      <c r="JG48" s="104">
        <f t="shared" si="103"/>
        <v>0</v>
      </c>
    </row>
    <row r="49" ht="15.75" customHeight="1">
      <c r="A49" s="113"/>
      <c r="B49" s="113" t="s">
        <v>54</v>
      </c>
      <c r="C49" s="104"/>
      <c r="D49" s="104"/>
      <c r="E49" s="104"/>
      <c r="F49" s="104"/>
      <c r="G49" s="104"/>
      <c r="H49" s="104"/>
      <c r="I49" s="105">
        <f t="shared" si="70"/>
        <v>0</v>
      </c>
      <c r="J49" s="106"/>
      <c r="K49" s="104"/>
      <c r="L49" s="104"/>
      <c r="M49" s="104"/>
      <c r="N49" s="104"/>
      <c r="O49" s="104"/>
      <c r="P49" s="104"/>
      <c r="Q49" s="105">
        <f t="shared" si="71"/>
        <v>0</v>
      </c>
      <c r="R49" s="106"/>
      <c r="S49" s="104"/>
      <c r="T49" s="104"/>
      <c r="U49" s="104"/>
      <c r="V49" s="104"/>
      <c r="W49" s="104"/>
      <c r="X49" s="104"/>
      <c r="Y49" s="105">
        <f t="shared" si="72"/>
        <v>0</v>
      </c>
      <c r="Z49" s="106"/>
      <c r="AA49" s="104"/>
      <c r="AB49" s="104"/>
      <c r="AC49" s="104"/>
      <c r="AD49" s="104"/>
      <c r="AE49" s="104"/>
      <c r="AF49" s="104"/>
      <c r="AG49" s="105">
        <f t="shared" si="73"/>
        <v>0</v>
      </c>
      <c r="AH49" s="106"/>
      <c r="AI49" s="104"/>
      <c r="AJ49" s="104"/>
      <c r="AK49" s="104"/>
      <c r="AL49" s="104"/>
      <c r="AM49" s="104"/>
      <c r="AN49" s="104"/>
      <c r="AO49" s="105">
        <f t="shared" si="74"/>
        <v>0</v>
      </c>
      <c r="AP49" s="106"/>
      <c r="AQ49" s="104"/>
      <c r="AR49" s="104"/>
      <c r="AS49" s="104"/>
      <c r="AT49" s="104"/>
      <c r="AU49" s="104"/>
      <c r="AV49" s="104"/>
      <c r="AW49" s="105">
        <f t="shared" si="75"/>
        <v>0</v>
      </c>
      <c r="AX49" s="106"/>
      <c r="AY49" s="104"/>
      <c r="AZ49" s="104"/>
      <c r="BA49" s="104"/>
      <c r="BB49" s="104"/>
      <c r="BC49" s="104"/>
      <c r="BD49" s="104"/>
      <c r="BE49" s="105">
        <f t="shared" si="76"/>
        <v>0</v>
      </c>
      <c r="BF49" s="106"/>
      <c r="BG49" s="104"/>
      <c r="BH49" s="104"/>
      <c r="BI49" s="104"/>
      <c r="BJ49" s="104"/>
      <c r="BK49" s="104"/>
      <c r="BL49" s="104"/>
      <c r="BM49" s="105">
        <f t="shared" si="77"/>
        <v>0</v>
      </c>
      <c r="BN49" s="106"/>
      <c r="BO49" s="104"/>
      <c r="BP49" s="104"/>
      <c r="BQ49" s="104"/>
      <c r="BR49" s="104"/>
      <c r="BS49" s="104"/>
      <c r="BT49" s="104"/>
      <c r="BU49" s="105">
        <f t="shared" si="78"/>
        <v>0</v>
      </c>
      <c r="BV49" s="106"/>
      <c r="BW49" s="104"/>
      <c r="BX49" s="104"/>
      <c r="BY49" s="104"/>
      <c r="BZ49" s="104"/>
      <c r="CA49" s="104"/>
      <c r="CB49" s="104"/>
      <c r="CC49" s="105">
        <f t="shared" si="79"/>
        <v>0</v>
      </c>
      <c r="CD49" s="106"/>
      <c r="CE49" s="104"/>
      <c r="CF49" s="104"/>
      <c r="CG49" s="104"/>
      <c r="CH49" s="104"/>
      <c r="CI49" s="104"/>
      <c r="CJ49" s="104"/>
      <c r="CK49" s="105">
        <f t="shared" si="80"/>
        <v>0</v>
      </c>
      <c r="CL49" s="106"/>
      <c r="CM49" s="104"/>
      <c r="CN49" s="104"/>
      <c r="CO49" s="104"/>
      <c r="CP49" s="104"/>
      <c r="CQ49" s="104"/>
      <c r="CR49" s="104"/>
      <c r="CS49" s="105">
        <f t="shared" si="81"/>
        <v>0</v>
      </c>
      <c r="CT49" s="106"/>
      <c r="CU49" s="104"/>
      <c r="CV49" s="104"/>
      <c r="CW49" s="104"/>
      <c r="CX49" s="104"/>
      <c r="CY49" s="104"/>
      <c r="CZ49" s="104"/>
      <c r="DA49" s="105">
        <f t="shared" si="82"/>
        <v>0</v>
      </c>
      <c r="DB49" s="106"/>
      <c r="DC49" s="104"/>
      <c r="DD49" s="104"/>
      <c r="DE49" s="104"/>
      <c r="DF49" s="104"/>
      <c r="DG49" s="104"/>
      <c r="DH49" s="104"/>
      <c r="DI49" s="105">
        <f t="shared" si="83"/>
        <v>0</v>
      </c>
      <c r="DJ49" s="106"/>
      <c r="DK49" s="104"/>
      <c r="DL49" s="104"/>
      <c r="DM49" s="104"/>
      <c r="DN49" s="104"/>
      <c r="DO49" s="104"/>
      <c r="DP49" s="104"/>
      <c r="DQ49" s="105">
        <f t="shared" si="84"/>
        <v>0</v>
      </c>
      <c r="DR49" s="106"/>
      <c r="DS49" s="104"/>
      <c r="DT49" s="104"/>
      <c r="DU49" s="104"/>
      <c r="DV49" s="104"/>
      <c r="DW49" s="104"/>
      <c r="DX49" s="104"/>
      <c r="DY49" s="105">
        <f t="shared" si="85"/>
        <v>0</v>
      </c>
      <c r="DZ49" s="106"/>
      <c r="EA49" s="104"/>
      <c r="EB49" s="104"/>
      <c r="EC49" s="104"/>
      <c r="ED49" s="104"/>
      <c r="EE49" s="104"/>
      <c r="EF49" s="104"/>
      <c r="EG49" s="105">
        <f t="shared" si="86"/>
        <v>0</v>
      </c>
      <c r="EH49" s="106"/>
      <c r="EI49" s="104"/>
      <c r="EJ49" s="104"/>
      <c r="EK49" s="104"/>
      <c r="EL49" s="104"/>
      <c r="EM49" s="104"/>
      <c r="EN49" s="104"/>
      <c r="EO49" s="105">
        <f t="shared" si="87"/>
        <v>0</v>
      </c>
      <c r="EP49" s="106"/>
      <c r="EQ49" s="104"/>
      <c r="ER49" s="104"/>
      <c r="ES49" s="104"/>
      <c r="ET49" s="104"/>
      <c r="EU49" s="104"/>
      <c r="EV49" s="104"/>
      <c r="EW49" s="105">
        <f t="shared" si="88"/>
        <v>0</v>
      </c>
      <c r="EX49" s="106"/>
      <c r="EY49" s="104"/>
      <c r="EZ49" s="104"/>
      <c r="FA49" s="104"/>
      <c r="FB49" s="104"/>
      <c r="FC49" s="104"/>
      <c r="FD49" s="104"/>
      <c r="FE49" s="105">
        <f t="shared" si="89"/>
        <v>0</v>
      </c>
      <c r="FF49" s="106"/>
      <c r="FG49" s="104"/>
      <c r="FH49" s="104"/>
      <c r="FI49" s="104"/>
      <c r="FJ49" s="104"/>
      <c r="FK49" s="104"/>
      <c r="FL49" s="104"/>
      <c r="FM49" s="105">
        <f t="shared" si="90"/>
        <v>0</v>
      </c>
      <c r="FN49" s="106"/>
      <c r="FO49" s="104"/>
      <c r="FP49" s="104"/>
      <c r="FQ49" s="104"/>
      <c r="FR49" s="104"/>
      <c r="FS49" s="104"/>
      <c r="FT49" s="104"/>
      <c r="FU49" s="105">
        <f t="shared" si="91"/>
        <v>0</v>
      </c>
      <c r="FV49" s="106"/>
      <c r="FW49" s="104"/>
      <c r="FX49" s="104"/>
      <c r="FY49" s="104"/>
      <c r="FZ49" s="104"/>
      <c r="GA49" s="104"/>
      <c r="GB49" s="104"/>
      <c r="GC49" s="105">
        <f t="shared" si="92"/>
        <v>0</v>
      </c>
      <c r="GD49" s="106"/>
      <c r="GE49" s="104"/>
      <c r="GF49" s="104"/>
      <c r="GG49" s="104"/>
      <c r="GH49" s="104"/>
      <c r="GI49" s="104"/>
      <c r="GJ49" s="104"/>
      <c r="GK49" s="105">
        <f t="shared" si="25"/>
        <v>0</v>
      </c>
      <c r="GL49" s="106"/>
      <c r="GM49" s="104"/>
      <c r="GN49" s="104"/>
      <c r="GO49" s="104"/>
      <c r="GP49" s="104"/>
      <c r="GQ49" s="104"/>
      <c r="GR49" s="104"/>
      <c r="GS49" s="105">
        <f t="shared" si="93"/>
        <v>0</v>
      </c>
      <c r="GT49" s="106"/>
      <c r="GU49" s="104"/>
      <c r="GV49" s="104"/>
      <c r="GW49" s="104"/>
      <c r="GX49" s="104"/>
      <c r="GY49" s="104"/>
      <c r="GZ49" s="104"/>
      <c r="HA49" s="105">
        <f t="shared" si="94"/>
        <v>0</v>
      </c>
      <c r="HB49" s="106"/>
      <c r="HC49" s="104"/>
      <c r="HD49" s="104"/>
      <c r="HE49" s="104"/>
      <c r="HF49" s="104"/>
      <c r="HG49" s="104"/>
      <c r="HH49" s="104"/>
      <c r="HI49" s="105">
        <f t="shared" si="95"/>
        <v>0</v>
      </c>
      <c r="HJ49" s="106"/>
      <c r="HK49" s="104"/>
      <c r="HL49" s="104"/>
      <c r="HM49" s="104"/>
      <c r="HN49" s="104"/>
      <c r="HO49" s="104"/>
      <c r="HP49" s="104"/>
      <c r="HQ49" s="105">
        <f t="shared" si="96"/>
        <v>0</v>
      </c>
      <c r="HR49" s="106"/>
      <c r="HS49" s="104"/>
      <c r="HT49" s="104"/>
      <c r="HU49" s="104"/>
      <c r="HV49" s="104"/>
      <c r="HW49" s="104"/>
      <c r="HX49" s="104"/>
      <c r="HY49" s="105">
        <f t="shared" si="97"/>
        <v>0</v>
      </c>
      <c r="HZ49" s="106"/>
      <c r="IA49" s="104"/>
      <c r="IB49" s="104"/>
      <c r="IC49" s="104"/>
      <c r="ID49" s="104"/>
      <c r="IE49" s="104"/>
      <c r="IF49" s="104"/>
      <c r="IG49" s="105">
        <f t="shared" si="98"/>
        <v>0</v>
      </c>
      <c r="IH49" s="106"/>
      <c r="II49" s="104"/>
      <c r="IJ49" s="104"/>
      <c r="IK49" s="104"/>
      <c r="IL49" s="104"/>
      <c r="IM49" s="104"/>
      <c r="IN49" s="104"/>
      <c r="IO49" s="105">
        <f t="shared" si="99"/>
        <v>0</v>
      </c>
      <c r="IP49" s="106"/>
      <c r="IQ49" s="104"/>
      <c r="IR49" s="104"/>
      <c r="IS49" s="104"/>
      <c r="IT49" s="104"/>
      <c r="IU49" s="104"/>
      <c r="IV49" s="104"/>
      <c r="IW49" s="105">
        <f t="shared" si="111"/>
        <v>0</v>
      </c>
      <c r="IX49" s="106"/>
      <c r="IY49" s="107">
        <f t="shared" ref="IY49:JD49" si="115">SUM(C49,K49,S49,AA49,AI49,AQ49,AY49,BG49,BO49,BW49,CE49,CM49,CU49,DC49,DK49,DS49,EA49,EI49,EQ49,EY49,FG49,FO49,FW49,GE49,GM49,GU49,HC49,HK49,HS49,IA49,II49,IQ49)</f>
        <v>0</v>
      </c>
      <c r="IZ49" s="107">
        <f t="shared" si="115"/>
        <v>0</v>
      </c>
      <c r="JA49" s="107">
        <f t="shared" si="115"/>
        <v>0</v>
      </c>
      <c r="JB49" s="107">
        <f t="shared" si="115"/>
        <v>0</v>
      </c>
      <c r="JC49" s="107">
        <f t="shared" si="115"/>
        <v>0</v>
      </c>
      <c r="JD49" s="107">
        <f t="shared" si="115"/>
        <v>0</v>
      </c>
      <c r="JE49" s="108">
        <f t="shared" si="102"/>
        <v>0</v>
      </c>
      <c r="JF49" s="104"/>
      <c r="JG49" s="104">
        <f t="shared" si="103"/>
        <v>0</v>
      </c>
    </row>
    <row r="50" ht="15.75" customHeight="1">
      <c r="A50" s="115"/>
      <c r="B50" s="113" t="s">
        <v>167</v>
      </c>
      <c r="C50" s="116">
        <f t="shared" ref="C50:JE50" si="116">SUM(C3:C49)</f>
        <v>0</v>
      </c>
      <c r="D50" s="116">
        <f t="shared" si="116"/>
        <v>0</v>
      </c>
      <c r="E50" s="116">
        <f t="shared" si="116"/>
        <v>0</v>
      </c>
      <c r="F50" s="116">
        <f t="shared" si="116"/>
        <v>0</v>
      </c>
      <c r="G50" s="116">
        <f t="shared" si="116"/>
        <v>0</v>
      </c>
      <c r="H50" s="116">
        <f t="shared" si="116"/>
        <v>0</v>
      </c>
      <c r="I50" s="116">
        <f t="shared" si="116"/>
        <v>0</v>
      </c>
      <c r="J50" s="116">
        <f t="shared" si="116"/>
        <v>0</v>
      </c>
      <c r="K50" s="116">
        <f t="shared" si="116"/>
        <v>7.5</v>
      </c>
      <c r="L50" s="116">
        <f t="shared" si="116"/>
        <v>8</v>
      </c>
      <c r="M50" s="116">
        <f t="shared" si="116"/>
        <v>3</v>
      </c>
      <c r="N50" s="116">
        <f t="shared" si="116"/>
        <v>12</v>
      </c>
      <c r="O50" s="116">
        <f t="shared" si="116"/>
        <v>0</v>
      </c>
      <c r="P50" s="116">
        <f t="shared" si="116"/>
        <v>2</v>
      </c>
      <c r="Q50" s="116">
        <f t="shared" si="116"/>
        <v>32.5</v>
      </c>
      <c r="R50" s="116">
        <f t="shared" si="116"/>
        <v>0</v>
      </c>
      <c r="S50" s="116">
        <f t="shared" si="116"/>
        <v>34</v>
      </c>
      <c r="T50" s="116">
        <f t="shared" si="116"/>
        <v>1</v>
      </c>
      <c r="U50" s="116">
        <f t="shared" si="116"/>
        <v>7</v>
      </c>
      <c r="V50" s="116">
        <f t="shared" si="116"/>
        <v>20</v>
      </c>
      <c r="W50" s="116">
        <f t="shared" si="116"/>
        <v>7</v>
      </c>
      <c r="X50" s="116">
        <f t="shared" si="116"/>
        <v>0</v>
      </c>
      <c r="Y50" s="116">
        <f t="shared" si="116"/>
        <v>69</v>
      </c>
      <c r="Z50" s="116">
        <f t="shared" si="116"/>
        <v>0</v>
      </c>
      <c r="AA50" s="116">
        <f t="shared" si="116"/>
        <v>0</v>
      </c>
      <c r="AB50" s="116">
        <f t="shared" si="116"/>
        <v>0</v>
      </c>
      <c r="AC50" s="116">
        <f t="shared" si="116"/>
        <v>0</v>
      </c>
      <c r="AD50" s="116">
        <f t="shared" si="116"/>
        <v>0</v>
      </c>
      <c r="AE50" s="116">
        <f t="shared" si="116"/>
        <v>0</v>
      </c>
      <c r="AF50" s="116">
        <f t="shared" si="116"/>
        <v>0</v>
      </c>
      <c r="AG50" s="116">
        <f t="shared" si="116"/>
        <v>0</v>
      </c>
      <c r="AH50" s="116">
        <f t="shared" si="116"/>
        <v>0</v>
      </c>
      <c r="AI50" s="116">
        <f t="shared" si="116"/>
        <v>16</v>
      </c>
      <c r="AJ50" s="116">
        <f t="shared" si="116"/>
        <v>0</v>
      </c>
      <c r="AK50" s="116">
        <f t="shared" si="116"/>
        <v>2</v>
      </c>
      <c r="AL50" s="116">
        <f t="shared" si="116"/>
        <v>9</v>
      </c>
      <c r="AM50" s="116">
        <f t="shared" si="116"/>
        <v>3</v>
      </c>
      <c r="AN50" s="116">
        <f t="shared" si="116"/>
        <v>6</v>
      </c>
      <c r="AO50" s="116">
        <f t="shared" si="116"/>
        <v>32</v>
      </c>
      <c r="AP50" s="116">
        <f t="shared" si="116"/>
        <v>0</v>
      </c>
      <c r="AQ50" s="116">
        <f t="shared" si="116"/>
        <v>0</v>
      </c>
      <c r="AR50" s="116">
        <f t="shared" si="116"/>
        <v>0</v>
      </c>
      <c r="AS50" s="116">
        <f t="shared" si="116"/>
        <v>0</v>
      </c>
      <c r="AT50" s="116">
        <f t="shared" si="116"/>
        <v>0</v>
      </c>
      <c r="AU50" s="116">
        <f t="shared" si="116"/>
        <v>0</v>
      </c>
      <c r="AV50" s="116">
        <f t="shared" si="116"/>
        <v>0</v>
      </c>
      <c r="AW50" s="116">
        <f t="shared" si="116"/>
        <v>0</v>
      </c>
      <c r="AX50" s="116">
        <f t="shared" si="116"/>
        <v>0</v>
      </c>
      <c r="AY50" s="116">
        <f t="shared" si="116"/>
        <v>0</v>
      </c>
      <c r="AZ50" s="116">
        <f t="shared" si="116"/>
        <v>0</v>
      </c>
      <c r="BA50" s="116">
        <f t="shared" si="116"/>
        <v>0</v>
      </c>
      <c r="BB50" s="116">
        <f t="shared" si="116"/>
        <v>0</v>
      </c>
      <c r="BC50" s="116">
        <f t="shared" si="116"/>
        <v>0</v>
      </c>
      <c r="BD50" s="116">
        <f t="shared" si="116"/>
        <v>0</v>
      </c>
      <c r="BE50" s="116">
        <f t="shared" si="116"/>
        <v>0</v>
      </c>
      <c r="BF50" s="116">
        <f t="shared" si="116"/>
        <v>0</v>
      </c>
      <c r="BG50" s="116">
        <f t="shared" si="116"/>
        <v>0</v>
      </c>
      <c r="BH50" s="116">
        <f t="shared" si="116"/>
        <v>0</v>
      </c>
      <c r="BI50" s="116">
        <f t="shared" si="116"/>
        <v>0</v>
      </c>
      <c r="BJ50" s="116">
        <f t="shared" si="116"/>
        <v>0</v>
      </c>
      <c r="BK50" s="116">
        <f t="shared" si="116"/>
        <v>0</v>
      </c>
      <c r="BL50" s="116">
        <f t="shared" si="116"/>
        <v>0</v>
      </c>
      <c r="BM50" s="116">
        <f t="shared" si="116"/>
        <v>0</v>
      </c>
      <c r="BN50" s="116">
        <f t="shared" si="116"/>
        <v>0</v>
      </c>
      <c r="BO50" s="116">
        <f t="shared" si="116"/>
        <v>0</v>
      </c>
      <c r="BP50" s="116">
        <f t="shared" si="116"/>
        <v>0</v>
      </c>
      <c r="BQ50" s="116">
        <f t="shared" si="116"/>
        <v>0</v>
      </c>
      <c r="BR50" s="116">
        <f t="shared" si="116"/>
        <v>0</v>
      </c>
      <c r="BS50" s="116">
        <f t="shared" si="116"/>
        <v>0</v>
      </c>
      <c r="BT50" s="116">
        <f t="shared" si="116"/>
        <v>0</v>
      </c>
      <c r="BU50" s="116">
        <f t="shared" si="116"/>
        <v>0</v>
      </c>
      <c r="BV50" s="116">
        <f t="shared" si="116"/>
        <v>0</v>
      </c>
      <c r="BW50" s="116">
        <f t="shared" si="116"/>
        <v>16</v>
      </c>
      <c r="BX50" s="116">
        <f t="shared" si="116"/>
        <v>2</v>
      </c>
      <c r="BY50" s="116">
        <f t="shared" si="116"/>
        <v>1</v>
      </c>
      <c r="BZ50" s="116">
        <f t="shared" si="116"/>
        <v>7.5</v>
      </c>
      <c r="CA50" s="116">
        <f t="shared" si="116"/>
        <v>7</v>
      </c>
      <c r="CB50" s="116">
        <f t="shared" si="116"/>
        <v>0.5</v>
      </c>
      <c r="CC50" s="116">
        <f t="shared" si="116"/>
        <v>34</v>
      </c>
      <c r="CD50" s="116">
        <f t="shared" si="116"/>
        <v>0</v>
      </c>
      <c r="CE50" s="116">
        <f t="shared" si="116"/>
        <v>0</v>
      </c>
      <c r="CF50" s="116">
        <f t="shared" si="116"/>
        <v>0</v>
      </c>
      <c r="CG50" s="116">
        <f t="shared" si="116"/>
        <v>0</v>
      </c>
      <c r="CH50" s="116">
        <f t="shared" si="116"/>
        <v>0</v>
      </c>
      <c r="CI50" s="116">
        <f t="shared" si="116"/>
        <v>0</v>
      </c>
      <c r="CJ50" s="116">
        <f t="shared" si="116"/>
        <v>0</v>
      </c>
      <c r="CK50" s="116">
        <f t="shared" si="116"/>
        <v>0</v>
      </c>
      <c r="CL50" s="116">
        <f t="shared" si="116"/>
        <v>0</v>
      </c>
      <c r="CM50" s="116">
        <f t="shared" si="116"/>
        <v>0</v>
      </c>
      <c r="CN50" s="116">
        <f t="shared" si="116"/>
        <v>0</v>
      </c>
      <c r="CO50" s="116">
        <f t="shared" si="116"/>
        <v>0</v>
      </c>
      <c r="CP50" s="116">
        <f t="shared" si="116"/>
        <v>0</v>
      </c>
      <c r="CQ50" s="116">
        <f t="shared" si="116"/>
        <v>0</v>
      </c>
      <c r="CR50" s="116">
        <f t="shared" si="116"/>
        <v>0</v>
      </c>
      <c r="CS50" s="116">
        <f t="shared" si="116"/>
        <v>0</v>
      </c>
      <c r="CT50" s="116">
        <f t="shared" si="116"/>
        <v>0</v>
      </c>
      <c r="CU50" s="116">
        <f t="shared" si="116"/>
        <v>21</v>
      </c>
      <c r="CV50" s="116">
        <f t="shared" si="116"/>
        <v>10</v>
      </c>
      <c r="CW50" s="116">
        <f t="shared" si="116"/>
        <v>3.5</v>
      </c>
      <c r="CX50" s="116">
        <f t="shared" si="116"/>
        <v>9.5</v>
      </c>
      <c r="CY50" s="116">
        <f t="shared" si="116"/>
        <v>4</v>
      </c>
      <c r="CZ50" s="116">
        <f t="shared" si="116"/>
        <v>1</v>
      </c>
      <c r="DA50" s="116">
        <f t="shared" si="116"/>
        <v>49</v>
      </c>
      <c r="DB50" s="116">
        <f t="shared" si="116"/>
        <v>0</v>
      </c>
      <c r="DC50" s="116">
        <f t="shared" si="116"/>
        <v>8</v>
      </c>
      <c r="DD50" s="116">
        <f t="shared" si="116"/>
        <v>2</v>
      </c>
      <c r="DE50" s="116">
        <f t="shared" si="116"/>
        <v>2.5</v>
      </c>
      <c r="DF50" s="116">
        <f t="shared" si="116"/>
        <v>12.5</v>
      </c>
      <c r="DG50" s="116">
        <f t="shared" si="116"/>
        <v>4.5</v>
      </c>
      <c r="DH50" s="116">
        <f t="shared" si="116"/>
        <v>1</v>
      </c>
      <c r="DI50" s="116">
        <f t="shared" si="116"/>
        <v>30.5</v>
      </c>
      <c r="DJ50" s="116">
        <f t="shared" si="116"/>
        <v>0</v>
      </c>
      <c r="DK50" s="116">
        <f t="shared" si="116"/>
        <v>0</v>
      </c>
      <c r="DL50" s="116">
        <f t="shared" si="116"/>
        <v>0</v>
      </c>
      <c r="DM50" s="116">
        <f t="shared" si="116"/>
        <v>0</v>
      </c>
      <c r="DN50" s="116">
        <f t="shared" si="116"/>
        <v>0</v>
      </c>
      <c r="DO50" s="116">
        <f t="shared" si="116"/>
        <v>0</v>
      </c>
      <c r="DP50" s="116">
        <f t="shared" si="116"/>
        <v>0</v>
      </c>
      <c r="DQ50" s="116">
        <f t="shared" si="116"/>
        <v>0</v>
      </c>
      <c r="DR50" s="116">
        <f t="shared" si="116"/>
        <v>0</v>
      </c>
      <c r="DS50" s="116">
        <f t="shared" si="116"/>
        <v>6</v>
      </c>
      <c r="DT50" s="116">
        <f t="shared" si="116"/>
        <v>0</v>
      </c>
      <c r="DU50" s="116">
        <f t="shared" si="116"/>
        <v>3</v>
      </c>
      <c r="DV50" s="116">
        <f t="shared" si="116"/>
        <v>10</v>
      </c>
      <c r="DW50" s="116">
        <f t="shared" si="116"/>
        <v>2</v>
      </c>
      <c r="DX50" s="116">
        <f t="shared" si="116"/>
        <v>0</v>
      </c>
      <c r="DY50" s="116">
        <f t="shared" si="116"/>
        <v>21</v>
      </c>
      <c r="DZ50" s="116">
        <f t="shared" si="116"/>
        <v>0</v>
      </c>
      <c r="EA50" s="116">
        <f t="shared" si="116"/>
        <v>0</v>
      </c>
      <c r="EB50" s="116">
        <f t="shared" si="116"/>
        <v>0</v>
      </c>
      <c r="EC50" s="116">
        <f t="shared" si="116"/>
        <v>0</v>
      </c>
      <c r="ED50" s="116">
        <f t="shared" si="116"/>
        <v>0</v>
      </c>
      <c r="EE50" s="116">
        <f t="shared" si="116"/>
        <v>0</v>
      </c>
      <c r="EF50" s="116">
        <f t="shared" si="116"/>
        <v>0</v>
      </c>
      <c r="EG50" s="116">
        <f t="shared" si="116"/>
        <v>0</v>
      </c>
      <c r="EH50" s="116">
        <f t="shared" si="116"/>
        <v>0</v>
      </c>
      <c r="EI50" s="116">
        <f t="shared" si="116"/>
        <v>0</v>
      </c>
      <c r="EJ50" s="116">
        <f t="shared" si="116"/>
        <v>0</v>
      </c>
      <c r="EK50" s="116">
        <f t="shared" si="116"/>
        <v>0</v>
      </c>
      <c r="EL50" s="116">
        <f t="shared" si="116"/>
        <v>0</v>
      </c>
      <c r="EM50" s="116">
        <f t="shared" si="116"/>
        <v>0</v>
      </c>
      <c r="EN50" s="116">
        <f t="shared" si="116"/>
        <v>0</v>
      </c>
      <c r="EO50" s="116">
        <f t="shared" si="116"/>
        <v>0</v>
      </c>
      <c r="EP50" s="116">
        <f t="shared" si="116"/>
        <v>0</v>
      </c>
      <c r="EQ50" s="116">
        <f t="shared" si="116"/>
        <v>26</v>
      </c>
      <c r="ER50" s="116">
        <f t="shared" si="116"/>
        <v>6</v>
      </c>
      <c r="ES50" s="116">
        <f t="shared" si="116"/>
        <v>8.5</v>
      </c>
      <c r="ET50" s="116">
        <f t="shared" si="116"/>
        <v>25</v>
      </c>
      <c r="EU50" s="116">
        <f t="shared" si="116"/>
        <v>3</v>
      </c>
      <c r="EV50" s="116">
        <f t="shared" si="116"/>
        <v>0</v>
      </c>
      <c r="EW50" s="116">
        <f t="shared" si="116"/>
        <v>68.5</v>
      </c>
      <c r="EX50" s="116">
        <f t="shared" si="116"/>
        <v>0</v>
      </c>
      <c r="EY50" s="116">
        <f t="shared" si="116"/>
        <v>0</v>
      </c>
      <c r="EZ50" s="116">
        <f t="shared" si="116"/>
        <v>0</v>
      </c>
      <c r="FA50" s="116">
        <f t="shared" si="116"/>
        <v>0</v>
      </c>
      <c r="FB50" s="116">
        <f t="shared" si="116"/>
        <v>0</v>
      </c>
      <c r="FC50" s="116">
        <f t="shared" si="116"/>
        <v>0</v>
      </c>
      <c r="FD50" s="116">
        <f t="shared" si="116"/>
        <v>0</v>
      </c>
      <c r="FE50" s="116">
        <f t="shared" si="116"/>
        <v>0</v>
      </c>
      <c r="FF50" s="116">
        <f t="shared" si="116"/>
        <v>0</v>
      </c>
      <c r="FG50" s="116">
        <f t="shared" si="116"/>
        <v>0</v>
      </c>
      <c r="FH50" s="116">
        <f t="shared" si="116"/>
        <v>0</v>
      </c>
      <c r="FI50" s="116">
        <f t="shared" si="116"/>
        <v>0</v>
      </c>
      <c r="FJ50" s="116">
        <f t="shared" si="116"/>
        <v>0</v>
      </c>
      <c r="FK50" s="116">
        <f t="shared" si="116"/>
        <v>0</v>
      </c>
      <c r="FL50" s="116">
        <f t="shared" si="116"/>
        <v>0</v>
      </c>
      <c r="FM50" s="116">
        <f t="shared" si="116"/>
        <v>0</v>
      </c>
      <c r="FN50" s="116">
        <f t="shared" si="116"/>
        <v>0</v>
      </c>
      <c r="FO50" s="116">
        <f t="shared" si="116"/>
        <v>0</v>
      </c>
      <c r="FP50" s="116">
        <f t="shared" si="116"/>
        <v>0</v>
      </c>
      <c r="FQ50" s="116">
        <f t="shared" si="116"/>
        <v>0</v>
      </c>
      <c r="FR50" s="116">
        <f t="shared" si="116"/>
        <v>0</v>
      </c>
      <c r="FS50" s="116">
        <f t="shared" si="116"/>
        <v>0</v>
      </c>
      <c r="FT50" s="116">
        <f t="shared" si="116"/>
        <v>0</v>
      </c>
      <c r="FU50" s="116">
        <f t="shared" si="116"/>
        <v>0</v>
      </c>
      <c r="FV50" s="116">
        <f t="shared" si="116"/>
        <v>0</v>
      </c>
      <c r="FW50" s="116">
        <f t="shared" si="116"/>
        <v>13.5</v>
      </c>
      <c r="FX50" s="116">
        <f t="shared" si="116"/>
        <v>0.5</v>
      </c>
      <c r="FY50" s="116">
        <f t="shared" si="116"/>
        <v>10</v>
      </c>
      <c r="FZ50" s="116">
        <f t="shared" si="116"/>
        <v>13</v>
      </c>
      <c r="GA50" s="116">
        <f t="shared" si="116"/>
        <v>2</v>
      </c>
      <c r="GB50" s="116">
        <f t="shared" si="116"/>
        <v>0.5</v>
      </c>
      <c r="GC50" s="116">
        <f t="shared" si="116"/>
        <v>39.5</v>
      </c>
      <c r="GD50" s="116">
        <f t="shared" si="116"/>
        <v>0</v>
      </c>
      <c r="GE50" s="116">
        <f t="shared" si="116"/>
        <v>18</v>
      </c>
      <c r="GF50" s="116">
        <f t="shared" si="116"/>
        <v>1</v>
      </c>
      <c r="GG50" s="116">
        <f t="shared" si="116"/>
        <v>2</v>
      </c>
      <c r="GH50" s="116">
        <f t="shared" si="116"/>
        <v>23</v>
      </c>
      <c r="GI50" s="116">
        <f t="shared" si="116"/>
        <v>2</v>
      </c>
      <c r="GJ50" s="116">
        <f t="shared" si="116"/>
        <v>0</v>
      </c>
      <c r="GK50" s="116">
        <f t="shared" si="116"/>
        <v>46</v>
      </c>
      <c r="GL50" s="116">
        <f t="shared" si="116"/>
        <v>0</v>
      </c>
      <c r="GM50" s="116">
        <f t="shared" si="116"/>
        <v>7</v>
      </c>
      <c r="GN50" s="116">
        <f t="shared" si="116"/>
        <v>0</v>
      </c>
      <c r="GO50" s="116">
        <f t="shared" si="116"/>
        <v>1.5</v>
      </c>
      <c r="GP50" s="116">
        <f t="shared" si="116"/>
        <v>8</v>
      </c>
      <c r="GQ50" s="116">
        <f t="shared" si="116"/>
        <v>2</v>
      </c>
      <c r="GR50" s="116">
        <f t="shared" si="116"/>
        <v>0.5</v>
      </c>
      <c r="GS50" s="116">
        <f t="shared" si="116"/>
        <v>19</v>
      </c>
      <c r="GT50" s="116">
        <f t="shared" si="116"/>
        <v>0</v>
      </c>
      <c r="GU50" s="116">
        <f t="shared" si="116"/>
        <v>0</v>
      </c>
      <c r="GV50" s="116">
        <f t="shared" si="116"/>
        <v>0</v>
      </c>
      <c r="GW50" s="116">
        <f t="shared" si="116"/>
        <v>0</v>
      </c>
      <c r="GX50" s="116">
        <f t="shared" si="116"/>
        <v>0</v>
      </c>
      <c r="GY50" s="116">
        <f t="shared" si="116"/>
        <v>0</v>
      </c>
      <c r="GZ50" s="116">
        <f t="shared" si="116"/>
        <v>0</v>
      </c>
      <c r="HA50" s="116">
        <f t="shared" si="116"/>
        <v>0</v>
      </c>
      <c r="HB50" s="116">
        <f t="shared" si="116"/>
        <v>0</v>
      </c>
      <c r="HC50" s="116">
        <f t="shared" si="116"/>
        <v>0</v>
      </c>
      <c r="HD50" s="116">
        <f t="shared" si="116"/>
        <v>0</v>
      </c>
      <c r="HE50" s="116">
        <f t="shared" si="116"/>
        <v>0</v>
      </c>
      <c r="HF50" s="116">
        <f t="shared" si="116"/>
        <v>0</v>
      </c>
      <c r="HG50" s="116">
        <f t="shared" si="116"/>
        <v>0</v>
      </c>
      <c r="HH50" s="116">
        <f t="shared" si="116"/>
        <v>0</v>
      </c>
      <c r="HI50" s="116">
        <f t="shared" si="116"/>
        <v>0</v>
      </c>
      <c r="HJ50" s="116">
        <f t="shared" si="116"/>
        <v>0</v>
      </c>
      <c r="HK50" s="116">
        <f t="shared" si="116"/>
        <v>0</v>
      </c>
      <c r="HL50" s="116">
        <f t="shared" si="116"/>
        <v>0</v>
      </c>
      <c r="HM50" s="116">
        <f t="shared" si="116"/>
        <v>0</v>
      </c>
      <c r="HN50" s="116">
        <f t="shared" si="116"/>
        <v>0</v>
      </c>
      <c r="HO50" s="116">
        <f t="shared" si="116"/>
        <v>0</v>
      </c>
      <c r="HP50" s="116">
        <f t="shared" si="116"/>
        <v>0</v>
      </c>
      <c r="HQ50" s="116">
        <f t="shared" si="116"/>
        <v>0</v>
      </c>
      <c r="HR50" s="116">
        <f t="shared" si="116"/>
        <v>0</v>
      </c>
      <c r="HS50" s="116">
        <f t="shared" si="116"/>
        <v>0</v>
      </c>
      <c r="HT50" s="116">
        <f t="shared" si="116"/>
        <v>0</v>
      </c>
      <c r="HU50" s="116">
        <f t="shared" si="116"/>
        <v>0</v>
      </c>
      <c r="HV50" s="116">
        <f t="shared" si="116"/>
        <v>0</v>
      </c>
      <c r="HW50" s="116">
        <f t="shared" si="116"/>
        <v>0</v>
      </c>
      <c r="HX50" s="116">
        <f t="shared" si="116"/>
        <v>0</v>
      </c>
      <c r="HY50" s="116">
        <f t="shared" si="116"/>
        <v>0</v>
      </c>
      <c r="HZ50" s="116">
        <f t="shared" si="116"/>
        <v>0</v>
      </c>
      <c r="IA50" s="116">
        <f t="shared" si="116"/>
        <v>7</v>
      </c>
      <c r="IB50" s="116">
        <f t="shared" si="116"/>
        <v>1</v>
      </c>
      <c r="IC50" s="116">
        <f t="shared" si="116"/>
        <v>7</v>
      </c>
      <c r="ID50" s="116">
        <f t="shared" si="116"/>
        <v>3.5</v>
      </c>
      <c r="IE50" s="116">
        <f t="shared" si="116"/>
        <v>1</v>
      </c>
      <c r="IF50" s="116">
        <f t="shared" si="116"/>
        <v>1</v>
      </c>
      <c r="IG50" s="116">
        <f t="shared" si="116"/>
        <v>20.5</v>
      </c>
      <c r="IH50" s="116">
        <f t="shared" si="116"/>
        <v>0</v>
      </c>
      <c r="II50" s="116">
        <f t="shared" si="116"/>
        <v>17</v>
      </c>
      <c r="IJ50" s="116">
        <f t="shared" si="116"/>
        <v>3</v>
      </c>
      <c r="IK50" s="116">
        <f t="shared" si="116"/>
        <v>2</v>
      </c>
      <c r="IL50" s="116">
        <f t="shared" si="116"/>
        <v>13.5</v>
      </c>
      <c r="IM50" s="116">
        <f t="shared" si="116"/>
        <v>7</v>
      </c>
      <c r="IN50" s="116">
        <f t="shared" si="116"/>
        <v>2.5</v>
      </c>
      <c r="IO50" s="116">
        <f t="shared" si="116"/>
        <v>45</v>
      </c>
      <c r="IP50" s="116">
        <f t="shared" si="116"/>
        <v>0</v>
      </c>
      <c r="IQ50" s="116">
        <f t="shared" si="116"/>
        <v>0</v>
      </c>
      <c r="IR50" s="116">
        <f t="shared" si="116"/>
        <v>0</v>
      </c>
      <c r="IS50" s="116">
        <f t="shared" si="116"/>
        <v>0</v>
      </c>
      <c r="IT50" s="116">
        <f t="shared" si="116"/>
        <v>0</v>
      </c>
      <c r="IU50" s="116">
        <f t="shared" si="116"/>
        <v>0</v>
      </c>
      <c r="IV50" s="116">
        <f t="shared" si="116"/>
        <v>0</v>
      </c>
      <c r="IW50" s="116">
        <f t="shared" si="116"/>
        <v>0</v>
      </c>
      <c r="IX50" s="116">
        <f t="shared" si="116"/>
        <v>0</v>
      </c>
      <c r="IY50" s="116">
        <f t="shared" si="116"/>
        <v>197</v>
      </c>
      <c r="IZ50" s="116">
        <f t="shared" si="116"/>
        <v>34.5</v>
      </c>
      <c r="JA50" s="116">
        <f t="shared" si="116"/>
        <v>53</v>
      </c>
      <c r="JB50" s="116">
        <f t="shared" si="116"/>
        <v>155.5</v>
      </c>
      <c r="JC50" s="116">
        <f t="shared" si="116"/>
        <v>44.5</v>
      </c>
      <c r="JD50" s="116">
        <f t="shared" si="116"/>
        <v>15</v>
      </c>
      <c r="JE50" s="116">
        <f t="shared" si="116"/>
        <v>499.5</v>
      </c>
      <c r="JF50" s="116"/>
      <c r="JG50" s="116"/>
    </row>
    <row r="51" ht="15.75" customHeight="1"/>
    <row r="52" ht="15.75" customHeight="1"/>
    <row r="53" ht="15.75" customHeight="1"/>
    <row r="54" ht="15.75" customHeight="1"/>
    <row r="55" ht="15.75" customHeight="1">
      <c r="C55" s="5"/>
      <c r="AU55" s="5"/>
      <c r="CF55" s="5"/>
      <c r="DY55" s="5"/>
      <c r="FR55" s="5"/>
      <c r="HK55" s="5"/>
    </row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>
      <c r="L65" s="5"/>
      <c r="BE65" s="5"/>
      <c r="CP65" s="5"/>
      <c r="EI65" s="5"/>
      <c r="GB65" s="5"/>
      <c r="HU65" s="5"/>
    </row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>
      <c r="V75" s="5"/>
      <c r="BO75" s="5"/>
      <c r="CZ75" s="5"/>
      <c r="ES75" s="5"/>
      <c r="GL75" s="5"/>
      <c r="IE75" s="5"/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>
      <c r="AF85" s="5"/>
      <c r="BW85" s="5"/>
      <c r="DJ85" s="5"/>
      <c r="FC85" s="5"/>
      <c r="GV85" s="5"/>
    </row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>
      <c r="C95" s="5"/>
      <c r="AP95" s="5"/>
      <c r="CA95" s="5"/>
      <c r="DT95" s="5"/>
      <c r="FM95" s="5"/>
      <c r="HF95" s="5"/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>
      <c r="G105" s="5"/>
      <c r="AZ105" s="5"/>
      <c r="CK105" s="5"/>
      <c r="ED105" s="5"/>
      <c r="FW105" s="5"/>
      <c r="HP105" s="5"/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>
      <c r="Q115" s="5"/>
      <c r="BJ115" s="5"/>
      <c r="CU115" s="5"/>
      <c r="EN115" s="5"/>
      <c r="GG115" s="5"/>
      <c r="HZ115" s="5"/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>
      <c r="AA125" s="5"/>
      <c r="BT125" s="5"/>
      <c r="DE125" s="5"/>
      <c r="EX125" s="5"/>
      <c r="GQ125" s="5"/>
      <c r="IJ125" s="5"/>
    </row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>
      <c r="AK135" s="5"/>
      <c r="BW135" s="5"/>
      <c r="DO135" s="5"/>
      <c r="FH135" s="5"/>
      <c r="HA135" s="5"/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>
      <c r="C145" s="5"/>
      <c r="AU145" s="5"/>
      <c r="CF145" s="5"/>
      <c r="DY145" s="5"/>
      <c r="FR145" s="5"/>
      <c r="HK145" s="5"/>
    </row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>
      <c r="L155" s="5"/>
      <c r="BE155" s="5"/>
      <c r="CP155" s="5"/>
      <c r="EI155" s="5"/>
      <c r="GB155" s="5"/>
      <c r="HU155" s="5"/>
    </row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>
      <c r="V165" s="5"/>
      <c r="BO165" s="5"/>
      <c r="CZ165" s="5"/>
      <c r="ES165" s="5"/>
      <c r="GL165" s="5"/>
      <c r="IE165" s="5"/>
    </row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>
      <c r="AF175" s="5"/>
      <c r="BW175" s="5"/>
      <c r="DJ175" s="5"/>
      <c r="FC175" s="5"/>
      <c r="GV175" s="5"/>
    </row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>
      <c r="C185" s="5"/>
      <c r="AP185" s="5"/>
      <c r="CA185" s="5"/>
      <c r="DT185" s="5"/>
      <c r="FM185" s="5"/>
      <c r="HF185" s="5"/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>
      <c r="G195" s="5"/>
      <c r="AZ195" s="5"/>
      <c r="CK195" s="5"/>
      <c r="ED195" s="5"/>
      <c r="FW195" s="5"/>
      <c r="HP195" s="5"/>
    </row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>
      <c r="Q205" s="5"/>
      <c r="BJ205" s="5"/>
      <c r="CU205" s="5"/>
      <c r="EN205" s="5"/>
      <c r="GG205" s="5"/>
      <c r="HZ205" s="5"/>
    </row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>
      <c r="AA215" s="5"/>
      <c r="BT215" s="5"/>
      <c r="DE215" s="5"/>
      <c r="EX215" s="5"/>
      <c r="GQ215" s="5"/>
      <c r="IJ215" s="5"/>
    </row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>
      <c r="AK225" s="5"/>
      <c r="BW225" s="5"/>
      <c r="DO225" s="5"/>
      <c r="FH225" s="5"/>
      <c r="HA225" s="5"/>
    </row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>
      <c r="C235" s="5"/>
      <c r="AU235" s="5"/>
      <c r="CF235" s="5"/>
      <c r="DY235" s="5"/>
      <c r="FR235" s="5"/>
      <c r="HK235" s="5"/>
    </row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>
      <c r="L245" s="5"/>
      <c r="BE245" s="5"/>
      <c r="CP245" s="5"/>
      <c r="EI245" s="5"/>
      <c r="GB245" s="5"/>
      <c r="HU245" s="5"/>
    </row>
  </sheetData>
  <mergeCells count="149">
    <mergeCell ref="EI65:ER65"/>
    <mergeCell ref="GB65:GK65"/>
    <mergeCell ref="HU65:ID65"/>
    <mergeCell ref="BE65:BN65"/>
    <mergeCell ref="CP65:CY65"/>
    <mergeCell ref="BO75:BV75"/>
    <mergeCell ref="CZ75:DI75"/>
    <mergeCell ref="ES75:FB75"/>
    <mergeCell ref="GL75:GU75"/>
    <mergeCell ref="IE75:IK75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5:K55"/>
    <mergeCell ref="AU55:BD55"/>
    <mergeCell ref="CF55:CO55"/>
    <mergeCell ref="DY55:EH55"/>
    <mergeCell ref="FR55:GA55"/>
    <mergeCell ref="HK55:HT55"/>
    <mergeCell ref="L65:U65"/>
    <mergeCell ref="AP95:AY95"/>
    <mergeCell ref="CA95:CJ95"/>
    <mergeCell ref="HF95:HO95"/>
    <mergeCell ref="V75:AE75"/>
    <mergeCell ref="AF85:AO85"/>
    <mergeCell ref="BW85:BZ85"/>
    <mergeCell ref="DJ85:DS85"/>
    <mergeCell ref="FC85:FL85"/>
    <mergeCell ref="GV85:HE85"/>
    <mergeCell ref="C95:F95"/>
    <mergeCell ref="DT95:EC95"/>
    <mergeCell ref="FM95:FV95"/>
    <mergeCell ref="AZ105:BI105"/>
    <mergeCell ref="CK105:CT105"/>
    <mergeCell ref="ED105:EM105"/>
    <mergeCell ref="FW105:GF105"/>
    <mergeCell ref="HP105:HY105"/>
    <mergeCell ref="G105:P105"/>
    <mergeCell ref="Q115:Z115"/>
    <mergeCell ref="BJ115:BS115"/>
    <mergeCell ref="CU115:DD115"/>
    <mergeCell ref="EN115:EW115"/>
    <mergeCell ref="GG115:GP115"/>
    <mergeCell ref="HZ115:II115"/>
    <mergeCell ref="FH135:FQ135"/>
    <mergeCell ref="HA135:HJ135"/>
    <mergeCell ref="AA125:AJ125"/>
    <mergeCell ref="BT125:BV125"/>
    <mergeCell ref="DE125:DN125"/>
    <mergeCell ref="EX125:FG125"/>
    <mergeCell ref="GQ125:GZ125"/>
    <mergeCell ref="IJ125:IK125"/>
    <mergeCell ref="AK135:AT135"/>
    <mergeCell ref="BW135:CE135"/>
    <mergeCell ref="DO135:DX135"/>
    <mergeCell ref="AU145:BD145"/>
    <mergeCell ref="CF145:CO145"/>
    <mergeCell ref="DY145:EH145"/>
    <mergeCell ref="FR145:GA145"/>
    <mergeCell ref="HK145:HT145"/>
    <mergeCell ref="C145:K145"/>
    <mergeCell ref="L155:U155"/>
    <mergeCell ref="BE155:BN155"/>
    <mergeCell ref="CP155:CY155"/>
    <mergeCell ref="EI155:ER155"/>
    <mergeCell ref="GB155:GK155"/>
    <mergeCell ref="HU155:ID155"/>
    <mergeCell ref="BE245:BN245"/>
    <mergeCell ref="CP245:CY245"/>
    <mergeCell ref="EI245:ER245"/>
    <mergeCell ref="GB245:GK245"/>
    <mergeCell ref="HU245:ID245"/>
    <mergeCell ref="C235:K235"/>
    <mergeCell ref="AU235:BD235"/>
    <mergeCell ref="CF235:CO235"/>
    <mergeCell ref="DY235:EH235"/>
    <mergeCell ref="FR235:GA235"/>
    <mergeCell ref="HK235:HT235"/>
    <mergeCell ref="L245:U245"/>
    <mergeCell ref="FC175:FL175"/>
    <mergeCell ref="GV175:HE175"/>
    <mergeCell ref="V165:AE165"/>
    <mergeCell ref="BO165:BV165"/>
    <mergeCell ref="CZ165:DI165"/>
    <mergeCell ref="ES165:FB165"/>
    <mergeCell ref="GL165:GU165"/>
    <mergeCell ref="IE165:IK165"/>
    <mergeCell ref="AF175:AO175"/>
    <mergeCell ref="BW175:BZ175"/>
    <mergeCell ref="DJ175:DS175"/>
    <mergeCell ref="AP185:AY185"/>
    <mergeCell ref="CA185:CJ185"/>
    <mergeCell ref="DT185:EC185"/>
    <mergeCell ref="FM185:FV185"/>
    <mergeCell ref="HF185:HO185"/>
    <mergeCell ref="C185:F185"/>
    <mergeCell ref="G195:P195"/>
    <mergeCell ref="AZ195:BI195"/>
    <mergeCell ref="CK195:CT195"/>
    <mergeCell ref="ED195:EM195"/>
    <mergeCell ref="FW195:GF195"/>
    <mergeCell ref="HP195:HY195"/>
    <mergeCell ref="EX215:FG215"/>
    <mergeCell ref="GQ215:GZ215"/>
    <mergeCell ref="Q205:Z205"/>
    <mergeCell ref="BJ205:BS205"/>
    <mergeCell ref="CU205:DD205"/>
    <mergeCell ref="EN205:EW205"/>
    <mergeCell ref="GG205:GP205"/>
    <mergeCell ref="HZ205:II205"/>
    <mergeCell ref="AA215:AJ215"/>
    <mergeCell ref="IJ215:IK215"/>
    <mergeCell ref="BT215:BV215"/>
    <mergeCell ref="DE215:DN215"/>
    <mergeCell ref="AK225:AT225"/>
    <mergeCell ref="BW225:CE225"/>
    <mergeCell ref="DO225:DX225"/>
    <mergeCell ref="FH225:FQ225"/>
    <mergeCell ref="HA225:HJ225"/>
  </mergeCells>
  <conditionalFormatting sqref="JG1:JG245">
    <cfRule type="cellIs" dxfId="0" priority="1" operator="not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7" width="6.43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  <c r="JF1" s="101"/>
      <c r="JG1" s="101"/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03" t="s">
        <v>122</v>
      </c>
      <c r="JF2" s="3"/>
      <c r="JG2" s="3" t="s">
        <v>174</v>
      </c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35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35" si="3">SUM(K3:P3)</f>
        <v>0</v>
      </c>
      <c r="R3" s="106"/>
      <c r="S3" s="104"/>
      <c r="T3" s="104"/>
      <c r="U3" s="104"/>
      <c r="V3" s="104"/>
      <c r="W3" s="104"/>
      <c r="X3" s="104"/>
      <c r="Y3" s="105">
        <f t="shared" ref="Y3:Y35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35" si="5">SUM(AA3:AF3)</f>
        <v>0</v>
      </c>
      <c r="AH3" s="106"/>
      <c r="AI3" s="104"/>
      <c r="AJ3" s="104"/>
      <c r="AK3" s="104"/>
      <c r="AL3" s="104"/>
      <c r="AM3" s="104"/>
      <c r="AN3" s="104"/>
      <c r="AO3" s="105">
        <f t="shared" ref="AO3:AO35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35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35" si="8">SUM(AY3:BD3)</f>
        <v>0</v>
      </c>
      <c r="BF3" s="106"/>
      <c r="BG3" s="104"/>
      <c r="BH3" s="104"/>
      <c r="BI3" s="104"/>
      <c r="BJ3" s="104"/>
      <c r="BK3" s="104"/>
      <c r="BL3" s="104"/>
      <c r="BM3" s="105">
        <f t="shared" ref="BM3:BM35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35" si="10">SUM(BO3:BT3)</f>
        <v>0</v>
      </c>
      <c r="BV3" s="106"/>
      <c r="BW3" s="104"/>
      <c r="BX3" s="104"/>
      <c r="BY3" s="104"/>
      <c r="BZ3" s="104"/>
      <c r="CA3" s="104"/>
      <c r="CB3" s="104"/>
      <c r="CC3" s="105">
        <f t="shared" ref="CC3:CC35" si="11">SUM(BW3:CB3)</f>
        <v>0</v>
      </c>
      <c r="CD3" s="106"/>
      <c r="CE3" s="104"/>
      <c r="CF3" s="104"/>
      <c r="CG3" s="104"/>
      <c r="CH3" s="104"/>
      <c r="CI3" s="104"/>
      <c r="CJ3" s="104"/>
      <c r="CK3" s="105">
        <f t="shared" ref="CK3:CK35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35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35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35" si="15">SUM(DC3:DH3)</f>
        <v>0</v>
      </c>
      <c r="DJ3" s="106"/>
      <c r="DK3" s="104">
        <v>2.0</v>
      </c>
      <c r="DL3" s="104"/>
      <c r="DM3" s="104"/>
      <c r="DN3" s="104"/>
      <c r="DO3" s="104"/>
      <c r="DP3" s="104"/>
      <c r="DQ3" s="105">
        <f t="shared" ref="DQ3:DQ35" si="16">SUM(DK3:DP3)</f>
        <v>2</v>
      </c>
      <c r="DR3" s="106"/>
      <c r="DS3" s="104"/>
      <c r="DT3" s="104"/>
      <c r="DU3" s="104"/>
      <c r="DV3" s="104"/>
      <c r="DW3" s="104"/>
      <c r="DX3" s="104"/>
      <c r="DY3" s="105">
        <f t="shared" ref="DY3:DY35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35" si="18">SUM(EA3:EF3)</f>
        <v>0</v>
      </c>
      <c r="EH3" s="106"/>
      <c r="EI3" s="104"/>
      <c r="EJ3" s="104"/>
      <c r="EK3" s="104"/>
      <c r="EL3" s="104"/>
      <c r="EM3" s="104"/>
      <c r="EN3" s="104"/>
      <c r="EO3" s="105">
        <f t="shared" ref="EO3:EO35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35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35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35" si="22">SUM(FG3:FL3)</f>
        <v>0</v>
      </c>
      <c r="FN3" s="106"/>
      <c r="FO3" s="104"/>
      <c r="FP3" s="104"/>
      <c r="FQ3" s="104"/>
      <c r="FR3" s="104"/>
      <c r="FS3" s="104"/>
      <c r="FT3" s="104"/>
      <c r="FU3" s="105">
        <f t="shared" ref="FU3:FU35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35" si="24">SUM(FW3:GB3)</f>
        <v>0</v>
      </c>
      <c r="GD3" s="106"/>
      <c r="GE3" s="104"/>
      <c r="GF3" s="104"/>
      <c r="GG3" s="104"/>
      <c r="GH3" s="104"/>
      <c r="GI3" s="104"/>
      <c r="GJ3" s="104"/>
      <c r="GK3" s="105">
        <f t="shared" ref="GK3:GK35" si="25">SUM(GE3:GJ3)</f>
        <v>0</v>
      </c>
      <c r="GL3" s="106"/>
      <c r="GM3" s="104"/>
      <c r="GN3" s="104"/>
      <c r="GO3" s="104"/>
      <c r="GP3" s="104"/>
      <c r="GQ3" s="104"/>
      <c r="GR3" s="104"/>
      <c r="GS3" s="105">
        <f t="shared" ref="GS3:GS35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35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35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35" si="29">SUM(HK3:HP3)</f>
        <v>0</v>
      </c>
      <c r="HR3" s="106"/>
      <c r="HS3" s="104"/>
      <c r="HT3" s="104"/>
      <c r="HU3" s="104"/>
      <c r="HV3" s="104"/>
      <c r="HW3" s="104"/>
      <c r="HX3" s="104"/>
      <c r="HY3" s="105">
        <f t="shared" ref="HY3:HY35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35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35" si="32">SUM(II3:IN3)</f>
        <v>0</v>
      </c>
      <c r="IP3" s="106"/>
      <c r="IQ3" s="104"/>
      <c r="IR3" s="104"/>
      <c r="IS3" s="104"/>
      <c r="IT3" s="104"/>
      <c r="IU3" s="104"/>
      <c r="IV3" s="104"/>
      <c r="IW3" s="105">
        <f t="shared" ref="IW3:IW35" si="33">SUM(IQ3:IV3)</f>
        <v>0</v>
      </c>
      <c r="IX3" s="106"/>
      <c r="IY3" s="107">
        <f t="shared" ref="IY3:JD3" si="1">SUM(C3,K3,S3,AA3,AI3,AQ3,AY3,BG3,BO3,BW3,CE3,CM3,CU3,DC3,DK3,DS3,EA3,EI3,EQ3,EY3,FG3,FO3,FW3,GE3,GM3,GU3,HC3,HK3,HS3,IA3,II3,IQ3)</f>
        <v>2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0</v>
      </c>
      <c r="JD3" s="107">
        <f t="shared" si="1"/>
        <v>0</v>
      </c>
      <c r="JE3" s="108">
        <f t="shared" ref="JE3:JE35" si="35">SUM(IY3:JD3)</f>
        <v>2</v>
      </c>
      <c r="JF3" s="104"/>
      <c r="JG3" s="104">
        <f t="shared" ref="JG3:JG19" si="36">JE3-(SUM(C3:JD3)*0.5)</f>
        <v>-1</v>
      </c>
    </row>
    <row r="4" ht="15.75" customHeight="1">
      <c r="A4" s="3" t="s">
        <v>57</v>
      </c>
      <c r="B4" s="3" t="s">
        <v>2</v>
      </c>
      <c r="C4" s="104"/>
      <c r="D4" s="105"/>
      <c r="E4" s="105"/>
      <c r="F4" s="105"/>
      <c r="G4" s="105"/>
      <c r="H4" s="104"/>
      <c r="I4" s="105">
        <f t="shared" si="2"/>
        <v>0</v>
      </c>
      <c r="J4" s="106"/>
      <c r="K4" s="104"/>
      <c r="L4" s="105"/>
      <c r="M4" s="105"/>
      <c r="N4" s="105"/>
      <c r="O4" s="105"/>
      <c r="P4" s="104"/>
      <c r="Q4" s="105">
        <f t="shared" si="3"/>
        <v>0</v>
      </c>
      <c r="R4" s="106"/>
      <c r="S4" s="104"/>
      <c r="T4" s="105"/>
      <c r="U4" s="105"/>
      <c r="V4" s="105"/>
      <c r="W4" s="105"/>
      <c r="X4" s="104"/>
      <c r="Y4" s="105">
        <f t="shared" si="4"/>
        <v>0</v>
      </c>
      <c r="Z4" s="106"/>
      <c r="AA4" s="104"/>
      <c r="AB4" s="105">
        <v>1.0</v>
      </c>
      <c r="AC4" s="105"/>
      <c r="AD4" s="105">
        <v>2.0</v>
      </c>
      <c r="AE4" s="105">
        <v>1.5</v>
      </c>
      <c r="AF4" s="104"/>
      <c r="AG4" s="105">
        <f t="shared" si="5"/>
        <v>4.5</v>
      </c>
      <c r="AH4" s="106"/>
      <c r="AI4" s="104"/>
      <c r="AJ4" s="105"/>
      <c r="AK4" s="105"/>
      <c r="AL4" s="105"/>
      <c r="AM4" s="105"/>
      <c r="AN4" s="104"/>
      <c r="AO4" s="105">
        <f t="shared" si="6"/>
        <v>0</v>
      </c>
      <c r="AP4" s="106"/>
      <c r="AQ4" s="104">
        <v>1.0</v>
      </c>
      <c r="AR4" s="105">
        <v>1.0</v>
      </c>
      <c r="AS4" s="105">
        <v>1.0</v>
      </c>
      <c r="AT4" s="105">
        <v>1.0</v>
      </c>
      <c r="AU4" s="105"/>
      <c r="AV4" s="104"/>
      <c r="AW4" s="105">
        <f t="shared" si="7"/>
        <v>4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04"/>
      <c r="BH4" s="105"/>
      <c r="BI4" s="105"/>
      <c r="BJ4" s="105"/>
      <c r="BK4" s="105"/>
      <c r="BL4" s="104"/>
      <c r="BM4" s="105">
        <f t="shared" si="9"/>
        <v>0</v>
      </c>
      <c r="BN4" s="106"/>
      <c r="BO4" s="104"/>
      <c r="BP4" s="105"/>
      <c r="BQ4" s="105"/>
      <c r="BR4" s="105"/>
      <c r="BS4" s="105"/>
      <c r="BT4" s="104"/>
      <c r="BU4" s="105">
        <f t="shared" si="10"/>
        <v>0</v>
      </c>
      <c r="BV4" s="106"/>
      <c r="BW4" s="104"/>
      <c r="BX4" s="105"/>
      <c r="BY4" s="105"/>
      <c r="BZ4" s="105"/>
      <c r="CA4" s="105"/>
      <c r="CB4" s="104"/>
      <c r="CC4" s="105">
        <f t="shared" si="11"/>
        <v>0</v>
      </c>
      <c r="CD4" s="106"/>
      <c r="CE4" s="104"/>
      <c r="CF4" s="105">
        <v>1.0</v>
      </c>
      <c r="CG4" s="105">
        <v>2.5</v>
      </c>
      <c r="CH4" s="105">
        <v>1.5</v>
      </c>
      <c r="CI4" s="105"/>
      <c r="CJ4" s="104"/>
      <c r="CK4" s="105">
        <f t="shared" si="12"/>
        <v>5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>
        <v>1.0</v>
      </c>
      <c r="CV4" s="105">
        <v>1.0</v>
      </c>
      <c r="CW4" s="105">
        <v>0.5</v>
      </c>
      <c r="CX4" s="105">
        <v>1.0</v>
      </c>
      <c r="CY4" s="105"/>
      <c r="CZ4" s="104"/>
      <c r="DA4" s="105">
        <f t="shared" si="14"/>
        <v>3.5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04"/>
      <c r="DL4" s="105"/>
      <c r="DM4" s="105"/>
      <c r="DN4" s="105"/>
      <c r="DO4" s="105"/>
      <c r="DP4" s="104"/>
      <c r="DQ4" s="105">
        <f t="shared" si="16"/>
        <v>0</v>
      </c>
      <c r="DR4" s="106"/>
      <c r="DS4" s="104"/>
      <c r="DT4" s="105"/>
      <c r="DU4" s="105"/>
      <c r="DV4" s="105"/>
      <c r="DW4" s="105"/>
      <c r="DX4" s="104"/>
      <c r="DY4" s="105">
        <f t="shared" si="17"/>
        <v>0</v>
      </c>
      <c r="DZ4" s="106"/>
      <c r="EA4" s="104"/>
      <c r="EB4" s="105"/>
      <c r="EC4" s="105"/>
      <c r="ED4" s="105"/>
      <c r="EE4" s="105"/>
      <c r="EF4" s="104"/>
      <c r="EG4" s="105">
        <f t="shared" si="18"/>
        <v>0</v>
      </c>
      <c r="EH4" s="106"/>
      <c r="EI4" s="104"/>
      <c r="EJ4" s="105"/>
      <c r="EK4" s="105"/>
      <c r="EL4" s="105"/>
      <c r="EM4" s="105"/>
      <c r="EN4" s="104"/>
      <c r="EO4" s="105">
        <f t="shared" si="19"/>
        <v>0</v>
      </c>
      <c r="EP4" s="106"/>
      <c r="EQ4" s="104"/>
      <c r="ER4" s="105"/>
      <c r="ES4" s="105"/>
      <c r="ET4" s="105"/>
      <c r="EU4" s="105"/>
      <c r="EV4" s="104"/>
      <c r="EW4" s="105">
        <f t="shared" si="20"/>
        <v>0</v>
      </c>
      <c r="EX4" s="106"/>
      <c r="EY4" s="104">
        <v>1.0</v>
      </c>
      <c r="EZ4" s="105">
        <v>4.0</v>
      </c>
      <c r="FA4" s="105"/>
      <c r="FB4" s="105">
        <v>2.5</v>
      </c>
      <c r="FC4" s="105"/>
      <c r="FD4" s="104"/>
      <c r="FE4" s="105">
        <f t="shared" si="21"/>
        <v>7.5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04"/>
      <c r="FP4" s="105"/>
      <c r="FQ4" s="105"/>
      <c r="FR4" s="105"/>
      <c r="FS4" s="105"/>
      <c r="FT4" s="104"/>
      <c r="FU4" s="105">
        <f t="shared" si="23"/>
        <v>0</v>
      </c>
      <c r="FV4" s="106"/>
      <c r="FW4" s="104"/>
      <c r="FX4" s="105"/>
      <c r="FY4" s="105"/>
      <c r="FZ4" s="105"/>
      <c r="GA4" s="105"/>
      <c r="GB4" s="104"/>
      <c r="GC4" s="105">
        <f t="shared" si="24"/>
        <v>0</v>
      </c>
      <c r="GD4" s="106"/>
      <c r="GE4" s="104"/>
      <c r="GF4" s="105"/>
      <c r="GG4" s="105"/>
      <c r="GH4" s="105"/>
      <c r="GI4" s="105"/>
      <c r="GJ4" s="104"/>
      <c r="GK4" s="105">
        <f t="shared" si="25"/>
        <v>0</v>
      </c>
      <c r="GL4" s="106"/>
      <c r="GM4" s="104"/>
      <c r="GN4" s="105">
        <v>1.0</v>
      </c>
      <c r="GO4" s="105"/>
      <c r="GP4" s="105">
        <v>1.0</v>
      </c>
      <c r="GQ4" s="105">
        <v>1.0</v>
      </c>
      <c r="GR4" s="104"/>
      <c r="GS4" s="105">
        <f t="shared" si="26"/>
        <v>3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/>
      <c r="HD4" s="105">
        <v>0.5</v>
      </c>
      <c r="HE4" s="105"/>
      <c r="HF4" s="105">
        <v>2.0</v>
      </c>
      <c r="HG4" s="105"/>
      <c r="HH4" s="104"/>
      <c r="HI4" s="105">
        <f t="shared" si="28"/>
        <v>2.5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04"/>
      <c r="HT4" s="105"/>
      <c r="HU4" s="105"/>
      <c r="HV4" s="105"/>
      <c r="HW4" s="105"/>
      <c r="HX4" s="104"/>
      <c r="HY4" s="105">
        <f t="shared" si="30"/>
        <v>0</v>
      </c>
      <c r="HZ4" s="106"/>
      <c r="IA4" s="104"/>
      <c r="IB4" s="105"/>
      <c r="IC4" s="105"/>
      <c r="ID4" s="105"/>
      <c r="IE4" s="105"/>
      <c r="IF4" s="104"/>
      <c r="IG4" s="105">
        <f t="shared" si="31"/>
        <v>0</v>
      </c>
      <c r="IH4" s="106"/>
      <c r="II4" s="104"/>
      <c r="IJ4" s="105"/>
      <c r="IK4" s="105"/>
      <c r="IL4" s="105"/>
      <c r="IM4" s="105"/>
      <c r="IN4" s="104"/>
      <c r="IO4" s="105">
        <f t="shared" si="32"/>
        <v>0</v>
      </c>
      <c r="IP4" s="106"/>
      <c r="IQ4" s="104"/>
      <c r="IR4" s="105"/>
      <c r="IS4" s="105"/>
      <c r="IT4" s="105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3</v>
      </c>
      <c r="IZ4" s="107">
        <f t="shared" si="34"/>
        <v>9.5</v>
      </c>
      <c r="JA4" s="107">
        <f t="shared" si="34"/>
        <v>4</v>
      </c>
      <c r="JB4" s="107">
        <f t="shared" si="34"/>
        <v>11</v>
      </c>
      <c r="JC4" s="107">
        <f t="shared" si="34"/>
        <v>2.5</v>
      </c>
      <c r="JD4" s="107">
        <f t="shared" si="34"/>
        <v>0</v>
      </c>
      <c r="JE4" s="108">
        <f t="shared" si="35"/>
        <v>30</v>
      </c>
      <c r="JF4" s="104"/>
      <c r="JG4" s="104">
        <f t="shared" si="36"/>
        <v>-15</v>
      </c>
    </row>
    <row r="5" ht="15.75" customHeight="1">
      <c r="A5" s="3" t="s">
        <v>159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04"/>
      <c r="L5" s="104"/>
      <c r="M5" s="104"/>
      <c r="N5" s="104"/>
      <c r="O5" s="104"/>
      <c r="P5" s="104"/>
      <c r="Q5" s="105">
        <f t="shared" si="3"/>
        <v>0</v>
      </c>
      <c r="R5" s="106"/>
      <c r="S5" s="104"/>
      <c r="T5" s="104"/>
      <c r="U5" s="104"/>
      <c r="V5" s="104"/>
      <c r="W5" s="104"/>
      <c r="X5" s="104"/>
      <c r="Y5" s="105">
        <f t="shared" si="4"/>
        <v>0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04"/>
      <c r="AJ5" s="104"/>
      <c r="AK5" s="104"/>
      <c r="AL5" s="104"/>
      <c r="AM5" s="104"/>
      <c r="AN5" s="104"/>
      <c r="AO5" s="105">
        <f t="shared" si="6"/>
        <v>0</v>
      </c>
      <c r="AP5" s="106"/>
      <c r="AQ5" s="104"/>
      <c r="AR5" s="104"/>
      <c r="AS5" s="104"/>
      <c r="AT5" s="104"/>
      <c r="AU5" s="104"/>
      <c r="AV5" s="104"/>
      <c r="AW5" s="105">
        <f t="shared" si="7"/>
        <v>0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04"/>
      <c r="BH5" s="104"/>
      <c r="BI5" s="104"/>
      <c r="BJ5" s="104"/>
      <c r="BK5" s="104"/>
      <c r="BL5" s="104"/>
      <c r="BM5" s="105">
        <f t="shared" si="9"/>
        <v>0</v>
      </c>
      <c r="BN5" s="106"/>
      <c r="BO5" s="104"/>
      <c r="BP5" s="104"/>
      <c r="BQ5" s="104"/>
      <c r="BR5" s="104"/>
      <c r="BS5" s="104"/>
      <c r="BT5" s="104"/>
      <c r="BU5" s="105">
        <f t="shared" si="10"/>
        <v>0</v>
      </c>
      <c r="BV5" s="106"/>
      <c r="BW5" s="104"/>
      <c r="BX5" s="104"/>
      <c r="BY5" s="104"/>
      <c r="BZ5" s="104"/>
      <c r="CA5" s="104"/>
      <c r="CB5" s="104"/>
      <c r="CC5" s="105">
        <f t="shared" si="11"/>
        <v>0</v>
      </c>
      <c r="CD5" s="106"/>
      <c r="CE5" s="104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>
        <v>2.5</v>
      </c>
      <c r="CV5" s="104">
        <v>0.5</v>
      </c>
      <c r="CW5" s="104">
        <v>2.0</v>
      </c>
      <c r="CX5" s="104">
        <v>2.0</v>
      </c>
      <c r="CY5" s="104"/>
      <c r="CZ5" s="104">
        <v>1.0</v>
      </c>
      <c r="DA5" s="105">
        <f t="shared" si="14"/>
        <v>8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/>
      <c r="DL5" s="104"/>
      <c r="DM5" s="104"/>
      <c r="DN5" s="104"/>
      <c r="DO5" s="104"/>
      <c r="DP5" s="104"/>
      <c r="DQ5" s="105">
        <f t="shared" si="16"/>
        <v>0</v>
      </c>
      <c r="DR5" s="106"/>
      <c r="DS5" s="104"/>
      <c r="DT5" s="104"/>
      <c r="DU5" s="104"/>
      <c r="DV5" s="104"/>
      <c r="DW5" s="104"/>
      <c r="DX5" s="104"/>
      <c r="DY5" s="105">
        <f t="shared" si="17"/>
        <v>0</v>
      </c>
      <c r="DZ5" s="106"/>
      <c r="EA5" s="104"/>
      <c r="EB5" s="104"/>
      <c r="EC5" s="104"/>
      <c r="ED5" s="104"/>
      <c r="EE5" s="104"/>
      <c r="EF5" s="104"/>
      <c r="EG5" s="105">
        <f t="shared" si="18"/>
        <v>0</v>
      </c>
      <c r="EH5" s="106"/>
      <c r="EI5" s="104"/>
      <c r="EJ5" s="104"/>
      <c r="EK5" s="104"/>
      <c r="EL5" s="104"/>
      <c r="EM5" s="104"/>
      <c r="EN5" s="104"/>
      <c r="EO5" s="105">
        <f t="shared" si="19"/>
        <v>0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>
        <v>3.0</v>
      </c>
      <c r="FB5" s="104">
        <v>1.0</v>
      </c>
      <c r="FC5" s="104"/>
      <c r="FD5" s="104">
        <v>1.5</v>
      </c>
      <c r="FE5" s="105">
        <f t="shared" si="21"/>
        <v>5.5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04"/>
      <c r="FP5" s="104"/>
      <c r="FQ5" s="104"/>
      <c r="FR5" s="104"/>
      <c r="FS5" s="104"/>
      <c r="FT5" s="104"/>
      <c r="FU5" s="105">
        <f t="shared" si="23"/>
        <v>0</v>
      </c>
      <c r="FV5" s="106"/>
      <c r="FW5" s="104"/>
      <c r="FX5" s="104"/>
      <c r="FY5" s="104"/>
      <c r="FZ5" s="104"/>
      <c r="GA5" s="104"/>
      <c r="GB5" s="104"/>
      <c r="GC5" s="105">
        <f t="shared" si="24"/>
        <v>0</v>
      </c>
      <c r="GD5" s="106"/>
      <c r="GE5" s="104"/>
      <c r="GF5" s="104"/>
      <c r="GG5" s="104"/>
      <c r="GH5" s="104"/>
      <c r="GI5" s="104"/>
      <c r="GJ5" s="104"/>
      <c r="GK5" s="105">
        <f t="shared" si="25"/>
        <v>0</v>
      </c>
      <c r="GL5" s="106"/>
      <c r="GM5" s="104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/>
      <c r="GW5" s="104"/>
      <c r="GX5" s="104"/>
      <c r="GY5" s="104"/>
      <c r="GZ5" s="104"/>
      <c r="HA5" s="105">
        <f t="shared" si="27"/>
        <v>0</v>
      </c>
      <c r="HB5" s="106"/>
      <c r="HC5" s="104">
        <v>3.0</v>
      </c>
      <c r="HD5" s="104"/>
      <c r="HE5" s="104">
        <v>3.0</v>
      </c>
      <c r="HF5" s="104">
        <v>3.0</v>
      </c>
      <c r="HG5" s="104"/>
      <c r="HH5" s="104"/>
      <c r="HI5" s="105">
        <f t="shared" si="28"/>
        <v>9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04"/>
      <c r="HT5" s="104"/>
      <c r="HU5" s="104"/>
      <c r="HV5" s="104"/>
      <c r="HW5" s="104"/>
      <c r="HX5" s="104"/>
      <c r="HY5" s="105">
        <f t="shared" si="30"/>
        <v>0</v>
      </c>
      <c r="HZ5" s="106"/>
      <c r="IA5" s="104"/>
      <c r="IB5" s="104"/>
      <c r="IC5" s="104"/>
      <c r="ID5" s="104"/>
      <c r="IE5" s="104"/>
      <c r="IF5" s="104"/>
      <c r="IG5" s="105">
        <f t="shared" si="31"/>
        <v>0</v>
      </c>
      <c r="IH5" s="106"/>
      <c r="II5" s="104"/>
      <c r="IJ5" s="104"/>
      <c r="IK5" s="104"/>
      <c r="IL5" s="104"/>
      <c r="IM5" s="104"/>
      <c r="IN5" s="104"/>
      <c r="IO5" s="105">
        <f t="shared" si="32"/>
        <v>0</v>
      </c>
      <c r="IP5" s="106"/>
      <c r="IQ5" s="104"/>
      <c r="IR5" s="104"/>
      <c r="IS5" s="104"/>
      <c r="IT5" s="104"/>
      <c r="IU5" s="104"/>
      <c r="IV5" s="104"/>
      <c r="IW5" s="105">
        <f t="shared" si="33"/>
        <v>0</v>
      </c>
      <c r="IX5" s="106"/>
      <c r="IY5" s="107">
        <f t="shared" ref="IY5:JD5" si="37">SUM(C5,K5,S5,AA5,AI5,AQ5,AY5,BG5,BO5,BW5,CE5,CM5,CU5,DC5,DK5,DS5,EA5,EI5,EQ5,EY5,FG5,FO5,FW5,GE5,GM5,GU5,HC5,HK5,HS5,IA5,II5,IQ5)</f>
        <v>5.5</v>
      </c>
      <c r="IZ5" s="107">
        <f t="shared" si="37"/>
        <v>0.5</v>
      </c>
      <c r="JA5" s="107">
        <f t="shared" si="37"/>
        <v>8</v>
      </c>
      <c r="JB5" s="107">
        <f t="shared" si="37"/>
        <v>6</v>
      </c>
      <c r="JC5" s="107">
        <f t="shared" si="37"/>
        <v>0</v>
      </c>
      <c r="JD5" s="107">
        <f t="shared" si="37"/>
        <v>2.5</v>
      </c>
      <c r="JE5" s="108">
        <f t="shared" si="35"/>
        <v>22.5</v>
      </c>
      <c r="JF5" s="104"/>
      <c r="JG5" s="104">
        <f t="shared" si="36"/>
        <v>-11.25</v>
      </c>
    </row>
    <row r="6" ht="15.75" customHeight="1">
      <c r="A6" s="3" t="s">
        <v>59</v>
      </c>
      <c r="B6" s="3" t="s">
        <v>4</v>
      </c>
      <c r="C6" s="104"/>
      <c r="D6" s="104"/>
      <c r="E6" s="104"/>
      <c r="F6" s="104"/>
      <c r="G6" s="104"/>
      <c r="H6" s="104"/>
      <c r="I6" s="105">
        <f t="shared" si="2"/>
        <v>0</v>
      </c>
      <c r="J6" s="106"/>
      <c r="K6" s="104"/>
      <c r="L6" s="104"/>
      <c r="M6" s="104"/>
      <c r="N6" s="104"/>
      <c r="O6" s="104"/>
      <c r="P6" s="104"/>
      <c r="Q6" s="105">
        <f t="shared" si="3"/>
        <v>0</v>
      </c>
      <c r="R6" s="106"/>
      <c r="S6" s="104"/>
      <c r="T6" s="104"/>
      <c r="U6" s="104"/>
      <c r="V6" s="104"/>
      <c r="W6" s="104"/>
      <c r="X6" s="104"/>
      <c r="Y6" s="105">
        <f t="shared" si="4"/>
        <v>0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04"/>
      <c r="AJ6" s="104"/>
      <c r="AK6" s="104"/>
      <c r="AL6" s="104"/>
      <c r="AM6" s="104"/>
      <c r="AN6" s="104"/>
      <c r="AO6" s="105">
        <f t="shared" si="6"/>
        <v>0</v>
      </c>
      <c r="AP6" s="106"/>
      <c r="AQ6" s="104">
        <v>7.0</v>
      </c>
      <c r="AR6" s="104"/>
      <c r="AS6" s="104"/>
      <c r="AT6" s="104"/>
      <c r="AU6" s="104"/>
      <c r="AV6" s="104"/>
      <c r="AW6" s="105">
        <f t="shared" si="7"/>
        <v>7</v>
      </c>
      <c r="AX6" s="106"/>
      <c r="AY6" s="104">
        <v>4.0</v>
      </c>
      <c r="AZ6" s="104"/>
      <c r="BA6" s="104"/>
      <c r="BB6" s="104"/>
      <c r="BC6" s="104"/>
      <c r="BD6" s="104"/>
      <c r="BE6" s="105">
        <f t="shared" si="8"/>
        <v>4</v>
      </c>
      <c r="BF6" s="106"/>
      <c r="BG6" s="104">
        <v>1.0</v>
      </c>
      <c r="BH6" s="104"/>
      <c r="BI6" s="104"/>
      <c r="BJ6" s="104"/>
      <c r="BK6" s="104"/>
      <c r="BL6" s="104"/>
      <c r="BM6" s="105">
        <f t="shared" si="9"/>
        <v>1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04"/>
      <c r="BX6" s="104"/>
      <c r="BY6" s="104"/>
      <c r="BZ6" s="104"/>
      <c r="CA6" s="104"/>
      <c r="CB6" s="104"/>
      <c r="CC6" s="105">
        <f t="shared" si="11"/>
        <v>0</v>
      </c>
      <c r="CD6" s="106"/>
      <c r="CE6" s="104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/>
      <c r="CV6" s="104"/>
      <c r="CW6" s="104"/>
      <c r="CX6" s="104"/>
      <c r="CY6" s="104"/>
      <c r="CZ6" s="104">
        <v>7.0</v>
      </c>
      <c r="DA6" s="105">
        <f t="shared" si="14"/>
        <v>7</v>
      </c>
      <c r="DB6" s="106"/>
      <c r="DC6" s="104"/>
      <c r="DD6" s="104"/>
      <c r="DE6" s="104"/>
      <c r="DF6" s="104"/>
      <c r="DG6" s="104"/>
      <c r="DH6" s="104"/>
      <c r="DI6" s="105">
        <f t="shared" si="15"/>
        <v>0</v>
      </c>
      <c r="DJ6" s="106"/>
      <c r="DK6" s="104">
        <v>4.0</v>
      </c>
      <c r="DL6" s="104"/>
      <c r="DM6" s="104"/>
      <c r="DN6" s="104"/>
      <c r="DO6" s="104"/>
      <c r="DP6" s="104"/>
      <c r="DQ6" s="105">
        <f t="shared" si="16"/>
        <v>4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04"/>
      <c r="EB6" s="104"/>
      <c r="EC6" s="104"/>
      <c r="ED6" s="104"/>
      <c r="EE6" s="104"/>
      <c r="EF6" s="104"/>
      <c r="EG6" s="105">
        <f t="shared" si="18"/>
        <v>0</v>
      </c>
      <c r="EH6" s="106"/>
      <c r="EI6" s="104">
        <v>5.0</v>
      </c>
      <c r="EJ6" s="104"/>
      <c r="EK6" s="104"/>
      <c r="EL6" s="104"/>
      <c r="EM6" s="104"/>
      <c r="EN6" s="104"/>
      <c r="EO6" s="105">
        <f t="shared" si="19"/>
        <v>5</v>
      </c>
      <c r="EP6" s="106"/>
      <c r="EQ6" s="104"/>
      <c r="ER6" s="104"/>
      <c r="ES6" s="104"/>
      <c r="ET6" s="104"/>
      <c r="EU6" s="104"/>
      <c r="EV6" s="104"/>
      <c r="EW6" s="105">
        <f t="shared" si="20"/>
        <v>0</v>
      </c>
      <c r="EX6" s="106"/>
      <c r="EY6" s="104">
        <v>8.0</v>
      </c>
      <c r="EZ6" s="104"/>
      <c r="FA6" s="104"/>
      <c r="FB6" s="104"/>
      <c r="FC6" s="104"/>
      <c r="FD6" s="104"/>
      <c r="FE6" s="105">
        <f t="shared" si="21"/>
        <v>8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04"/>
      <c r="FP6" s="104"/>
      <c r="FQ6" s="104"/>
      <c r="FR6" s="104"/>
      <c r="FS6" s="104"/>
      <c r="FT6" s="104"/>
      <c r="FU6" s="105">
        <f t="shared" si="23"/>
        <v>0</v>
      </c>
      <c r="FV6" s="106"/>
      <c r="FW6" s="104"/>
      <c r="FX6" s="104"/>
      <c r="FY6" s="104"/>
      <c r="FZ6" s="104"/>
      <c r="GA6" s="104"/>
      <c r="GB6" s="104"/>
      <c r="GC6" s="105">
        <f t="shared" si="24"/>
        <v>0</v>
      </c>
      <c r="GD6" s="106"/>
      <c r="GE6" s="104"/>
      <c r="GF6" s="104"/>
      <c r="GG6" s="104"/>
      <c r="GH6" s="104"/>
      <c r="GI6" s="104"/>
      <c r="GJ6" s="104"/>
      <c r="GK6" s="105">
        <f t="shared" si="25"/>
        <v>0</v>
      </c>
      <c r="GL6" s="106"/>
      <c r="GM6" s="104"/>
      <c r="GN6" s="104"/>
      <c r="GO6" s="104"/>
      <c r="GP6" s="104"/>
      <c r="GQ6" s="104"/>
      <c r="GR6" s="104"/>
      <c r="GS6" s="105">
        <f t="shared" si="26"/>
        <v>0</v>
      </c>
      <c r="GT6" s="106"/>
      <c r="GU6" s="104"/>
      <c r="GV6" s="104"/>
      <c r="GW6" s="104"/>
      <c r="GX6" s="104"/>
      <c r="GY6" s="104"/>
      <c r="GZ6" s="104"/>
      <c r="HA6" s="105">
        <f t="shared" si="27"/>
        <v>0</v>
      </c>
      <c r="HB6" s="106"/>
      <c r="HC6" s="104">
        <v>4.0</v>
      </c>
      <c r="HD6" s="104"/>
      <c r="HE6" s="104"/>
      <c r="HF6" s="104"/>
      <c r="HG6" s="104"/>
      <c r="HH6" s="104"/>
      <c r="HI6" s="105">
        <f t="shared" si="28"/>
        <v>4</v>
      </c>
      <c r="HJ6" s="106"/>
      <c r="HK6" s="104"/>
      <c r="HL6" s="104"/>
      <c r="HM6" s="104"/>
      <c r="HN6" s="104"/>
      <c r="HO6" s="104"/>
      <c r="HP6" s="104"/>
      <c r="HQ6" s="105">
        <f t="shared" si="29"/>
        <v>0</v>
      </c>
      <c r="HR6" s="106"/>
      <c r="HS6" s="104"/>
      <c r="HT6" s="104"/>
      <c r="HU6" s="104"/>
      <c r="HV6" s="104"/>
      <c r="HW6" s="104"/>
      <c r="HX6" s="104"/>
      <c r="HY6" s="105">
        <f t="shared" si="30"/>
        <v>0</v>
      </c>
      <c r="HZ6" s="106"/>
      <c r="IA6" s="104"/>
      <c r="IB6" s="104"/>
      <c r="IC6" s="104"/>
      <c r="ID6" s="104"/>
      <c r="IE6" s="104"/>
      <c r="IF6" s="104"/>
      <c r="IG6" s="105">
        <f t="shared" si="31"/>
        <v>0</v>
      </c>
      <c r="IH6" s="106"/>
      <c r="II6" s="104"/>
      <c r="IJ6" s="104"/>
      <c r="IK6" s="104"/>
      <c r="IL6" s="104"/>
      <c r="IM6" s="104"/>
      <c r="IN6" s="104"/>
      <c r="IO6" s="105">
        <f t="shared" si="32"/>
        <v>0</v>
      </c>
      <c r="IP6" s="106"/>
      <c r="IQ6" s="104"/>
      <c r="IR6" s="104"/>
      <c r="IS6" s="104"/>
      <c r="IT6" s="104"/>
      <c r="IU6" s="104"/>
      <c r="IV6" s="104"/>
      <c r="IW6" s="105">
        <f t="shared" si="33"/>
        <v>0</v>
      </c>
      <c r="IX6" s="106"/>
      <c r="IY6" s="107">
        <f t="shared" ref="IY6:JD6" si="38">SUM(C6,K6,S6,AA6,AI6,AQ6,AY6,BG6,BO6,BW6,CE6,CM6,CU6,DC6,DK6,DS6,EA6,EI6,EQ6,EY6,FG6,FO6,FW6,GE6,GM6,GU6,HC6,HK6,HS6,IA6,II6,IQ6)</f>
        <v>33</v>
      </c>
      <c r="IZ6" s="107">
        <f t="shared" si="38"/>
        <v>0</v>
      </c>
      <c r="JA6" s="107">
        <f t="shared" si="38"/>
        <v>0</v>
      </c>
      <c r="JB6" s="107">
        <f t="shared" si="38"/>
        <v>0</v>
      </c>
      <c r="JC6" s="107">
        <f t="shared" si="38"/>
        <v>0</v>
      </c>
      <c r="JD6" s="107">
        <f t="shared" si="38"/>
        <v>7</v>
      </c>
      <c r="JE6" s="108">
        <f t="shared" si="35"/>
        <v>40</v>
      </c>
      <c r="JF6" s="104"/>
      <c r="JG6" s="104">
        <f t="shared" si="36"/>
        <v>-20</v>
      </c>
    </row>
    <row r="7" ht="15.75" customHeight="1">
      <c r="A7" s="3" t="s">
        <v>60</v>
      </c>
      <c r="B7" s="3" t="s">
        <v>5</v>
      </c>
      <c r="C7" s="104"/>
      <c r="D7" s="104"/>
      <c r="E7" s="104"/>
      <c r="F7" s="104"/>
      <c r="G7" s="104"/>
      <c r="H7" s="104"/>
      <c r="I7" s="105">
        <f t="shared" si="2"/>
        <v>0</v>
      </c>
      <c r="J7" s="106"/>
      <c r="K7" s="104"/>
      <c r="L7" s="104"/>
      <c r="M7" s="104"/>
      <c r="N7" s="104"/>
      <c r="O7" s="104"/>
      <c r="P7" s="104"/>
      <c r="Q7" s="105">
        <f t="shared" si="3"/>
        <v>0</v>
      </c>
      <c r="R7" s="106"/>
      <c r="S7" s="104"/>
      <c r="T7" s="105"/>
      <c r="U7" s="104"/>
      <c r="V7" s="104"/>
      <c r="W7" s="104"/>
      <c r="X7" s="104"/>
      <c r="Y7" s="105">
        <f t="shared" si="4"/>
        <v>0</v>
      </c>
      <c r="Z7" s="106"/>
      <c r="AA7" s="104"/>
      <c r="AB7" s="104"/>
      <c r="AC7" s="104"/>
      <c r="AD7" s="104"/>
      <c r="AE7" s="104"/>
      <c r="AF7" s="104"/>
      <c r="AG7" s="105">
        <f t="shared" si="5"/>
        <v>0</v>
      </c>
      <c r="AH7" s="106"/>
      <c r="AI7" s="104"/>
      <c r="AJ7" s="104"/>
      <c r="AK7" s="104"/>
      <c r="AL7" s="104"/>
      <c r="AM7" s="104"/>
      <c r="AN7" s="104"/>
      <c r="AO7" s="105">
        <f t="shared" si="6"/>
        <v>0</v>
      </c>
      <c r="AP7" s="106"/>
      <c r="AQ7" s="104"/>
      <c r="AR7" s="104"/>
      <c r="AS7" s="104"/>
      <c r="AT7" s="104"/>
      <c r="AU7" s="104"/>
      <c r="AV7" s="104"/>
      <c r="AW7" s="105">
        <f t="shared" si="7"/>
        <v>0</v>
      </c>
      <c r="AX7" s="106"/>
      <c r="AY7" s="104"/>
      <c r="AZ7" s="104"/>
      <c r="BA7" s="104"/>
      <c r="BB7" s="104"/>
      <c r="BC7" s="104"/>
      <c r="BD7" s="104"/>
      <c r="BE7" s="105">
        <f t="shared" si="8"/>
        <v>0</v>
      </c>
      <c r="BF7" s="106"/>
      <c r="BG7" s="104"/>
      <c r="BH7" s="104"/>
      <c r="BI7" s="104"/>
      <c r="BJ7" s="104"/>
      <c r="BK7" s="104"/>
      <c r="BL7" s="104"/>
      <c r="BM7" s="105">
        <f t="shared" si="9"/>
        <v>0</v>
      </c>
      <c r="BN7" s="106"/>
      <c r="BO7" s="104"/>
      <c r="BP7" s="104"/>
      <c r="BQ7" s="104"/>
      <c r="BR7" s="104"/>
      <c r="BS7" s="104"/>
      <c r="BT7" s="104"/>
      <c r="BU7" s="105">
        <f t="shared" si="10"/>
        <v>0</v>
      </c>
      <c r="BV7" s="106"/>
      <c r="BW7" s="104"/>
      <c r="BX7" s="104"/>
      <c r="BY7" s="104"/>
      <c r="BZ7" s="104"/>
      <c r="CA7" s="104"/>
      <c r="CB7" s="104"/>
      <c r="CC7" s="105">
        <f t="shared" si="11"/>
        <v>0</v>
      </c>
      <c r="CD7" s="106"/>
      <c r="CE7" s="104"/>
      <c r="CF7" s="104"/>
      <c r="CG7" s="104"/>
      <c r="CH7" s="104"/>
      <c r="CI7" s="104"/>
      <c r="CJ7" s="104"/>
      <c r="CK7" s="105">
        <f t="shared" si="12"/>
        <v>0</v>
      </c>
      <c r="CL7" s="106"/>
      <c r="CM7" s="104"/>
      <c r="CN7" s="104"/>
      <c r="CO7" s="104"/>
      <c r="CP7" s="104"/>
      <c r="CQ7" s="104"/>
      <c r="CR7" s="104"/>
      <c r="CS7" s="105">
        <f t="shared" si="13"/>
        <v>0</v>
      </c>
      <c r="CT7" s="106"/>
      <c r="CU7" s="104"/>
      <c r="CV7" s="104">
        <v>0.5</v>
      </c>
      <c r="CW7" s="104"/>
      <c r="CX7" s="104"/>
      <c r="CY7" s="104"/>
      <c r="CZ7" s="104"/>
      <c r="DA7" s="105">
        <f t="shared" si="14"/>
        <v>0.5</v>
      </c>
      <c r="DB7" s="106"/>
      <c r="DC7" s="104"/>
      <c r="DD7" s="104"/>
      <c r="DE7" s="104"/>
      <c r="DF7" s="104"/>
      <c r="DG7" s="104"/>
      <c r="DH7" s="104"/>
      <c r="DI7" s="105">
        <f t="shared" si="15"/>
        <v>0</v>
      </c>
      <c r="DJ7" s="106"/>
      <c r="DK7" s="104"/>
      <c r="DL7" s="104"/>
      <c r="DM7" s="104"/>
      <c r="DN7" s="104"/>
      <c r="DO7" s="104"/>
      <c r="DP7" s="104"/>
      <c r="DQ7" s="105">
        <f t="shared" si="16"/>
        <v>0</v>
      </c>
      <c r="DR7" s="106"/>
      <c r="DS7" s="104"/>
      <c r="DT7" s="104"/>
      <c r="DU7" s="104"/>
      <c r="DV7" s="104"/>
      <c r="DW7" s="104"/>
      <c r="DX7" s="104"/>
      <c r="DY7" s="105">
        <f t="shared" si="17"/>
        <v>0</v>
      </c>
      <c r="DZ7" s="106"/>
      <c r="EA7" s="104"/>
      <c r="EB7" s="104"/>
      <c r="EC7" s="104"/>
      <c r="ED7" s="104"/>
      <c r="EE7" s="104"/>
      <c r="EF7" s="104"/>
      <c r="EG7" s="105">
        <f t="shared" si="18"/>
        <v>0</v>
      </c>
      <c r="EH7" s="106"/>
      <c r="EI7" s="104"/>
      <c r="EJ7" s="104"/>
      <c r="EK7" s="104"/>
      <c r="EL7" s="104"/>
      <c r="EM7" s="104"/>
      <c r="EN7" s="104"/>
      <c r="EO7" s="105">
        <f t="shared" si="19"/>
        <v>0</v>
      </c>
      <c r="EP7" s="106"/>
      <c r="EQ7" s="104"/>
      <c r="ER7" s="104"/>
      <c r="ES7" s="104"/>
      <c r="ET7" s="104"/>
      <c r="EU7" s="104"/>
      <c r="EV7" s="104"/>
      <c r="EW7" s="105">
        <f t="shared" si="20"/>
        <v>0</v>
      </c>
      <c r="EX7" s="106"/>
      <c r="EY7" s="104"/>
      <c r="EZ7" s="104"/>
      <c r="FA7" s="104"/>
      <c r="FB7" s="104"/>
      <c r="FC7" s="104"/>
      <c r="FD7" s="104"/>
      <c r="FE7" s="105">
        <f t="shared" si="21"/>
        <v>0</v>
      </c>
      <c r="FF7" s="106"/>
      <c r="FG7" s="104"/>
      <c r="FH7" s="104"/>
      <c r="FI7" s="104"/>
      <c r="FJ7" s="104"/>
      <c r="FK7" s="104"/>
      <c r="FL7" s="104"/>
      <c r="FM7" s="105">
        <f t="shared" si="22"/>
        <v>0</v>
      </c>
      <c r="FN7" s="106"/>
      <c r="FO7" s="104"/>
      <c r="FP7" s="104"/>
      <c r="FQ7" s="104"/>
      <c r="FR7" s="104"/>
      <c r="FS7" s="104"/>
      <c r="FT7" s="104"/>
      <c r="FU7" s="105">
        <f t="shared" si="23"/>
        <v>0</v>
      </c>
      <c r="FV7" s="106"/>
      <c r="FW7" s="104"/>
      <c r="FX7" s="104"/>
      <c r="FY7" s="104"/>
      <c r="FZ7" s="104"/>
      <c r="GA7" s="104"/>
      <c r="GB7" s="104"/>
      <c r="GC7" s="105">
        <f t="shared" si="24"/>
        <v>0</v>
      </c>
      <c r="GD7" s="106"/>
      <c r="GE7" s="104"/>
      <c r="GF7" s="104"/>
      <c r="GG7" s="104"/>
      <c r="GH7" s="104"/>
      <c r="GI7" s="104"/>
      <c r="GJ7" s="104"/>
      <c r="GK7" s="105">
        <f t="shared" si="25"/>
        <v>0</v>
      </c>
      <c r="GL7" s="106"/>
      <c r="GM7" s="104"/>
      <c r="GN7" s="104"/>
      <c r="GO7" s="104"/>
      <c r="GP7" s="104"/>
      <c r="GQ7" s="104"/>
      <c r="GR7" s="104"/>
      <c r="GS7" s="105">
        <f t="shared" si="26"/>
        <v>0</v>
      </c>
      <c r="GT7" s="106"/>
      <c r="GU7" s="104"/>
      <c r="GV7" s="104"/>
      <c r="GW7" s="104"/>
      <c r="GX7" s="104"/>
      <c r="GY7" s="104"/>
      <c r="GZ7" s="104"/>
      <c r="HA7" s="105">
        <f t="shared" si="27"/>
        <v>0</v>
      </c>
      <c r="HB7" s="106"/>
      <c r="HC7" s="104"/>
      <c r="HD7" s="104"/>
      <c r="HE7" s="104"/>
      <c r="HF7" s="104"/>
      <c r="HG7" s="104"/>
      <c r="HH7" s="104"/>
      <c r="HI7" s="105">
        <f t="shared" si="28"/>
        <v>0</v>
      </c>
      <c r="HJ7" s="106"/>
      <c r="HK7" s="104"/>
      <c r="HL7" s="104"/>
      <c r="HM7" s="104"/>
      <c r="HN7" s="104"/>
      <c r="HO7" s="104"/>
      <c r="HP7" s="104"/>
      <c r="HQ7" s="105">
        <f t="shared" si="29"/>
        <v>0</v>
      </c>
      <c r="HR7" s="106"/>
      <c r="HS7" s="104"/>
      <c r="HT7" s="104"/>
      <c r="HU7" s="104"/>
      <c r="HV7" s="104"/>
      <c r="HW7" s="104"/>
      <c r="HX7" s="104"/>
      <c r="HY7" s="105">
        <f t="shared" si="30"/>
        <v>0</v>
      </c>
      <c r="HZ7" s="106"/>
      <c r="IA7" s="104"/>
      <c r="IB7" s="104"/>
      <c r="IC7" s="104"/>
      <c r="ID7" s="104"/>
      <c r="IE7" s="104"/>
      <c r="IF7" s="104"/>
      <c r="IG7" s="105">
        <f t="shared" si="31"/>
        <v>0</v>
      </c>
      <c r="IH7" s="106"/>
      <c r="II7" s="104"/>
      <c r="IJ7" s="104"/>
      <c r="IK7" s="104"/>
      <c r="IL7" s="104"/>
      <c r="IM7" s="104"/>
      <c r="IN7" s="104"/>
      <c r="IO7" s="105">
        <f t="shared" si="32"/>
        <v>0</v>
      </c>
      <c r="IP7" s="106"/>
      <c r="IQ7" s="104"/>
      <c r="IR7" s="104"/>
      <c r="IS7" s="104"/>
      <c r="IT7" s="104"/>
      <c r="IU7" s="104"/>
      <c r="IV7" s="104"/>
      <c r="IW7" s="105">
        <f t="shared" si="33"/>
        <v>0</v>
      </c>
      <c r="IX7" s="106"/>
      <c r="IY7" s="107">
        <f t="shared" ref="IY7:JD7" si="39">SUM(C7,K7,S7,AA7,AI7,AQ7,AY7,BG7,BO7,BW7,CE7,CM7,CU7,DC7,DK7,DS7,EA7,EI7,EQ7,EY7,FG7,FO7,FW7,GE7,GM7,GU7,HC7,HK7,HS7,IA7,II7,IQ7)</f>
        <v>0</v>
      </c>
      <c r="IZ7" s="107">
        <f t="shared" si="39"/>
        <v>0.5</v>
      </c>
      <c r="JA7" s="107">
        <f t="shared" si="39"/>
        <v>0</v>
      </c>
      <c r="JB7" s="107">
        <f t="shared" si="39"/>
        <v>0</v>
      </c>
      <c r="JC7" s="107">
        <f t="shared" si="39"/>
        <v>0</v>
      </c>
      <c r="JD7" s="107">
        <f t="shared" si="39"/>
        <v>0</v>
      </c>
      <c r="JE7" s="107">
        <f t="shared" si="35"/>
        <v>0.5</v>
      </c>
      <c r="JF7" s="111"/>
      <c r="JG7" s="104">
        <f t="shared" si="36"/>
        <v>-0.25</v>
      </c>
    </row>
    <row r="8" ht="15.75" customHeight="1">
      <c r="A8" s="3" t="s">
        <v>61</v>
      </c>
      <c r="B8" s="3" t="s">
        <v>6</v>
      </c>
      <c r="C8" s="104"/>
      <c r="D8" s="104"/>
      <c r="E8" s="104"/>
      <c r="F8" s="104"/>
      <c r="G8" s="104"/>
      <c r="H8" s="104"/>
      <c r="I8" s="105">
        <f t="shared" si="2"/>
        <v>0</v>
      </c>
      <c r="J8" s="106"/>
      <c r="K8" s="104"/>
      <c r="L8" s="104"/>
      <c r="M8" s="104"/>
      <c r="N8" s="104"/>
      <c r="O8" s="104"/>
      <c r="P8" s="104"/>
      <c r="Q8" s="105">
        <f t="shared" si="3"/>
        <v>0</v>
      </c>
      <c r="R8" s="106"/>
      <c r="S8" s="104"/>
      <c r="T8" s="104"/>
      <c r="U8" s="104"/>
      <c r="V8" s="104"/>
      <c r="W8" s="104"/>
      <c r="X8" s="104"/>
      <c r="Y8" s="105">
        <f t="shared" si="4"/>
        <v>0</v>
      </c>
      <c r="Z8" s="106"/>
      <c r="AA8" s="104"/>
      <c r="AB8" s="104"/>
      <c r="AC8" s="104"/>
      <c r="AD8" s="104"/>
      <c r="AE8" s="104"/>
      <c r="AF8" s="104"/>
      <c r="AG8" s="105">
        <f t="shared" si="5"/>
        <v>0</v>
      </c>
      <c r="AH8" s="106"/>
      <c r="AI8" s="104"/>
      <c r="AJ8" s="104"/>
      <c r="AK8" s="104"/>
      <c r="AL8" s="104"/>
      <c r="AM8" s="104"/>
      <c r="AN8" s="104"/>
      <c r="AO8" s="105">
        <f t="shared" si="6"/>
        <v>0</v>
      </c>
      <c r="AP8" s="106"/>
      <c r="AQ8" s="104"/>
      <c r="AR8" s="104"/>
      <c r="AS8" s="104"/>
      <c r="AT8" s="104"/>
      <c r="AU8" s="104"/>
      <c r="AV8" s="104"/>
      <c r="AW8" s="105">
        <f t="shared" si="7"/>
        <v>0</v>
      </c>
      <c r="AX8" s="106"/>
      <c r="AY8" s="104"/>
      <c r="AZ8" s="104"/>
      <c r="BA8" s="104"/>
      <c r="BB8" s="104"/>
      <c r="BC8" s="104"/>
      <c r="BD8" s="104"/>
      <c r="BE8" s="105">
        <f t="shared" si="8"/>
        <v>0</v>
      </c>
      <c r="BF8" s="106"/>
      <c r="BG8" s="104"/>
      <c r="BH8" s="104"/>
      <c r="BI8" s="104"/>
      <c r="BJ8" s="104"/>
      <c r="BK8" s="104"/>
      <c r="BL8" s="104"/>
      <c r="BM8" s="105">
        <f t="shared" si="9"/>
        <v>0</v>
      </c>
      <c r="BN8" s="106"/>
      <c r="BO8" s="104"/>
      <c r="BP8" s="104"/>
      <c r="BQ8" s="104"/>
      <c r="BR8" s="104"/>
      <c r="BS8" s="104"/>
      <c r="BT8" s="104"/>
      <c r="BU8" s="105">
        <f t="shared" si="10"/>
        <v>0</v>
      </c>
      <c r="BV8" s="106"/>
      <c r="BW8" s="104"/>
      <c r="BX8" s="104"/>
      <c r="BY8" s="104"/>
      <c r="BZ8" s="104"/>
      <c r="CA8" s="104"/>
      <c r="CB8" s="104"/>
      <c r="CC8" s="105">
        <f t="shared" si="11"/>
        <v>0</v>
      </c>
      <c r="CD8" s="106"/>
      <c r="CE8" s="104"/>
      <c r="CF8" s="104"/>
      <c r="CG8" s="104"/>
      <c r="CH8" s="104"/>
      <c r="CI8" s="104"/>
      <c r="CJ8" s="104"/>
      <c r="CK8" s="105">
        <f t="shared" si="12"/>
        <v>0</v>
      </c>
      <c r="CL8" s="106"/>
      <c r="CM8" s="104"/>
      <c r="CN8" s="104"/>
      <c r="CO8" s="104"/>
      <c r="CP8" s="104"/>
      <c r="CQ8" s="104"/>
      <c r="CR8" s="104"/>
      <c r="CS8" s="105">
        <f t="shared" si="13"/>
        <v>0</v>
      </c>
      <c r="CT8" s="106"/>
      <c r="CU8" s="104"/>
      <c r="CV8" s="104"/>
      <c r="CW8" s="104"/>
      <c r="CX8" s="104"/>
      <c r="CY8" s="104"/>
      <c r="CZ8" s="104"/>
      <c r="DA8" s="105">
        <f t="shared" si="14"/>
        <v>0</v>
      </c>
      <c r="DB8" s="106"/>
      <c r="DC8" s="104"/>
      <c r="DD8" s="104"/>
      <c r="DE8" s="104"/>
      <c r="DF8" s="104"/>
      <c r="DG8" s="104"/>
      <c r="DH8" s="104"/>
      <c r="DI8" s="105">
        <f t="shared" si="15"/>
        <v>0</v>
      </c>
      <c r="DJ8" s="106"/>
      <c r="DK8" s="104"/>
      <c r="DL8" s="104"/>
      <c r="DM8" s="104"/>
      <c r="DN8" s="104"/>
      <c r="DO8" s="104"/>
      <c r="DP8" s="104"/>
      <c r="DQ8" s="105">
        <f t="shared" si="16"/>
        <v>0</v>
      </c>
      <c r="DR8" s="106"/>
      <c r="DS8" s="104"/>
      <c r="DT8" s="104"/>
      <c r="DU8" s="104"/>
      <c r="DV8" s="104"/>
      <c r="DW8" s="104"/>
      <c r="DX8" s="104"/>
      <c r="DY8" s="105">
        <f t="shared" si="17"/>
        <v>0</v>
      </c>
      <c r="DZ8" s="106"/>
      <c r="EA8" s="104"/>
      <c r="EB8" s="104"/>
      <c r="EC8" s="104"/>
      <c r="ED8" s="104"/>
      <c r="EE8" s="104"/>
      <c r="EF8" s="104"/>
      <c r="EG8" s="105">
        <f t="shared" si="18"/>
        <v>0</v>
      </c>
      <c r="EH8" s="106"/>
      <c r="EI8" s="104"/>
      <c r="EJ8" s="104"/>
      <c r="EK8" s="104"/>
      <c r="EL8" s="104"/>
      <c r="EM8" s="104"/>
      <c r="EN8" s="104"/>
      <c r="EO8" s="105">
        <f t="shared" si="19"/>
        <v>0</v>
      </c>
      <c r="EP8" s="106"/>
      <c r="EQ8" s="104"/>
      <c r="ER8" s="104"/>
      <c r="ES8" s="104"/>
      <c r="ET8" s="104"/>
      <c r="EU8" s="104"/>
      <c r="EV8" s="104"/>
      <c r="EW8" s="105">
        <f t="shared" si="20"/>
        <v>0</v>
      </c>
      <c r="EX8" s="106"/>
      <c r="EY8" s="104"/>
      <c r="EZ8" s="104"/>
      <c r="FA8" s="104"/>
      <c r="FB8" s="104"/>
      <c r="FC8" s="104"/>
      <c r="FD8" s="104"/>
      <c r="FE8" s="105">
        <f t="shared" si="21"/>
        <v>0</v>
      </c>
      <c r="FF8" s="106"/>
      <c r="FG8" s="104"/>
      <c r="FH8" s="104"/>
      <c r="FI8" s="104"/>
      <c r="FJ8" s="104"/>
      <c r="FK8" s="104"/>
      <c r="FL8" s="104"/>
      <c r="FM8" s="105">
        <f t="shared" si="22"/>
        <v>0</v>
      </c>
      <c r="FN8" s="106"/>
      <c r="FO8" s="104"/>
      <c r="FP8" s="104"/>
      <c r="FQ8" s="104"/>
      <c r="FR8" s="104"/>
      <c r="FS8" s="104"/>
      <c r="FT8" s="104"/>
      <c r="FU8" s="105">
        <f t="shared" si="23"/>
        <v>0</v>
      </c>
      <c r="FV8" s="106"/>
      <c r="FW8" s="104"/>
      <c r="FX8" s="104"/>
      <c r="FY8" s="104"/>
      <c r="FZ8" s="104"/>
      <c r="GA8" s="104"/>
      <c r="GB8" s="104"/>
      <c r="GC8" s="105">
        <f t="shared" si="24"/>
        <v>0</v>
      </c>
      <c r="GD8" s="106"/>
      <c r="GE8" s="104"/>
      <c r="GF8" s="104"/>
      <c r="GG8" s="104"/>
      <c r="GH8" s="104"/>
      <c r="GI8" s="104"/>
      <c r="GJ8" s="104"/>
      <c r="GK8" s="105">
        <f t="shared" si="25"/>
        <v>0</v>
      </c>
      <c r="GL8" s="106"/>
      <c r="GM8" s="104"/>
      <c r="GN8" s="104"/>
      <c r="GO8" s="104"/>
      <c r="GP8" s="104"/>
      <c r="GQ8" s="104"/>
      <c r="GR8" s="104"/>
      <c r="GS8" s="105">
        <f t="shared" si="26"/>
        <v>0</v>
      </c>
      <c r="GT8" s="106"/>
      <c r="GU8" s="104"/>
      <c r="GV8" s="104"/>
      <c r="GW8" s="104"/>
      <c r="GX8" s="104"/>
      <c r="GY8" s="104"/>
      <c r="GZ8" s="104"/>
      <c r="HA8" s="105">
        <f t="shared" si="27"/>
        <v>0</v>
      </c>
      <c r="HB8" s="106"/>
      <c r="HC8" s="104"/>
      <c r="HD8" s="104"/>
      <c r="HE8" s="104"/>
      <c r="HF8" s="104"/>
      <c r="HG8" s="104"/>
      <c r="HH8" s="104"/>
      <c r="HI8" s="105">
        <f t="shared" si="28"/>
        <v>0</v>
      </c>
      <c r="HJ8" s="106"/>
      <c r="HK8" s="104"/>
      <c r="HL8" s="104"/>
      <c r="HM8" s="104"/>
      <c r="HN8" s="104"/>
      <c r="HO8" s="104"/>
      <c r="HP8" s="104"/>
      <c r="HQ8" s="105">
        <f t="shared" si="29"/>
        <v>0</v>
      </c>
      <c r="HR8" s="106"/>
      <c r="HS8" s="104"/>
      <c r="HT8" s="104"/>
      <c r="HU8" s="104"/>
      <c r="HV8" s="104"/>
      <c r="HW8" s="104"/>
      <c r="HX8" s="104"/>
      <c r="HY8" s="105">
        <f t="shared" si="30"/>
        <v>0</v>
      </c>
      <c r="HZ8" s="106"/>
      <c r="IA8" s="104"/>
      <c r="IB8" s="104"/>
      <c r="IC8" s="104"/>
      <c r="ID8" s="104"/>
      <c r="IE8" s="104"/>
      <c r="IF8" s="104"/>
      <c r="IG8" s="105">
        <f t="shared" si="31"/>
        <v>0</v>
      </c>
      <c r="IH8" s="106"/>
      <c r="II8" s="104"/>
      <c r="IJ8" s="104"/>
      <c r="IK8" s="104"/>
      <c r="IL8" s="104"/>
      <c r="IM8" s="104"/>
      <c r="IN8" s="104"/>
      <c r="IO8" s="105">
        <f t="shared" si="32"/>
        <v>0</v>
      </c>
      <c r="IP8" s="106"/>
      <c r="IQ8" s="104"/>
      <c r="IR8" s="104"/>
      <c r="IS8" s="104"/>
      <c r="IT8" s="104"/>
      <c r="IU8" s="104"/>
      <c r="IV8" s="104"/>
      <c r="IW8" s="105">
        <f t="shared" si="33"/>
        <v>0</v>
      </c>
      <c r="IX8" s="106"/>
      <c r="IY8" s="107">
        <f t="shared" ref="IY8:JD8" si="40">SUM(C8,K8,S8,AA8,AI8,AQ8,AY8,BG8,BO8,BW8,CE8,CM8,CU8,DC8,DK8,DS8,EA8,EI8,EQ8,EY8,FG8,FO8,FW8,GE8,GM8,GU8,HC8,HK8,HS8,IA8,II8,IQ8)</f>
        <v>0</v>
      </c>
      <c r="IZ8" s="107">
        <f t="shared" si="40"/>
        <v>0</v>
      </c>
      <c r="JA8" s="107">
        <f t="shared" si="40"/>
        <v>0</v>
      </c>
      <c r="JB8" s="107">
        <f t="shared" si="40"/>
        <v>0</v>
      </c>
      <c r="JC8" s="107">
        <f t="shared" si="40"/>
        <v>0</v>
      </c>
      <c r="JD8" s="107">
        <f t="shared" si="40"/>
        <v>0</v>
      </c>
      <c r="JE8" s="108">
        <f t="shared" si="35"/>
        <v>0</v>
      </c>
      <c r="JF8" s="104"/>
      <c r="JG8" s="104">
        <f t="shared" si="36"/>
        <v>0</v>
      </c>
    </row>
    <row r="9" ht="15.75" customHeight="1">
      <c r="A9" s="3" t="s">
        <v>62</v>
      </c>
      <c r="B9" s="3" t="s">
        <v>7</v>
      </c>
      <c r="C9" s="104"/>
      <c r="D9" s="104"/>
      <c r="E9" s="104"/>
      <c r="F9" s="104"/>
      <c r="G9" s="104"/>
      <c r="H9" s="104"/>
      <c r="I9" s="105">
        <f t="shared" si="2"/>
        <v>0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04"/>
      <c r="T9" s="104"/>
      <c r="U9" s="104"/>
      <c r="V9" s="104"/>
      <c r="W9" s="104"/>
      <c r="X9" s="104"/>
      <c r="Y9" s="105">
        <f t="shared" si="4"/>
        <v>0</v>
      </c>
      <c r="Z9" s="106"/>
      <c r="AA9" s="104">
        <v>6.0</v>
      </c>
      <c r="AB9" s="104"/>
      <c r="AC9" s="104"/>
      <c r="AD9" s="104">
        <v>1.0</v>
      </c>
      <c r="AE9" s="104"/>
      <c r="AF9" s="104"/>
      <c r="AG9" s="105">
        <f t="shared" si="5"/>
        <v>7</v>
      </c>
      <c r="AH9" s="106"/>
      <c r="AI9" s="104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04"/>
      <c r="BH9" s="104"/>
      <c r="BI9" s="104"/>
      <c r="BJ9" s="104"/>
      <c r="BK9" s="104"/>
      <c r="BL9" s="104"/>
      <c r="BM9" s="105">
        <f t="shared" si="9"/>
        <v>0</v>
      </c>
      <c r="BN9" s="106"/>
      <c r="BO9" s="104"/>
      <c r="BP9" s="104"/>
      <c r="BQ9" s="104"/>
      <c r="BR9" s="104"/>
      <c r="BS9" s="104"/>
      <c r="BT9" s="104"/>
      <c r="BU9" s="105">
        <f t="shared" si="10"/>
        <v>0</v>
      </c>
      <c r="BV9" s="106"/>
      <c r="BW9" s="104"/>
      <c r="BX9" s="104"/>
      <c r="BY9" s="104"/>
      <c r="BZ9" s="104"/>
      <c r="CA9" s="104"/>
      <c r="CB9" s="104"/>
      <c r="CC9" s="105">
        <f t="shared" si="11"/>
        <v>0</v>
      </c>
      <c r="CD9" s="106"/>
      <c r="CE9" s="104">
        <v>6.0</v>
      </c>
      <c r="CF9" s="104"/>
      <c r="CG9" s="104"/>
      <c r="CH9" s="104">
        <v>1.0</v>
      </c>
      <c r="CI9" s="104"/>
      <c r="CJ9" s="104"/>
      <c r="CK9" s="105">
        <f t="shared" si="12"/>
        <v>7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/>
      <c r="DD9" s="104"/>
      <c r="DE9" s="104"/>
      <c r="DF9" s="104"/>
      <c r="DG9" s="104"/>
      <c r="DH9" s="104"/>
      <c r="DI9" s="105">
        <f t="shared" si="15"/>
        <v>0</v>
      </c>
      <c r="DJ9" s="106"/>
      <c r="DK9" s="104"/>
      <c r="DL9" s="104"/>
      <c r="DM9" s="104"/>
      <c r="DN9" s="104"/>
      <c r="DO9" s="104"/>
      <c r="DP9" s="104"/>
      <c r="DQ9" s="105">
        <f t="shared" si="16"/>
        <v>0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04"/>
      <c r="EJ9" s="104"/>
      <c r="EK9" s="104"/>
      <c r="EL9" s="104"/>
      <c r="EM9" s="104"/>
      <c r="EN9" s="104"/>
      <c r="EO9" s="105">
        <f t="shared" si="19"/>
        <v>0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04"/>
      <c r="FP9" s="104"/>
      <c r="FQ9" s="104"/>
      <c r="FR9" s="104"/>
      <c r="FS9" s="104"/>
      <c r="FT9" s="104"/>
      <c r="FU9" s="105">
        <f t="shared" si="23"/>
        <v>0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04"/>
      <c r="GF9" s="104"/>
      <c r="GG9" s="104"/>
      <c r="GH9" s="104"/>
      <c r="GI9" s="104"/>
      <c r="GJ9" s="104"/>
      <c r="GK9" s="105">
        <f t="shared" si="25"/>
        <v>0</v>
      </c>
      <c r="GL9" s="106"/>
      <c r="GM9" s="104">
        <v>7.0</v>
      </c>
      <c r="GN9" s="104"/>
      <c r="GO9" s="104"/>
      <c r="GP9" s="104">
        <v>1.0</v>
      </c>
      <c r="GQ9" s="104"/>
      <c r="GR9" s="104"/>
      <c r="GS9" s="105">
        <f t="shared" si="26"/>
        <v>8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04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Q9" s="104"/>
      <c r="IR9" s="104"/>
      <c r="IS9" s="104"/>
      <c r="IT9" s="104"/>
      <c r="IU9" s="104"/>
      <c r="IV9" s="104"/>
      <c r="IW9" s="105">
        <f t="shared" si="33"/>
        <v>0</v>
      </c>
      <c r="IX9" s="106"/>
      <c r="IY9" s="107">
        <f t="shared" ref="IY9:JD9" si="41">SUM(C9,K9,S9,AA9,AI9,AQ9,AY9,BG9,BO9,BW9,CE9,CM9,CU9,DC9,DK9,DS9,EA9,EI9,EQ9,EY9,FG9,FO9,FW9,GE9,GM9,GU9,HC9,HK9,HS9,IA9,II9,IQ9)</f>
        <v>19</v>
      </c>
      <c r="IZ9" s="107">
        <f t="shared" si="41"/>
        <v>0</v>
      </c>
      <c r="JA9" s="107">
        <f t="shared" si="41"/>
        <v>0</v>
      </c>
      <c r="JB9" s="107">
        <f t="shared" si="41"/>
        <v>3</v>
      </c>
      <c r="JC9" s="107">
        <f t="shared" si="41"/>
        <v>0</v>
      </c>
      <c r="JD9" s="107">
        <f t="shared" si="41"/>
        <v>0</v>
      </c>
      <c r="JE9" s="108">
        <f t="shared" si="35"/>
        <v>22</v>
      </c>
      <c r="JF9" s="104"/>
      <c r="JG9" s="104">
        <f t="shared" si="36"/>
        <v>-11</v>
      </c>
    </row>
    <row r="10" ht="15.75" customHeight="1">
      <c r="A10" s="3" t="s">
        <v>63</v>
      </c>
      <c r="B10" s="3" t="s">
        <v>8</v>
      </c>
      <c r="C10" s="105"/>
      <c r="D10" s="104"/>
      <c r="E10" s="105"/>
      <c r="F10" s="105"/>
      <c r="G10" s="104"/>
      <c r="H10" s="104"/>
      <c r="I10" s="105">
        <f t="shared" si="2"/>
        <v>0</v>
      </c>
      <c r="J10" s="106"/>
      <c r="K10" s="105"/>
      <c r="L10" s="104"/>
      <c r="M10" s="105"/>
      <c r="N10" s="105"/>
      <c r="O10" s="104"/>
      <c r="P10" s="104"/>
      <c r="Q10" s="105">
        <f t="shared" si="3"/>
        <v>0</v>
      </c>
      <c r="R10" s="106"/>
      <c r="S10" s="105"/>
      <c r="T10" s="104"/>
      <c r="U10" s="105"/>
      <c r="V10" s="105"/>
      <c r="W10" s="104"/>
      <c r="X10" s="104"/>
      <c r="Y10" s="105">
        <f t="shared" si="4"/>
        <v>0</v>
      </c>
      <c r="Z10" s="106"/>
      <c r="AA10" s="105">
        <v>3.0</v>
      </c>
      <c r="AB10" s="104"/>
      <c r="AC10" s="105">
        <v>0.5</v>
      </c>
      <c r="AD10" s="105">
        <v>8.0</v>
      </c>
      <c r="AE10" s="104"/>
      <c r="AF10" s="104"/>
      <c r="AG10" s="105">
        <f t="shared" si="5"/>
        <v>11.5</v>
      </c>
      <c r="AH10" s="106"/>
      <c r="AI10" s="105"/>
      <c r="AJ10" s="104"/>
      <c r="AK10" s="105"/>
      <c r="AL10" s="105"/>
      <c r="AM10" s="104"/>
      <c r="AN10" s="104"/>
      <c r="AO10" s="105">
        <f t="shared" si="6"/>
        <v>0</v>
      </c>
      <c r="AP10" s="106"/>
      <c r="AQ10" s="105">
        <v>7.0</v>
      </c>
      <c r="AR10" s="104"/>
      <c r="AS10" s="105"/>
      <c r="AT10" s="105"/>
      <c r="AU10" s="104"/>
      <c r="AV10" s="104"/>
      <c r="AW10" s="105">
        <f t="shared" si="7"/>
        <v>7</v>
      </c>
      <c r="AX10" s="106"/>
      <c r="AY10" s="105">
        <v>6.0</v>
      </c>
      <c r="AZ10" s="104"/>
      <c r="BA10" s="105"/>
      <c r="BB10" s="105"/>
      <c r="BC10" s="104">
        <v>4.0</v>
      </c>
      <c r="BD10" s="104"/>
      <c r="BE10" s="105">
        <f t="shared" si="8"/>
        <v>10</v>
      </c>
      <c r="BF10" s="106"/>
      <c r="BG10" s="105"/>
      <c r="BH10" s="104"/>
      <c r="BI10" s="105"/>
      <c r="BJ10" s="105"/>
      <c r="BK10" s="104"/>
      <c r="BL10" s="104"/>
      <c r="BM10" s="105">
        <f t="shared" si="9"/>
        <v>0</v>
      </c>
      <c r="BN10" s="106"/>
      <c r="BO10" s="105"/>
      <c r="BP10" s="104"/>
      <c r="BQ10" s="105"/>
      <c r="BR10" s="105"/>
      <c r="BS10" s="104"/>
      <c r="BT10" s="104"/>
      <c r="BU10" s="105">
        <f t="shared" si="10"/>
        <v>0</v>
      </c>
      <c r="BV10" s="106"/>
      <c r="BW10" s="105"/>
      <c r="BX10" s="104"/>
      <c r="BY10" s="105"/>
      <c r="BZ10" s="105"/>
      <c r="CA10" s="104"/>
      <c r="CB10" s="104"/>
      <c r="CC10" s="105">
        <f t="shared" si="11"/>
        <v>0</v>
      </c>
      <c r="CD10" s="106"/>
      <c r="CE10" s="105">
        <v>1.0</v>
      </c>
      <c r="CF10" s="104"/>
      <c r="CG10" s="105">
        <v>1.0</v>
      </c>
      <c r="CH10" s="105">
        <v>12.0</v>
      </c>
      <c r="CI10" s="104"/>
      <c r="CJ10" s="104"/>
      <c r="CK10" s="105">
        <f t="shared" si="12"/>
        <v>14</v>
      </c>
      <c r="CL10" s="106"/>
      <c r="CM10" s="105"/>
      <c r="CN10" s="104"/>
      <c r="CO10" s="105"/>
      <c r="CP10" s="105"/>
      <c r="CQ10" s="104"/>
      <c r="CR10" s="104"/>
      <c r="CS10" s="105">
        <f t="shared" si="13"/>
        <v>0</v>
      </c>
      <c r="CT10" s="106"/>
      <c r="CU10" s="105">
        <v>1.0</v>
      </c>
      <c r="CV10" s="104">
        <v>2.0</v>
      </c>
      <c r="CW10" s="105"/>
      <c r="CX10" s="105">
        <v>3.0</v>
      </c>
      <c r="CY10" s="104"/>
      <c r="CZ10" s="104"/>
      <c r="DA10" s="105">
        <f t="shared" si="14"/>
        <v>6</v>
      </c>
      <c r="DB10" s="106"/>
      <c r="DC10" s="105"/>
      <c r="DD10" s="104"/>
      <c r="DE10" s="105"/>
      <c r="DF10" s="105">
        <v>2.0</v>
      </c>
      <c r="DG10" s="104"/>
      <c r="DH10" s="104"/>
      <c r="DI10" s="105">
        <f t="shared" si="15"/>
        <v>2</v>
      </c>
      <c r="DJ10" s="106"/>
      <c r="DK10" s="105"/>
      <c r="DL10" s="104"/>
      <c r="DM10" s="105"/>
      <c r="DN10" s="105"/>
      <c r="DO10" s="104"/>
      <c r="DP10" s="104"/>
      <c r="DQ10" s="105">
        <f t="shared" si="16"/>
        <v>0</v>
      </c>
      <c r="DR10" s="106"/>
      <c r="DS10" s="105"/>
      <c r="DT10" s="104"/>
      <c r="DU10" s="105"/>
      <c r="DV10" s="105"/>
      <c r="DW10" s="104"/>
      <c r="DX10" s="104"/>
      <c r="DY10" s="105">
        <f t="shared" si="17"/>
        <v>0</v>
      </c>
      <c r="DZ10" s="106"/>
      <c r="EA10" s="105"/>
      <c r="EB10" s="104"/>
      <c r="EC10" s="105"/>
      <c r="ED10" s="105"/>
      <c r="EE10" s="104"/>
      <c r="EF10" s="104"/>
      <c r="EG10" s="105">
        <f t="shared" si="18"/>
        <v>0</v>
      </c>
      <c r="EH10" s="106"/>
      <c r="EI10" s="105"/>
      <c r="EJ10" s="104"/>
      <c r="EK10" s="105"/>
      <c r="EL10" s="105"/>
      <c r="EM10" s="104"/>
      <c r="EN10" s="104"/>
      <c r="EO10" s="105">
        <f t="shared" si="19"/>
        <v>0</v>
      </c>
      <c r="EP10" s="106"/>
      <c r="EQ10" s="105"/>
      <c r="ER10" s="104"/>
      <c r="ES10" s="105"/>
      <c r="ET10" s="105"/>
      <c r="EU10" s="104"/>
      <c r="EV10" s="104"/>
      <c r="EW10" s="105">
        <f t="shared" si="20"/>
        <v>0</v>
      </c>
      <c r="EX10" s="106"/>
      <c r="EY10" s="105"/>
      <c r="EZ10" s="104"/>
      <c r="FA10" s="105"/>
      <c r="FB10" s="105"/>
      <c r="FC10" s="104"/>
      <c r="FD10" s="104"/>
      <c r="FE10" s="105">
        <f t="shared" si="21"/>
        <v>0</v>
      </c>
      <c r="FF10" s="106"/>
      <c r="FG10" s="105"/>
      <c r="FH10" s="104"/>
      <c r="FI10" s="105"/>
      <c r="FJ10" s="105"/>
      <c r="FK10" s="104"/>
      <c r="FL10" s="104"/>
      <c r="FM10" s="105">
        <f t="shared" si="22"/>
        <v>0</v>
      </c>
      <c r="FN10" s="106"/>
      <c r="FO10" s="105"/>
      <c r="FP10" s="104"/>
      <c r="FQ10" s="105"/>
      <c r="FR10" s="105"/>
      <c r="FS10" s="104"/>
      <c r="FT10" s="104"/>
      <c r="FU10" s="105">
        <f t="shared" si="23"/>
        <v>0</v>
      </c>
      <c r="FV10" s="106"/>
      <c r="FW10" s="105"/>
      <c r="FX10" s="104"/>
      <c r="FY10" s="105"/>
      <c r="FZ10" s="105"/>
      <c r="GA10" s="104"/>
      <c r="GB10" s="104"/>
      <c r="GC10" s="105">
        <f t="shared" si="24"/>
        <v>0</v>
      </c>
      <c r="GD10" s="106"/>
      <c r="GE10" s="105"/>
      <c r="GF10" s="104"/>
      <c r="GG10" s="105"/>
      <c r="GH10" s="105"/>
      <c r="GI10" s="104"/>
      <c r="GJ10" s="104"/>
      <c r="GK10" s="105">
        <f t="shared" si="25"/>
        <v>0</v>
      </c>
      <c r="GL10" s="106"/>
      <c r="GM10" s="105"/>
      <c r="GN10" s="104"/>
      <c r="GO10" s="105"/>
      <c r="GP10" s="105"/>
      <c r="GQ10" s="104"/>
      <c r="GR10" s="104"/>
      <c r="GS10" s="105">
        <f t="shared" si="26"/>
        <v>0</v>
      </c>
      <c r="GT10" s="106"/>
      <c r="GU10" s="105"/>
      <c r="GV10" s="104"/>
      <c r="GW10" s="105"/>
      <c r="GX10" s="105"/>
      <c r="GY10" s="104"/>
      <c r="GZ10" s="104"/>
      <c r="HA10" s="105">
        <f t="shared" si="27"/>
        <v>0</v>
      </c>
      <c r="HB10" s="106"/>
      <c r="HC10" s="105"/>
      <c r="HD10" s="104"/>
      <c r="HE10" s="105"/>
      <c r="HF10" s="105"/>
      <c r="HG10" s="104"/>
      <c r="HH10" s="104"/>
      <c r="HI10" s="105">
        <f t="shared" si="28"/>
        <v>0</v>
      </c>
      <c r="HJ10" s="106"/>
      <c r="HK10" s="105"/>
      <c r="HL10" s="104"/>
      <c r="HM10" s="105"/>
      <c r="HN10" s="105"/>
      <c r="HO10" s="104"/>
      <c r="HP10" s="104"/>
      <c r="HQ10" s="105">
        <f t="shared" si="29"/>
        <v>0</v>
      </c>
      <c r="HR10" s="106"/>
      <c r="HS10" s="105"/>
      <c r="HT10" s="104"/>
      <c r="HU10" s="105"/>
      <c r="HV10" s="105"/>
      <c r="HW10" s="104"/>
      <c r="HX10" s="104"/>
      <c r="HY10" s="105">
        <f t="shared" si="30"/>
        <v>0</v>
      </c>
      <c r="HZ10" s="106"/>
      <c r="IA10" s="105"/>
      <c r="IB10" s="104"/>
      <c r="IC10" s="105"/>
      <c r="ID10" s="105"/>
      <c r="IE10" s="104"/>
      <c r="IF10" s="104"/>
      <c r="IG10" s="105">
        <f t="shared" si="31"/>
        <v>0</v>
      </c>
      <c r="IH10" s="106"/>
      <c r="II10" s="105"/>
      <c r="IJ10" s="104"/>
      <c r="IK10" s="105"/>
      <c r="IL10" s="105"/>
      <c r="IM10" s="104"/>
      <c r="IN10" s="104"/>
      <c r="IO10" s="105">
        <f t="shared" si="32"/>
        <v>0</v>
      </c>
      <c r="IP10" s="106"/>
      <c r="IQ10" s="105"/>
      <c r="IR10" s="104"/>
      <c r="IS10" s="105"/>
      <c r="IT10" s="105"/>
      <c r="IU10" s="104"/>
      <c r="IV10" s="104"/>
      <c r="IW10" s="105">
        <f t="shared" si="33"/>
        <v>0</v>
      </c>
      <c r="IX10" s="106"/>
      <c r="IY10" s="107">
        <f t="shared" ref="IY10:JD10" si="42">SUM(C10,K10,S10,AA10,AI10,AQ10,AY10,BG10,BO10,BW10,CE10,CM10,CU10,DC10,DK10,DS10,EA10,EI10,EQ10,EY10,FG10,FO10,FW10,GE10,GM10,GU10,HC10,HK10,HS10,IA10,II10,IQ10)</f>
        <v>18</v>
      </c>
      <c r="IZ10" s="107">
        <f t="shared" si="42"/>
        <v>2</v>
      </c>
      <c r="JA10" s="107">
        <f t="shared" si="42"/>
        <v>1.5</v>
      </c>
      <c r="JB10" s="107">
        <f t="shared" si="42"/>
        <v>25</v>
      </c>
      <c r="JC10" s="107">
        <f t="shared" si="42"/>
        <v>4</v>
      </c>
      <c r="JD10" s="107">
        <f t="shared" si="42"/>
        <v>0</v>
      </c>
      <c r="JE10" s="108">
        <f t="shared" si="35"/>
        <v>50.5</v>
      </c>
      <c r="JF10" s="104"/>
      <c r="JG10" s="104">
        <f t="shared" si="36"/>
        <v>-25.25</v>
      </c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04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04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04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04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04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04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04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04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04"/>
      <c r="GN11" s="104"/>
      <c r="GO11" s="104"/>
      <c r="GP11" s="104"/>
      <c r="GQ11" s="104"/>
      <c r="GR11" s="104"/>
      <c r="GS11" s="105">
        <f t="shared" si="26"/>
        <v>0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04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si="32"/>
        <v>0</v>
      </c>
      <c r="IP11" s="106"/>
      <c r="IQ11" s="104"/>
      <c r="IR11" s="104"/>
      <c r="IS11" s="104"/>
      <c r="IT11" s="104"/>
      <c r="IU11" s="104"/>
      <c r="IV11" s="104"/>
      <c r="IW11" s="105">
        <f t="shared" si="33"/>
        <v>0</v>
      </c>
      <c r="IX11" s="106"/>
      <c r="IY11" s="107">
        <f t="shared" ref="IY11:JD11" si="43">SUM(C11,K11,S11,AA11,AI11,AQ11,AY11,BG11,BO11,BW11,CE11,CM11,CU11,DC11,DK11,DS11,EA11,EI11,EQ11,EY11,FG11,FO11,FW11,GE11,GM11,GU11,HC11,HK11,HS11,IA11,II11,IQ11)</f>
        <v>0</v>
      </c>
      <c r="IZ11" s="107">
        <f t="shared" si="43"/>
        <v>0</v>
      </c>
      <c r="JA11" s="107">
        <f t="shared" si="43"/>
        <v>0</v>
      </c>
      <c r="JB11" s="107">
        <f t="shared" si="43"/>
        <v>0</v>
      </c>
      <c r="JC11" s="107">
        <f t="shared" si="43"/>
        <v>0</v>
      </c>
      <c r="JD11" s="107">
        <f t="shared" si="43"/>
        <v>0</v>
      </c>
      <c r="JE11" s="108">
        <f t="shared" si="35"/>
        <v>0</v>
      </c>
      <c r="JF11" s="104"/>
      <c r="JG11" s="104">
        <f t="shared" si="36"/>
        <v>0</v>
      </c>
    </row>
    <row r="12" ht="15.75" customHeight="1">
      <c r="A12" s="3" t="s">
        <v>11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04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04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04"/>
      <c r="BB12" s="104"/>
      <c r="BC12" s="104"/>
      <c r="BD12" s="104"/>
      <c r="BE12" s="105">
        <f t="shared" si="8"/>
        <v>0</v>
      </c>
      <c r="BF12" s="106"/>
      <c r="BG12" s="104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04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04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04"/>
      <c r="CV12" s="104"/>
      <c r="CW12" s="104"/>
      <c r="CX12" s="104"/>
      <c r="CY12" s="104"/>
      <c r="CZ12" s="104"/>
      <c r="DA12" s="105">
        <f t="shared" si="14"/>
        <v>0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K12" s="104"/>
      <c r="DL12" s="104"/>
      <c r="DM12" s="104"/>
      <c r="DN12" s="104"/>
      <c r="DO12" s="104"/>
      <c r="DP12" s="104"/>
      <c r="DQ12" s="105">
        <f t="shared" si="16"/>
        <v>0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/>
      <c r="EB12" s="104"/>
      <c r="EC12" s="104"/>
      <c r="ED12" s="104"/>
      <c r="EE12" s="104"/>
      <c r="EF12" s="104"/>
      <c r="EG12" s="105">
        <f t="shared" si="18"/>
        <v>0</v>
      </c>
      <c r="EH12" s="106"/>
      <c r="EI12" s="104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04"/>
      <c r="FH12" s="104"/>
      <c r="FI12" s="104"/>
      <c r="FJ12" s="104"/>
      <c r="FK12" s="104"/>
      <c r="FL12" s="104"/>
      <c r="FM12" s="105">
        <f t="shared" si="22"/>
        <v>0</v>
      </c>
      <c r="FN12" s="106"/>
      <c r="FO12" s="104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04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04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04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32"/>
        <v>0</v>
      </c>
      <c r="IP12" s="106"/>
      <c r="IQ12" s="104"/>
      <c r="IR12" s="104"/>
      <c r="IS12" s="104"/>
      <c r="IT12" s="104"/>
      <c r="IU12" s="104"/>
      <c r="IV12" s="104"/>
      <c r="IW12" s="105">
        <f t="shared" si="33"/>
        <v>0</v>
      </c>
      <c r="IX12" s="106"/>
      <c r="IY12" s="107">
        <f t="shared" ref="IY12:JD12" si="44">SUM(C12,K12,S12,AA12,AI12,AQ12,AY12,BG12,BO12,BW12,CE12,CM12,CU12,DC12,DK12,DS12,EA12,EI12,EQ12,EY12,FG12,FO12,FW12,GE12,GM12,GU12,HC12,HK12,HS12,IA12,II12,IQ12)</f>
        <v>0</v>
      </c>
      <c r="IZ12" s="107">
        <f t="shared" si="44"/>
        <v>0</v>
      </c>
      <c r="JA12" s="107">
        <f t="shared" si="44"/>
        <v>0</v>
      </c>
      <c r="JB12" s="107">
        <f t="shared" si="44"/>
        <v>0</v>
      </c>
      <c r="JC12" s="107">
        <f t="shared" si="44"/>
        <v>0</v>
      </c>
      <c r="JD12" s="107">
        <f t="shared" si="44"/>
        <v>0</v>
      </c>
      <c r="JE12" s="108">
        <f t="shared" si="35"/>
        <v>0</v>
      </c>
      <c r="JF12" s="104"/>
      <c r="JG12" s="104">
        <f t="shared" si="36"/>
        <v>0</v>
      </c>
    </row>
    <row r="13" ht="15.75" customHeight="1">
      <c r="A13" s="3" t="s">
        <v>68</v>
      </c>
      <c r="B13" s="3" t="s">
        <v>13</v>
      </c>
      <c r="C13" s="104">
        <v>3.0</v>
      </c>
      <c r="D13" s="104"/>
      <c r="E13" s="104">
        <v>1.0</v>
      </c>
      <c r="F13" s="104">
        <v>3.0</v>
      </c>
      <c r="G13" s="104"/>
      <c r="H13" s="104">
        <v>1.0</v>
      </c>
      <c r="I13" s="105">
        <f t="shared" si="2"/>
        <v>8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04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04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04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04"/>
      <c r="BP13" s="104"/>
      <c r="BQ13" s="104"/>
      <c r="BR13" s="104"/>
      <c r="BS13" s="104"/>
      <c r="BT13" s="104"/>
      <c r="BU13" s="105">
        <f t="shared" si="10"/>
        <v>0</v>
      </c>
      <c r="BV13" s="106"/>
      <c r="BW13" s="104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04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/>
      <c r="DD13" s="104"/>
      <c r="DE13" s="104"/>
      <c r="DF13" s="104"/>
      <c r="DG13" s="104"/>
      <c r="DH13" s="104"/>
      <c r="DI13" s="105">
        <f t="shared" si="15"/>
        <v>0</v>
      </c>
      <c r="DJ13" s="106"/>
      <c r="DK13" s="104">
        <v>4.0</v>
      </c>
      <c r="DL13" s="104"/>
      <c r="DM13" s="104">
        <v>1.0</v>
      </c>
      <c r="DN13" s="104">
        <v>3.0</v>
      </c>
      <c r="DO13" s="104">
        <v>1.0</v>
      </c>
      <c r="DP13" s="104">
        <v>1.0</v>
      </c>
      <c r="DQ13" s="105">
        <f t="shared" si="16"/>
        <v>10</v>
      </c>
      <c r="DR13" s="106"/>
      <c r="DS13" s="104"/>
      <c r="DT13" s="104"/>
      <c r="DU13" s="104"/>
      <c r="DV13" s="104"/>
      <c r="DW13" s="104"/>
      <c r="DX13" s="104"/>
      <c r="DY13" s="105">
        <f t="shared" si="17"/>
        <v>0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04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/>
      <c r="ER13" s="104"/>
      <c r="ES13" s="104"/>
      <c r="ET13" s="104"/>
      <c r="EU13" s="104"/>
      <c r="EV13" s="104"/>
      <c r="EW13" s="105">
        <f t="shared" si="20"/>
        <v>0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04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04"/>
      <c r="FX13" s="104"/>
      <c r="FY13" s="104"/>
      <c r="FZ13" s="104"/>
      <c r="GA13" s="104"/>
      <c r="GB13" s="104"/>
      <c r="GC13" s="105">
        <f t="shared" si="24"/>
        <v>0</v>
      </c>
      <c r="GD13" s="106"/>
      <c r="GE13" s="104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04"/>
      <c r="GN13" s="104"/>
      <c r="GO13" s="104"/>
      <c r="GP13" s="104"/>
      <c r="GQ13" s="104"/>
      <c r="GR13" s="104"/>
      <c r="GS13" s="105">
        <f t="shared" si="26"/>
        <v>0</v>
      </c>
      <c r="GT13" s="106"/>
      <c r="GU13" s="104"/>
      <c r="GV13" s="104"/>
      <c r="GW13" s="104"/>
      <c r="GX13" s="104"/>
      <c r="GY13" s="104"/>
      <c r="GZ13" s="104"/>
      <c r="HA13" s="105">
        <f t="shared" si="27"/>
        <v>0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04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04"/>
      <c r="IB13" s="104"/>
      <c r="IC13" s="104"/>
      <c r="ID13" s="104"/>
      <c r="IE13" s="104"/>
      <c r="IF13" s="104"/>
      <c r="IG13" s="105">
        <f t="shared" si="31"/>
        <v>0</v>
      </c>
      <c r="IH13" s="106"/>
      <c r="II13" s="104"/>
      <c r="IJ13" s="104"/>
      <c r="IK13" s="104"/>
      <c r="IL13" s="104"/>
      <c r="IM13" s="104"/>
      <c r="IN13" s="104"/>
      <c r="IO13" s="105">
        <f t="shared" si="32"/>
        <v>0</v>
      </c>
      <c r="IP13" s="106"/>
      <c r="IQ13" s="104"/>
      <c r="IR13" s="104"/>
      <c r="IS13" s="104"/>
      <c r="IT13" s="104"/>
      <c r="IU13" s="104"/>
      <c r="IV13" s="104"/>
      <c r="IW13" s="105">
        <f t="shared" si="33"/>
        <v>0</v>
      </c>
      <c r="IX13" s="106"/>
      <c r="IY13" s="107">
        <f t="shared" ref="IY13:JD13" si="45">SUM(C13,K13,S13,AA13,AI13,AQ13,AY13,BG13,BO13,BW13,CE13,CM13,CU13,DC13,DK13,DS13,EA13,EI13,EQ13,EY13,FG13,FO13,FW13,GE13,GM13,GU13,HC13,HK13,HS13,IA13,II13,IQ13)</f>
        <v>7</v>
      </c>
      <c r="IZ13" s="107">
        <f t="shared" si="45"/>
        <v>0</v>
      </c>
      <c r="JA13" s="107">
        <f t="shared" si="45"/>
        <v>2</v>
      </c>
      <c r="JB13" s="107">
        <f t="shared" si="45"/>
        <v>6</v>
      </c>
      <c r="JC13" s="107">
        <f t="shared" si="45"/>
        <v>1</v>
      </c>
      <c r="JD13" s="107">
        <f t="shared" si="45"/>
        <v>2</v>
      </c>
      <c r="JE13" s="108">
        <f t="shared" si="35"/>
        <v>18</v>
      </c>
      <c r="JF13" s="104"/>
      <c r="JG13" s="104">
        <f t="shared" si="36"/>
        <v>-9</v>
      </c>
    </row>
    <row r="14" ht="15.75" customHeight="1">
      <c r="A14" s="3" t="s">
        <v>69</v>
      </c>
      <c r="B14" s="3" t="s">
        <v>14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04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04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04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04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04"/>
      <c r="CF14" s="104"/>
      <c r="CG14" s="104"/>
      <c r="CH14" s="104"/>
      <c r="CI14" s="104"/>
      <c r="CJ14" s="104"/>
      <c r="CK14" s="105">
        <f t="shared" si="12"/>
        <v>0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1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04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04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04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04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04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32"/>
        <v>0</v>
      </c>
      <c r="IP14" s="106"/>
      <c r="IQ14" s="104"/>
      <c r="IR14" s="104"/>
      <c r="IS14" s="104"/>
      <c r="IT14" s="104"/>
      <c r="IU14" s="104"/>
      <c r="IV14" s="104"/>
      <c r="IW14" s="105">
        <f t="shared" si="33"/>
        <v>0</v>
      </c>
      <c r="IX14" s="106"/>
      <c r="IY14" s="107">
        <f t="shared" ref="IY14:JD14" si="46">SUM(C14,K14,S14,AA14,AI14,AQ14,AY14,BG14,BO14,BW14,CE14,CM14,CU14,DC14,DK14,DS14,EA14,EI14,EQ14,EY14,FG14,FO14,FW14,GE14,GM14,GU14,HC14,HK14,HS14,IA14,II14,IQ14)</f>
        <v>0</v>
      </c>
      <c r="IZ14" s="107">
        <f t="shared" si="46"/>
        <v>0</v>
      </c>
      <c r="JA14" s="107">
        <f t="shared" si="46"/>
        <v>0</v>
      </c>
      <c r="JB14" s="107">
        <f t="shared" si="46"/>
        <v>0</v>
      </c>
      <c r="JC14" s="107">
        <f t="shared" si="46"/>
        <v>0</v>
      </c>
      <c r="JD14" s="107">
        <f t="shared" si="46"/>
        <v>0</v>
      </c>
      <c r="JE14" s="108">
        <f t="shared" si="35"/>
        <v>0</v>
      </c>
      <c r="JF14" s="104"/>
      <c r="JG14" s="104">
        <f t="shared" si="36"/>
        <v>0</v>
      </c>
    </row>
    <row r="15" ht="15.75" customHeight="1">
      <c r="A15" s="3" t="s">
        <v>70</v>
      </c>
      <c r="B15" s="3" t="s">
        <v>15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04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04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 t="s">
        <v>168</v>
      </c>
      <c r="BE15" s="105">
        <f t="shared" si="8"/>
        <v>0</v>
      </c>
      <c r="BF15" s="106"/>
      <c r="BG15" s="104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04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04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1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04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04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04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04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04"/>
      <c r="HD15" s="104"/>
      <c r="HE15" s="104"/>
      <c r="HF15" s="104"/>
      <c r="HG15" s="104"/>
      <c r="HH15" s="104"/>
      <c r="HI15" s="105">
        <f t="shared" si="28"/>
        <v>0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04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32"/>
        <v>0</v>
      </c>
      <c r="IP15" s="106"/>
      <c r="IQ15" s="104"/>
      <c r="IR15" s="104"/>
      <c r="IS15" s="104"/>
      <c r="IT15" s="104"/>
      <c r="IU15" s="104"/>
      <c r="IV15" s="104"/>
      <c r="IW15" s="105">
        <f t="shared" si="33"/>
        <v>0</v>
      </c>
      <c r="IX15" s="106"/>
      <c r="IY15" s="107">
        <f t="shared" ref="IY15:JD15" si="47">SUM(C15,K15,S15,AA15,AI15,AQ15,AY15,BG15,BO15,BW15,CE15,CM15,CU15,DC15,DK15,DS15,EA15,EI15,EQ15,EY15,FG15,FO15,FW15,GE15,GM15,GU15,HC15,HK15,HS15,IA15,II15,IQ15)</f>
        <v>0</v>
      </c>
      <c r="IZ15" s="107">
        <f t="shared" si="47"/>
        <v>0</v>
      </c>
      <c r="JA15" s="107">
        <f t="shared" si="47"/>
        <v>0</v>
      </c>
      <c r="JB15" s="107">
        <f t="shared" si="47"/>
        <v>0</v>
      </c>
      <c r="JC15" s="107">
        <f t="shared" si="47"/>
        <v>0</v>
      </c>
      <c r="JD15" s="107">
        <f t="shared" si="47"/>
        <v>0</v>
      </c>
      <c r="JE15" s="108">
        <f t="shared" si="35"/>
        <v>0</v>
      </c>
      <c r="JF15" s="104"/>
      <c r="JG15" s="104">
        <f t="shared" si="36"/>
        <v>0</v>
      </c>
    </row>
    <row r="16" ht="15.75" customHeight="1">
      <c r="A16" s="3" t="s">
        <v>71</v>
      </c>
      <c r="B16" s="3" t="s">
        <v>16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04"/>
      <c r="L16" s="104"/>
      <c r="M16" s="104"/>
      <c r="N16" s="104"/>
      <c r="O16" s="104"/>
      <c r="P16" s="104"/>
      <c r="Q16" s="105">
        <f t="shared" si="3"/>
        <v>0</v>
      </c>
      <c r="R16" s="106"/>
      <c r="S16" s="104"/>
      <c r="T16" s="104"/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04"/>
      <c r="AJ16" s="104"/>
      <c r="AK16" s="104"/>
      <c r="AL16" s="104"/>
      <c r="AM16" s="104"/>
      <c r="AN16" s="104"/>
      <c r="AO16" s="105">
        <f t="shared" si="6"/>
        <v>0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04">
        <v>3.0</v>
      </c>
      <c r="BH16" s="104"/>
      <c r="BI16" s="104">
        <v>0.5</v>
      </c>
      <c r="BJ16" s="104">
        <v>3.0</v>
      </c>
      <c r="BK16" s="104"/>
      <c r="BL16" s="104">
        <v>1.0</v>
      </c>
      <c r="BM16" s="105">
        <f t="shared" si="9"/>
        <v>7.5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04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04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/>
      <c r="DD16" s="104"/>
      <c r="DE16" s="104"/>
      <c r="DF16" s="104"/>
      <c r="DG16" s="104"/>
      <c r="DH16" s="104"/>
      <c r="DI16" s="105">
        <f t="shared" si="15"/>
        <v>0</v>
      </c>
      <c r="DJ16" s="106"/>
      <c r="DK16" s="104">
        <v>3.0</v>
      </c>
      <c r="DL16" s="104"/>
      <c r="DM16" s="104"/>
      <c r="DN16" s="104">
        <v>3.0</v>
      </c>
      <c r="DO16" s="104">
        <v>12.5</v>
      </c>
      <c r="DP16" s="104">
        <v>1.0</v>
      </c>
      <c r="DQ16" s="105">
        <f t="shared" si="16"/>
        <v>19.5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04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/>
      <c r="ER16" s="104"/>
      <c r="ES16" s="104"/>
      <c r="ET16" s="104"/>
      <c r="EU16" s="104"/>
      <c r="EV16" s="104"/>
      <c r="EW16" s="105">
        <f t="shared" si="20"/>
        <v>0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04"/>
      <c r="FP16" s="104"/>
      <c r="FQ16" s="104"/>
      <c r="FR16" s="104"/>
      <c r="FS16" s="104"/>
      <c r="FT16" s="104"/>
      <c r="FU16" s="105">
        <f t="shared" si="23"/>
        <v>0</v>
      </c>
      <c r="FV16" s="106"/>
      <c r="FW16" s="104"/>
      <c r="FX16" s="104"/>
      <c r="FY16" s="104"/>
      <c r="FZ16" s="104"/>
      <c r="GA16" s="104"/>
      <c r="GB16" s="104"/>
      <c r="GC16" s="105">
        <f t="shared" si="24"/>
        <v>0</v>
      </c>
      <c r="GD16" s="106"/>
      <c r="GE16" s="104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04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/>
      <c r="GV16" s="104"/>
      <c r="GW16" s="104"/>
      <c r="GX16" s="104"/>
      <c r="GY16" s="104"/>
      <c r="GZ16" s="104"/>
      <c r="HA16" s="105">
        <f t="shared" si="27"/>
        <v>0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04"/>
      <c r="HT16" s="104"/>
      <c r="HU16" s="104"/>
      <c r="HV16" s="104"/>
      <c r="HW16" s="104"/>
      <c r="HX16" s="104"/>
      <c r="HY16" s="105">
        <f t="shared" si="30"/>
        <v>0</v>
      </c>
      <c r="HZ16" s="106"/>
      <c r="IA16" s="104"/>
      <c r="IB16" s="104"/>
      <c r="IC16" s="104"/>
      <c r="ID16" s="104"/>
      <c r="IE16" s="104"/>
      <c r="IF16" s="104"/>
      <c r="IG16" s="105">
        <f t="shared" si="31"/>
        <v>0</v>
      </c>
      <c r="IH16" s="106"/>
      <c r="II16" s="104"/>
      <c r="IJ16" s="104"/>
      <c r="IK16" s="104"/>
      <c r="IL16" s="104"/>
      <c r="IM16" s="104"/>
      <c r="IN16" s="104"/>
      <c r="IO16" s="105">
        <f t="shared" si="32"/>
        <v>0</v>
      </c>
      <c r="IP16" s="106"/>
      <c r="IQ16" s="104"/>
      <c r="IR16" s="104"/>
      <c r="IS16" s="104"/>
      <c r="IT16" s="104"/>
      <c r="IU16" s="104"/>
      <c r="IV16" s="104"/>
      <c r="IW16" s="105">
        <f t="shared" si="33"/>
        <v>0</v>
      </c>
      <c r="IX16" s="106"/>
      <c r="IY16" s="107">
        <f t="shared" ref="IY16:JD16" si="48">SUM(C16,K16,S16,AA16,AI16,AQ16,AY16,BG16,BO16,BW16,CE16,CM16,CU16,DC16,DK16,DS16,EA16,EI16,EQ16,EY16,FG16,FO16,FW16,GE16,GM16,GU16,HC16,HK16,HS16,IA16,II16,IQ16)</f>
        <v>6</v>
      </c>
      <c r="IZ16" s="107">
        <f t="shared" si="48"/>
        <v>0</v>
      </c>
      <c r="JA16" s="107">
        <f t="shared" si="48"/>
        <v>0.5</v>
      </c>
      <c r="JB16" s="107">
        <f t="shared" si="48"/>
        <v>6</v>
      </c>
      <c r="JC16" s="107">
        <f t="shared" si="48"/>
        <v>12.5</v>
      </c>
      <c r="JD16" s="107">
        <f t="shared" si="48"/>
        <v>2</v>
      </c>
      <c r="JE16" s="108">
        <f t="shared" si="35"/>
        <v>27</v>
      </c>
      <c r="JF16" s="104"/>
      <c r="JG16" s="104">
        <f t="shared" si="36"/>
        <v>-13.5</v>
      </c>
    </row>
    <row r="17" ht="15.75" customHeight="1">
      <c r="A17" s="3" t="s">
        <v>73</v>
      </c>
      <c r="B17" s="3" t="s">
        <v>18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04"/>
      <c r="T17" s="104"/>
      <c r="U17" s="104"/>
      <c r="V17" s="104"/>
      <c r="W17" s="104"/>
      <c r="X17" s="104"/>
      <c r="Y17" s="105">
        <f t="shared" si="4"/>
        <v>0</v>
      </c>
      <c r="Z17" s="106"/>
      <c r="AA17" s="104">
        <v>0.5</v>
      </c>
      <c r="AB17" s="104"/>
      <c r="AC17" s="104">
        <v>0.5</v>
      </c>
      <c r="AD17" s="104">
        <v>2.0</v>
      </c>
      <c r="AE17" s="104"/>
      <c r="AF17" s="104"/>
      <c r="AG17" s="105">
        <f t="shared" si="5"/>
        <v>3</v>
      </c>
      <c r="AH17" s="106"/>
      <c r="AI17" s="104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04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04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04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1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04">
        <v>1.0</v>
      </c>
      <c r="EJ17" s="104"/>
      <c r="EK17" s="104">
        <v>1.0</v>
      </c>
      <c r="EL17" s="104">
        <v>1.0</v>
      </c>
      <c r="EM17" s="104">
        <v>0.5</v>
      </c>
      <c r="EN17" s="104">
        <v>0.5</v>
      </c>
      <c r="EO17" s="105">
        <f t="shared" si="19"/>
        <v>4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04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04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04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04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32"/>
        <v>0</v>
      </c>
      <c r="IP17" s="106"/>
      <c r="IQ17" s="104"/>
      <c r="IR17" s="104"/>
      <c r="IS17" s="104"/>
      <c r="IT17" s="104"/>
      <c r="IU17" s="104"/>
      <c r="IV17" s="104"/>
      <c r="IW17" s="105">
        <f t="shared" si="33"/>
        <v>0</v>
      </c>
      <c r="IX17" s="106"/>
      <c r="IY17" s="107">
        <f t="shared" ref="IY17:JD17" si="49">SUM(C17,K17,S17,AA17,AI17,AQ17,AY17,BG17,BO17,BW17,CE17,CM17,CU17,DC17,DK17,DS17,EA17,EI17,EQ17,EY17,FG17,FO17,FW17,GE17,GM17,GU17,HC17,HK17,HS17,IA17,II17,IQ17)</f>
        <v>1.5</v>
      </c>
      <c r="IZ17" s="107">
        <f t="shared" si="49"/>
        <v>0</v>
      </c>
      <c r="JA17" s="107">
        <f t="shared" si="49"/>
        <v>1.5</v>
      </c>
      <c r="JB17" s="107">
        <f t="shared" si="49"/>
        <v>3</v>
      </c>
      <c r="JC17" s="107">
        <f t="shared" si="49"/>
        <v>0.5</v>
      </c>
      <c r="JD17" s="107">
        <f t="shared" si="49"/>
        <v>0.5</v>
      </c>
      <c r="JE17" s="108">
        <f t="shared" si="35"/>
        <v>7</v>
      </c>
      <c r="JF17" s="104"/>
      <c r="JG17" s="104">
        <f t="shared" si="36"/>
        <v>-3.5</v>
      </c>
    </row>
    <row r="18" ht="15.75" customHeight="1">
      <c r="A18" s="3" t="s">
        <v>74</v>
      </c>
      <c r="B18" s="3" t="s">
        <v>19</v>
      </c>
      <c r="C18" s="104">
        <v>3.0</v>
      </c>
      <c r="D18" s="104"/>
      <c r="E18" s="104"/>
      <c r="F18" s="104">
        <v>4.0</v>
      </c>
      <c r="G18" s="104"/>
      <c r="H18" s="104"/>
      <c r="I18" s="105">
        <f t="shared" si="2"/>
        <v>7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04"/>
      <c r="T18" s="104"/>
      <c r="U18" s="104"/>
      <c r="V18" s="104"/>
      <c r="W18" s="104"/>
      <c r="X18" s="104"/>
      <c r="Y18" s="105">
        <f t="shared" si="4"/>
        <v>0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04"/>
      <c r="AJ18" s="104"/>
      <c r="AK18" s="104"/>
      <c r="AL18" s="104"/>
      <c r="AM18" s="104"/>
      <c r="AN18" s="104"/>
      <c r="AO18" s="105">
        <f t="shared" si="6"/>
        <v>0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04">
        <v>3.0</v>
      </c>
      <c r="BH18" s="104"/>
      <c r="BI18" s="104"/>
      <c r="BJ18" s="104">
        <v>3.0</v>
      </c>
      <c r="BK18" s="104">
        <v>1.0</v>
      </c>
      <c r="BL18" s="104">
        <v>1.0</v>
      </c>
      <c r="BM18" s="105">
        <f t="shared" si="9"/>
        <v>8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04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04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>
        <v>2.5</v>
      </c>
      <c r="DL18" s="104"/>
      <c r="DM18" s="104"/>
      <c r="DN18" s="104">
        <v>3.5</v>
      </c>
      <c r="DO18" s="104"/>
      <c r="DP18" s="104"/>
      <c r="DQ18" s="105">
        <f t="shared" si="16"/>
        <v>6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/>
      <c r="EB18" s="104"/>
      <c r="EC18" s="104"/>
      <c r="ED18" s="104"/>
      <c r="EE18" s="104"/>
      <c r="EF18" s="104"/>
      <c r="EG18" s="105">
        <f t="shared" si="18"/>
        <v>0</v>
      </c>
      <c r="EH18" s="106"/>
      <c r="EI18" s="104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04"/>
      <c r="FP18" s="104"/>
      <c r="FQ18" s="104"/>
      <c r="FR18" s="104"/>
      <c r="FS18" s="104"/>
      <c r="FT18" s="104"/>
      <c r="FU18" s="105">
        <f t="shared" si="23"/>
        <v>0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04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04"/>
      <c r="GN18" s="104"/>
      <c r="GO18" s="104"/>
      <c r="GP18" s="104"/>
      <c r="GQ18" s="104"/>
      <c r="GR18" s="104"/>
      <c r="GS18" s="105">
        <f t="shared" si="26"/>
        <v>0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04"/>
      <c r="HT18" s="104"/>
      <c r="HU18" s="104"/>
      <c r="HV18" s="104"/>
      <c r="HW18" s="104"/>
      <c r="HX18" s="104"/>
      <c r="HY18" s="105">
        <f t="shared" si="30"/>
        <v>0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32"/>
        <v>0</v>
      </c>
      <c r="IP18" s="106"/>
      <c r="IQ18" s="104"/>
      <c r="IR18" s="104"/>
      <c r="IS18" s="104"/>
      <c r="IT18" s="104"/>
      <c r="IU18" s="104"/>
      <c r="IV18" s="104"/>
      <c r="IW18" s="105">
        <f t="shared" si="33"/>
        <v>0</v>
      </c>
      <c r="IX18" s="106"/>
      <c r="IY18" s="107">
        <f t="shared" ref="IY18:JD18" si="50">SUM(C18,K18,S18,AA18,AI18,AQ18,AY18,BG18,BO18,BW18,CE18,CM18,CU18,DC18,DK18,DS18,EA18,EI18,EQ18,EY18,FG18,FO18,FW18,GE18,GM18,GU18,HC18,HK18,HS18,IA18,II18,IQ18)</f>
        <v>8.5</v>
      </c>
      <c r="IZ18" s="107">
        <f t="shared" si="50"/>
        <v>0</v>
      </c>
      <c r="JA18" s="107">
        <f t="shared" si="50"/>
        <v>0</v>
      </c>
      <c r="JB18" s="107">
        <f t="shared" si="50"/>
        <v>10.5</v>
      </c>
      <c r="JC18" s="107">
        <f t="shared" si="50"/>
        <v>1</v>
      </c>
      <c r="JD18" s="107">
        <f t="shared" si="50"/>
        <v>1</v>
      </c>
      <c r="JE18" s="108">
        <f t="shared" si="35"/>
        <v>21</v>
      </c>
      <c r="JF18" s="104"/>
      <c r="JG18" s="104">
        <f t="shared" si="36"/>
        <v>-10.5</v>
      </c>
    </row>
    <row r="19" ht="15.75" customHeight="1">
      <c r="A19" s="3" t="s">
        <v>75</v>
      </c>
      <c r="B19" s="3" t="s">
        <v>20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04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>
        <v>2.0</v>
      </c>
      <c r="AE19" s="104"/>
      <c r="AF19" s="104"/>
      <c r="AG19" s="105">
        <f t="shared" si="5"/>
        <v>2</v>
      </c>
      <c r="AH19" s="106"/>
      <c r="AI19" s="104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>
        <v>2.0</v>
      </c>
      <c r="AU19" s="104"/>
      <c r="AV19" s="104"/>
      <c r="AW19" s="105">
        <f t="shared" si="7"/>
        <v>2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04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04"/>
      <c r="BP19" s="104"/>
      <c r="BQ19" s="104"/>
      <c r="BR19" s="104"/>
      <c r="BS19" s="104"/>
      <c r="BT19" s="104"/>
      <c r="BU19" s="105">
        <f t="shared" si="10"/>
        <v>0</v>
      </c>
      <c r="BV19" s="106"/>
      <c r="BW19" s="104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04"/>
      <c r="CF19" s="104"/>
      <c r="CG19" s="104"/>
      <c r="CH19" s="104"/>
      <c r="CI19" s="104"/>
      <c r="CJ19" s="104"/>
      <c r="CK19" s="105">
        <f t="shared" si="12"/>
        <v>0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04"/>
      <c r="DO19" s="104"/>
      <c r="DP19" s="104"/>
      <c r="DQ19" s="105">
        <f t="shared" si="16"/>
        <v>0</v>
      </c>
      <c r="DR19" s="106"/>
      <c r="DS19" s="104"/>
      <c r="DT19" s="104"/>
      <c r="DU19" s="104"/>
      <c r="DV19" s="104"/>
      <c r="DW19" s="104"/>
      <c r="DX19" s="104"/>
      <c r="DY19" s="105">
        <f t="shared" si="17"/>
        <v>0</v>
      </c>
      <c r="DZ19" s="106"/>
      <c r="EA19" s="104"/>
      <c r="EB19" s="104"/>
      <c r="EC19" s="104"/>
      <c r="ED19" s="104"/>
      <c r="EE19" s="104"/>
      <c r="EF19" s="104"/>
      <c r="EG19" s="105">
        <f t="shared" si="18"/>
        <v>0</v>
      </c>
      <c r="EH19" s="106"/>
      <c r="EI19" s="104"/>
      <c r="EJ19" s="104"/>
      <c r="EK19" s="104"/>
      <c r="EL19" s="104"/>
      <c r="EM19" s="104"/>
      <c r="EN19" s="104"/>
      <c r="EO19" s="105">
        <f t="shared" si="19"/>
        <v>0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04"/>
      <c r="FP19" s="104"/>
      <c r="FQ19" s="104"/>
      <c r="FR19" s="104"/>
      <c r="FS19" s="104"/>
      <c r="FT19" s="104"/>
      <c r="FU19" s="105">
        <f t="shared" si="23"/>
        <v>0</v>
      </c>
      <c r="FV19" s="106"/>
      <c r="FW19" s="104"/>
      <c r="FX19" s="104"/>
      <c r="FY19" s="104"/>
      <c r="FZ19" s="104"/>
      <c r="GA19" s="104"/>
      <c r="GB19" s="104"/>
      <c r="GC19" s="105">
        <f t="shared" si="24"/>
        <v>0</v>
      </c>
      <c r="GD19" s="106"/>
      <c r="GE19" s="104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04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04"/>
      <c r="HT19" s="104"/>
      <c r="HU19" s="104"/>
      <c r="HV19" s="104"/>
      <c r="HW19" s="104"/>
      <c r="HX19" s="104"/>
      <c r="HY19" s="105">
        <f t="shared" si="30"/>
        <v>0</v>
      </c>
      <c r="HZ19" s="106"/>
      <c r="IA19" s="104"/>
      <c r="IB19" s="104"/>
      <c r="IC19" s="104"/>
      <c r="ID19" s="104"/>
      <c r="IE19" s="104"/>
      <c r="IF19" s="104"/>
      <c r="IG19" s="105">
        <f t="shared" si="31"/>
        <v>0</v>
      </c>
      <c r="IH19" s="106"/>
      <c r="II19" s="104"/>
      <c r="IJ19" s="104"/>
      <c r="IK19" s="104"/>
      <c r="IL19" s="104"/>
      <c r="IM19" s="104"/>
      <c r="IN19" s="104"/>
      <c r="IO19" s="105">
        <f t="shared" si="32"/>
        <v>0</v>
      </c>
      <c r="IP19" s="106"/>
      <c r="IQ19" s="104"/>
      <c r="IR19" s="104"/>
      <c r="IS19" s="104"/>
      <c r="IT19" s="104"/>
      <c r="IU19" s="104"/>
      <c r="IV19" s="104"/>
      <c r="IW19" s="105">
        <f t="shared" si="33"/>
        <v>0</v>
      </c>
      <c r="IX19" s="106"/>
      <c r="IY19" s="107">
        <f t="shared" ref="IY19:JD19" si="51">SUM(C19,K19,S19,AA19,AI19,AQ19,AY19,BG19,BO19,BW19,CE19,CM19,CU19,DC19,DK19,DS19,EA19,EI19,EQ19,EY19,FG19,FO19,FW19,GE19,GM19,GU19,HC19,HK19,HS19,IA19,II19,IQ19)</f>
        <v>0</v>
      </c>
      <c r="IZ19" s="107">
        <f t="shared" si="51"/>
        <v>0</v>
      </c>
      <c r="JA19" s="107">
        <f t="shared" si="51"/>
        <v>0</v>
      </c>
      <c r="JB19" s="107">
        <f t="shared" si="51"/>
        <v>4</v>
      </c>
      <c r="JC19" s="107">
        <f t="shared" si="51"/>
        <v>0</v>
      </c>
      <c r="JD19" s="107">
        <f t="shared" si="51"/>
        <v>0</v>
      </c>
      <c r="JE19" s="108">
        <f t="shared" si="35"/>
        <v>4</v>
      </c>
      <c r="JF19" s="104"/>
      <c r="JG19" s="104">
        <f t="shared" si="36"/>
        <v>-2</v>
      </c>
    </row>
    <row r="20" ht="15.75" customHeight="1">
      <c r="A20" s="3" t="s">
        <v>76</v>
      </c>
      <c r="B20" s="3" t="s">
        <v>21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04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04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04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04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04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16"/>
        <v>0</v>
      </c>
      <c r="DR20" s="106"/>
      <c r="DS20" s="104"/>
      <c r="DT20" s="104"/>
      <c r="DU20" s="104"/>
      <c r="DV20" s="104"/>
      <c r="DW20" s="104"/>
      <c r="DX20" s="104"/>
      <c r="DY20" s="105">
        <f t="shared" si="17"/>
        <v>0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04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/>
      <c r="ER20" s="104"/>
      <c r="ES20" s="104"/>
      <c r="ET20" s="104"/>
      <c r="EU20" s="104"/>
      <c r="EV20" s="104"/>
      <c r="EW20" s="105">
        <f t="shared" si="20"/>
        <v>0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04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04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04"/>
      <c r="GN20" s="104"/>
      <c r="GO20" s="104"/>
      <c r="GP20" s="104"/>
      <c r="GQ20" s="104"/>
      <c r="GR20" s="104"/>
      <c r="GS20" s="105">
        <f t="shared" si="26"/>
        <v>0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/>
      <c r="HL20" s="104"/>
      <c r="HM20" s="104"/>
      <c r="HN20" s="104"/>
      <c r="HO20" s="104"/>
      <c r="HP20" s="104"/>
      <c r="HQ20" s="105">
        <f t="shared" si="29"/>
        <v>0</v>
      </c>
      <c r="HR20" s="106"/>
      <c r="HS20" s="104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32"/>
        <v>0</v>
      </c>
      <c r="IP20" s="106"/>
      <c r="IQ20" s="104"/>
      <c r="IR20" s="104"/>
      <c r="IS20" s="104"/>
      <c r="IT20" s="104"/>
      <c r="IU20" s="104"/>
      <c r="IV20" s="104"/>
      <c r="IW20" s="105">
        <f t="shared" si="33"/>
        <v>0</v>
      </c>
      <c r="IX20" s="106"/>
      <c r="IY20" s="107">
        <f t="shared" ref="IY20:JD20" si="52">SUM(C20,K20,S20,AA20,AI20,AQ20,AY20,BG20,BO20,BW20,CE20,CM20,CU20,DC20,DK20,DS20,EA20,EI20,EQ20,EY20,FG20,FO20,FW20,GE20,GM20,GU20,HC20,HK20,HS20,IA20,II20,IQ20)</f>
        <v>0</v>
      </c>
      <c r="IZ20" s="107">
        <f t="shared" si="52"/>
        <v>0</v>
      </c>
      <c r="JA20" s="107">
        <f t="shared" si="52"/>
        <v>0</v>
      </c>
      <c r="JB20" s="107">
        <f t="shared" si="52"/>
        <v>0</v>
      </c>
      <c r="JC20" s="107">
        <f t="shared" si="52"/>
        <v>0</v>
      </c>
      <c r="JD20" s="107">
        <f t="shared" si="52"/>
        <v>0</v>
      </c>
      <c r="JE20" s="108">
        <f t="shared" si="35"/>
        <v>0</v>
      </c>
      <c r="JF20" s="104"/>
      <c r="JG20" s="104">
        <f t="shared" ref="JG20:JG35" si="54">JE20-(SUM(C20:IW20)*0.5)</f>
        <v>0</v>
      </c>
    </row>
    <row r="21" ht="15.75" customHeight="1">
      <c r="A21" s="3" t="s">
        <v>77</v>
      </c>
      <c r="B21" s="3" t="s">
        <v>22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4"/>
      <c r="M21" s="104"/>
      <c r="N21" s="104"/>
      <c r="O21" s="104"/>
      <c r="P21" s="104"/>
      <c r="Q21" s="105">
        <f t="shared" si="3"/>
        <v>0</v>
      </c>
      <c r="R21" s="106"/>
      <c r="S21" s="104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4"/>
      <c r="AC21" s="104"/>
      <c r="AD21" s="104"/>
      <c r="AE21" s="104"/>
      <c r="AF21" s="104"/>
      <c r="AG21" s="105">
        <f t="shared" si="5"/>
        <v>0</v>
      </c>
      <c r="AH21" s="106"/>
      <c r="AI21" s="104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4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4"/>
      <c r="BA21" s="104"/>
      <c r="BB21" s="104"/>
      <c r="BC21" s="104"/>
      <c r="BD21" s="104"/>
      <c r="BE21" s="105">
        <f t="shared" si="8"/>
        <v>0</v>
      </c>
      <c r="BF21" s="106"/>
      <c r="BG21" s="104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4"/>
      <c r="BQ21" s="104"/>
      <c r="BR21" s="104"/>
      <c r="BS21" s="104"/>
      <c r="BT21" s="104"/>
      <c r="BU21" s="105">
        <f t="shared" si="10"/>
        <v>0</v>
      </c>
      <c r="BV21" s="106"/>
      <c r="BW21" s="104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04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4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4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4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4"/>
      <c r="DM21" s="104"/>
      <c r="DN21" s="104"/>
      <c r="DO21" s="104"/>
      <c r="DP21" s="104"/>
      <c r="DQ21" s="105">
        <f t="shared" si="16"/>
        <v>0</v>
      </c>
      <c r="DR21" s="106"/>
      <c r="DS21" s="104"/>
      <c r="DT21" s="104"/>
      <c r="DU21" s="104"/>
      <c r="DV21" s="104"/>
      <c r="DW21" s="104"/>
      <c r="DX21" s="104"/>
      <c r="DY21" s="105">
        <f t="shared" si="17"/>
        <v>0</v>
      </c>
      <c r="DZ21" s="106"/>
      <c r="EA21" s="104"/>
      <c r="EB21" s="104"/>
      <c r="EC21" s="104"/>
      <c r="ED21" s="104"/>
      <c r="EE21" s="104"/>
      <c r="EF21" s="104"/>
      <c r="EG21" s="105">
        <f t="shared" si="18"/>
        <v>0</v>
      </c>
      <c r="EH21" s="106"/>
      <c r="EI21" s="104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4"/>
      <c r="ES21" s="104"/>
      <c r="ET21" s="104"/>
      <c r="EU21" s="104"/>
      <c r="EV21" s="104"/>
      <c r="EW21" s="105">
        <f t="shared" si="20"/>
        <v>0</v>
      </c>
      <c r="EX21" s="106"/>
      <c r="EY21" s="104"/>
      <c r="EZ21" s="104"/>
      <c r="FA21" s="104"/>
      <c r="FB21" s="104"/>
      <c r="FC21" s="104"/>
      <c r="FD21" s="104"/>
      <c r="FE21" s="105">
        <f t="shared" si="21"/>
        <v>0</v>
      </c>
      <c r="FF21" s="106"/>
      <c r="FG21" s="104"/>
      <c r="FH21" s="104"/>
      <c r="FI21" s="104"/>
      <c r="FJ21" s="104"/>
      <c r="FK21" s="104"/>
      <c r="FL21" s="104"/>
      <c r="FM21" s="105">
        <f t="shared" si="22"/>
        <v>0</v>
      </c>
      <c r="FN21" s="106"/>
      <c r="FO21" s="104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4"/>
      <c r="FY21" s="104"/>
      <c r="FZ21" s="104"/>
      <c r="GA21" s="104"/>
      <c r="GB21" s="104"/>
      <c r="GC21" s="105">
        <f t="shared" si="24"/>
        <v>0</v>
      </c>
      <c r="GD21" s="106"/>
      <c r="GE21" s="104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04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4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4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4"/>
      <c r="HM21" s="104"/>
      <c r="HN21" s="104"/>
      <c r="HO21" s="104"/>
      <c r="HP21" s="104"/>
      <c r="HQ21" s="105">
        <f t="shared" si="29"/>
        <v>0</v>
      </c>
      <c r="HR21" s="106"/>
      <c r="HS21" s="104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4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4"/>
      <c r="IK21" s="104"/>
      <c r="IL21" s="104"/>
      <c r="IM21" s="104"/>
      <c r="IN21" s="104"/>
      <c r="IO21" s="105">
        <f t="shared" si="32"/>
        <v>0</v>
      </c>
      <c r="IP21" s="106"/>
      <c r="IQ21" s="104"/>
      <c r="IR21" s="104"/>
      <c r="IS21" s="104"/>
      <c r="IT21" s="104"/>
      <c r="IU21" s="104"/>
      <c r="IV21" s="104"/>
      <c r="IW21" s="105">
        <f t="shared" si="33"/>
        <v>0</v>
      </c>
      <c r="IX21" s="106"/>
      <c r="IY21" s="107">
        <f t="shared" ref="IY21:JD21" si="53">SUM(C21,K21,S21,AA21,AI21,AQ21,AY21,BG21,BO21,BW21,CE21,CM21,CU21,DC21,DK21,DS21,EA21,EI21,EQ21,EY21,FG21,FO21,FW21,GE21,GM21,GU21,HC21,HK21,HS21,IA21,II21,IQ21)</f>
        <v>0</v>
      </c>
      <c r="IZ21" s="107">
        <f t="shared" si="53"/>
        <v>0</v>
      </c>
      <c r="JA21" s="107">
        <f t="shared" si="53"/>
        <v>0</v>
      </c>
      <c r="JB21" s="107">
        <f t="shared" si="53"/>
        <v>0</v>
      </c>
      <c r="JC21" s="107">
        <f t="shared" si="53"/>
        <v>0</v>
      </c>
      <c r="JD21" s="107">
        <f t="shared" si="53"/>
        <v>0</v>
      </c>
      <c r="JE21" s="108">
        <f t="shared" si="35"/>
        <v>0</v>
      </c>
      <c r="JF21" s="104"/>
      <c r="JG21" s="104">
        <f t="shared" si="54"/>
        <v>0</v>
      </c>
    </row>
    <row r="22" ht="15.75" customHeight="1">
      <c r="A22" s="3" t="s">
        <v>78</v>
      </c>
      <c r="B22" s="3" t="s">
        <v>23</v>
      </c>
      <c r="C22" s="104"/>
      <c r="D22" s="105"/>
      <c r="E22" s="104"/>
      <c r="F22" s="104"/>
      <c r="G22" s="104"/>
      <c r="H22" s="104"/>
      <c r="I22" s="105">
        <f t="shared" si="2"/>
        <v>0</v>
      </c>
      <c r="J22" s="106"/>
      <c r="K22" s="104"/>
      <c r="L22" s="105"/>
      <c r="M22" s="104"/>
      <c r="N22" s="104"/>
      <c r="O22" s="104"/>
      <c r="P22" s="104"/>
      <c r="Q22" s="105">
        <f t="shared" si="3"/>
        <v>0</v>
      </c>
      <c r="R22" s="106"/>
      <c r="S22" s="104"/>
      <c r="T22" s="105"/>
      <c r="U22" s="104"/>
      <c r="V22" s="104"/>
      <c r="W22" s="104"/>
      <c r="X22" s="104"/>
      <c r="Y22" s="105">
        <f t="shared" si="4"/>
        <v>0</v>
      </c>
      <c r="Z22" s="106"/>
      <c r="AA22" s="104"/>
      <c r="AB22" s="105">
        <v>1.0</v>
      </c>
      <c r="AC22" s="104"/>
      <c r="AD22" s="104">
        <v>1.0</v>
      </c>
      <c r="AE22" s="104">
        <v>0.5</v>
      </c>
      <c r="AF22" s="104"/>
      <c r="AG22" s="105">
        <f t="shared" si="5"/>
        <v>2.5</v>
      </c>
      <c r="AH22" s="106"/>
      <c r="AI22" s="104"/>
      <c r="AJ22" s="105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5"/>
      <c r="AS22" s="104"/>
      <c r="AT22" s="104"/>
      <c r="AU22" s="104"/>
      <c r="AV22" s="104"/>
      <c r="AW22" s="105">
        <f t="shared" si="7"/>
        <v>0</v>
      </c>
      <c r="AX22" s="106"/>
      <c r="AY22" s="104"/>
      <c r="AZ22" s="105"/>
      <c r="BA22" s="104"/>
      <c r="BB22" s="104"/>
      <c r="BC22" s="104"/>
      <c r="BD22" s="104"/>
      <c r="BE22" s="105">
        <f t="shared" si="8"/>
        <v>0</v>
      </c>
      <c r="BF22" s="106"/>
      <c r="BG22" s="104"/>
      <c r="BH22" s="105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5"/>
      <c r="BQ22" s="104"/>
      <c r="BR22" s="104"/>
      <c r="BS22" s="104"/>
      <c r="BT22" s="104"/>
      <c r="BU22" s="105">
        <f t="shared" si="10"/>
        <v>0</v>
      </c>
      <c r="BV22" s="106"/>
      <c r="BW22" s="104"/>
      <c r="BX22" s="105"/>
      <c r="BY22" s="104"/>
      <c r="BZ22" s="104"/>
      <c r="CA22" s="104"/>
      <c r="CB22" s="104"/>
      <c r="CC22" s="105">
        <f t="shared" si="11"/>
        <v>0</v>
      </c>
      <c r="CD22" s="106"/>
      <c r="CE22" s="104"/>
      <c r="CF22" s="105">
        <v>1.0</v>
      </c>
      <c r="CG22" s="104">
        <v>0.5</v>
      </c>
      <c r="CH22" s="104">
        <v>1.0</v>
      </c>
      <c r="CI22" s="104"/>
      <c r="CJ22" s="104"/>
      <c r="CK22" s="105">
        <f t="shared" si="12"/>
        <v>2.5</v>
      </c>
      <c r="CL22" s="106"/>
      <c r="CM22" s="104"/>
      <c r="CN22" s="105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5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5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5"/>
      <c r="DM22" s="104"/>
      <c r="DN22" s="104"/>
      <c r="DO22" s="104"/>
      <c r="DP22" s="104"/>
      <c r="DQ22" s="105">
        <f t="shared" si="16"/>
        <v>0</v>
      </c>
      <c r="DR22" s="106"/>
      <c r="DS22" s="104"/>
      <c r="DT22" s="105"/>
      <c r="DU22" s="104"/>
      <c r="DV22" s="104"/>
      <c r="DW22" s="104"/>
      <c r="DX22" s="104"/>
      <c r="DY22" s="105">
        <f t="shared" si="17"/>
        <v>0</v>
      </c>
      <c r="DZ22" s="106"/>
      <c r="EA22" s="104"/>
      <c r="EB22" s="105"/>
      <c r="EC22" s="104"/>
      <c r="ED22" s="104"/>
      <c r="EE22" s="104"/>
      <c r="EF22" s="104"/>
      <c r="EG22" s="105">
        <f t="shared" si="18"/>
        <v>0</v>
      </c>
      <c r="EH22" s="106"/>
      <c r="EI22" s="104"/>
      <c r="EJ22" s="105"/>
      <c r="EK22" s="104"/>
      <c r="EL22" s="104">
        <v>1.0</v>
      </c>
      <c r="EM22" s="104"/>
      <c r="EN22" s="104"/>
      <c r="EO22" s="105">
        <f t="shared" si="19"/>
        <v>1</v>
      </c>
      <c r="EP22" s="106"/>
      <c r="EQ22" s="104"/>
      <c r="ER22" s="105"/>
      <c r="ES22" s="104"/>
      <c r="ET22" s="104"/>
      <c r="EU22" s="104"/>
      <c r="EV22" s="104"/>
      <c r="EW22" s="105">
        <f t="shared" si="20"/>
        <v>0</v>
      </c>
      <c r="EX22" s="106"/>
      <c r="EY22" s="104"/>
      <c r="EZ22" s="105"/>
      <c r="FA22" s="104"/>
      <c r="FB22" s="104"/>
      <c r="FC22" s="104"/>
      <c r="FD22" s="104"/>
      <c r="FE22" s="105">
        <f t="shared" si="21"/>
        <v>0</v>
      </c>
      <c r="FF22" s="106"/>
      <c r="FG22" s="104"/>
      <c r="FH22" s="105"/>
      <c r="FI22" s="104"/>
      <c r="FJ22" s="104"/>
      <c r="FK22" s="104"/>
      <c r="FL22" s="104"/>
      <c r="FM22" s="105">
        <f t="shared" si="22"/>
        <v>0</v>
      </c>
      <c r="FN22" s="106"/>
      <c r="FO22" s="104"/>
      <c r="FP22" s="105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5"/>
      <c r="FY22" s="104"/>
      <c r="FZ22" s="104"/>
      <c r="GA22" s="104"/>
      <c r="GB22" s="104"/>
      <c r="GC22" s="105">
        <f t="shared" si="24"/>
        <v>0</v>
      </c>
      <c r="GD22" s="106"/>
      <c r="GE22" s="104"/>
      <c r="GF22" s="105"/>
      <c r="GG22" s="104"/>
      <c r="GH22" s="104"/>
      <c r="GI22" s="104"/>
      <c r="GJ22" s="104"/>
      <c r="GK22" s="105">
        <f t="shared" si="25"/>
        <v>0</v>
      </c>
      <c r="GL22" s="106"/>
      <c r="GM22" s="104"/>
      <c r="GN22" s="105">
        <v>0.5</v>
      </c>
      <c r="GO22" s="104"/>
      <c r="GP22" s="104">
        <v>0.5</v>
      </c>
      <c r="GQ22" s="104"/>
      <c r="GR22" s="104"/>
      <c r="GS22" s="105">
        <f t="shared" si="26"/>
        <v>1</v>
      </c>
      <c r="GT22" s="106"/>
      <c r="GU22" s="104"/>
      <c r="GV22" s="105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5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5"/>
      <c r="HM22" s="104"/>
      <c r="HN22" s="104"/>
      <c r="HO22" s="104"/>
      <c r="HP22" s="104"/>
      <c r="HQ22" s="105">
        <f t="shared" si="29"/>
        <v>0</v>
      </c>
      <c r="HR22" s="106"/>
      <c r="HS22" s="104"/>
      <c r="HT22" s="105"/>
      <c r="HU22" s="104"/>
      <c r="HV22" s="104"/>
      <c r="HW22" s="104"/>
      <c r="HX22" s="104"/>
      <c r="HY22" s="105">
        <f t="shared" si="30"/>
        <v>0</v>
      </c>
      <c r="HZ22" s="106"/>
      <c r="IA22" s="104"/>
      <c r="IB22" s="105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5"/>
      <c r="IK22" s="104"/>
      <c r="IL22" s="104"/>
      <c r="IM22" s="104"/>
      <c r="IN22" s="104"/>
      <c r="IO22" s="105">
        <f t="shared" si="32"/>
        <v>0</v>
      </c>
      <c r="IP22" s="106"/>
      <c r="IQ22" s="104"/>
      <c r="IR22" s="105"/>
      <c r="IS22" s="104"/>
      <c r="IT22" s="104"/>
      <c r="IU22" s="104"/>
      <c r="IV22" s="104"/>
      <c r="IW22" s="105">
        <f t="shared" si="33"/>
        <v>0</v>
      </c>
      <c r="IX22" s="106"/>
      <c r="IY22" s="107">
        <f t="shared" ref="IY22:JD22" si="55">SUM(C22,K22,S22,AA22,AI22,AQ22,AY22,BG22,BO22,BW22,CE22,CM22,CU22,DC22,DK22,DS22,EA22,EI22,EQ22,EY22,FG22,FO22,FW22,GE22,GM22,GU22,HC22,HK22,HS22,IA22,II22,IQ22)</f>
        <v>0</v>
      </c>
      <c r="IZ22" s="107">
        <f t="shared" si="55"/>
        <v>2.5</v>
      </c>
      <c r="JA22" s="107">
        <f t="shared" si="55"/>
        <v>0.5</v>
      </c>
      <c r="JB22" s="107">
        <f t="shared" si="55"/>
        <v>3.5</v>
      </c>
      <c r="JC22" s="107">
        <f t="shared" si="55"/>
        <v>0.5</v>
      </c>
      <c r="JD22" s="107">
        <f t="shared" si="55"/>
        <v>0</v>
      </c>
      <c r="JE22" s="108">
        <f t="shared" si="35"/>
        <v>7</v>
      </c>
      <c r="JF22" s="104"/>
      <c r="JG22" s="104">
        <f t="shared" si="54"/>
        <v>0</v>
      </c>
    </row>
    <row r="23" ht="15.75" customHeight="1">
      <c r="A23" s="3" t="s">
        <v>79</v>
      </c>
      <c r="B23" s="3" t="s">
        <v>24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04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04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04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04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04"/>
      <c r="CF23" s="104">
        <v>1.0</v>
      </c>
      <c r="CG23" s="104">
        <v>0.5</v>
      </c>
      <c r="CH23" s="104">
        <v>14.0</v>
      </c>
      <c r="CI23" s="104"/>
      <c r="CJ23" s="104">
        <v>2.0</v>
      </c>
      <c r="CK23" s="105">
        <f t="shared" si="12"/>
        <v>17.5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/>
      <c r="DE23" s="104"/>
      <c r="DF23" s="104"/>
      <c r="DG23" s="104"/>
      <c r="DH23" s="104"/>
      <c r="DI23" s="105">
        <f t="shared" si="15"/>
        <v>0</v>
      </c>
      <c r="DJ23" s="106"/>
      <c r="DK23" s="104"/>
      <c r="DL23" s="104"/>
      <c r="DM23" s="104"/>
      <c r="DN23" s="104"/>
      <c r="DO23" s="104"/>
      <c r="DP23" s="104"/>
      <c r="DQ23" s="105">
        <f t="shared" si="16"/>
        <v>0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04"/>
      <c r="EJ23" s="104"/>
      <c r="EK23" s="104"/>
      <c r="EL23" s="104"/>
      <c r="EM23" s="104"/>
      <c r="EN23" s="104"/>
      <c r="EO23" s="105">
        <f t="shared" si="19"/>
        <v>0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04"/>
      <c r="FP23" s="104"/>
      <c r="FQ23" s="104"/>
      <c r="FR23" s="104"/>
      <c r="FS23" s="104"/>
      <c r="FT23" s="104"/>
      <c r="FU23" s="105">
        <f t="shared" si="23"/>
        <v>0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04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04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04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32"/>
        <v>0</v>
      </c>
      <c r="IP23" s="106"/>
      <c r="IQ23" s="104"/>
      <c r="IR23" s="104"/>
      <c r="IS23" s="104"/>
      <c r="IT23" s="104"/>
      <c r="IU23" s="104"/>
      <c r="IV23" s="104"/>
      <c r="IW23" s="105">
        <f t="shared" si="33"/>
        <v>0</v>
      </c>
      <c r="IX23" s="106"/>
      <c r="IY23" s="107">
        <f t="shared" ref="IY23:JD23" si="56">SUM(C23,K23,S23,AA23,AI23,AQ23,AY23,BG23,BO23,BW23,CE23,CM23,CU23,DC23,DK23,DS23,EA23,EI23,EQ23,EY23,FG23,FO23,FW23,GE23,GM23,GU23,HC23,HK23,HS23,IA23,II23,IQ23)</f>
        <v>0</v>
      </c>
      <c r="IZ23" s="107">
        <f t="shared" si="56"/>
        <v>1</v>
      </c>
      <c r="JA23" s="107">
        <f t="shared" si="56"/>
        <v>0.5</v>
      </c>
      <c r="JB23" s="107">
        <f t="shared" si="56"/>
        <v>14</v>
      </c>
      <c r="JC23" s="107">
        <f t="shared" si="56"/>
        <v>0</v>
      </c>
      <c r="JD23" s="107">
        <f t="shared" si="56"/>
        <v>2</v>
      </c>
      <c r="JE23" s="108">
        <f t="shared" si="35"/>
        <v>17.5</v>
      </c>
      <c r="JF23" s="104"/>
      <c r="JG23" s="104">
        <f t="shared" si="54"/>
        <v>0</v>
      </c>
    </row>
    <row r="24" ht="15.75" customHeight="1">
      <c r="A24" s="3" t="s">
        <v>80</v>
      </c>
      <c r="B24" s="3" t="s">
        <v>25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04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04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04"/>
      <c r="AU24" s="104"/>
      <c r="AV24" s="104"/>
      <c r="AW24" s="105">
        <f t="shared" si="7"/>
        <v>0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04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04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04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16"/>
        <v>0</v>
      </c>
      <c r="DR24" s="106"/>
      <c r="DS24" s="104"/>
      <c r="DT24" s="104"/>
      <c r="DU24" s="104"/>
      <c r="DV24" s="104"/>
      <c r="DW24" s="104"/>
      <c r="DX24" s="104"/>
      <c r="DY24" s="105">
        <f t="shared" si="17"/>
        <v>0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04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04"/>
      <c r="FC24" s="104"/>
      <c r="FD24" s="104"/>
      <c r="FE24" s="105">
        <f t="shared" si="21"/>
        <v>0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04"/>
      <c r="FP24" s="104"/>
      <c r="FQ24" s="104"/>
      <c r="FR24" s="104"/>
      <c r="FS24" s="104"/>
      <c r="FT24" s="104"/>
      <c r="FU24" s="105">
        <f t="shared" si="23"/>
        <v>0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04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04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04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32"/>
        <v>0</v>
      </c>
      <c r="IP24" s="106"/>
      <c r="IQ24" s="104"/>
      <c r="IR24" s="104"/>
      <c r="IS24" s="104"/>
      <c r="IT24" s="104"/>
      <c r="IU24" s="104"/>
      <c r="IV24" s="104"/>
      <c r="IW24" s="105">
        <f t="shared" si="33"/>
        <v>0</v>
      </c>
      <c r="IX24" s="106"/>
      <c r="IY24" s="107">
        <f t="shared" ref="IY24:JD24" si="57">SUM(C24,K24,S24,AA24,AI24,AQ24,AY24,BG24,BO24,BW24,CE24,CM24,CU24,DC24,DK24,DS24,EA24,EI24,EQ24,EY24,FG24,FO24,FW24,GE24,GM24,GU24,HC24,HK24,HS24,IA24,II24,IQ24)</f>
        <v>0</v>
      </c>
      <c r="IZ24" s="107">
        <f t="shared" si="57"/>
        <v>0</v>
      </c>
      <c r="JA24" s="107">
        <f t="shared" si="57"/>
        <v>0</v>
      </c>
      <c r="JB24" s="107">
        <f t="shared" si="57"/>
        <v>0</v>
      </c>
      <c r="JC24" s="107">
        <f t="shared" si="57"/>
        <v>0</v>
      </c>
      <c r="JD24" s="107">
        <f t="shared" si="57"/>
        <v>0</v>
      </c>
      <c r="JE24" s="108">
        <f t="shared" si="35"/>
        <v>0</v>
      </c>
      <c r="JF24" s="104"/>
      <c r="JG24" s="104">
        <f t="shared" si="54"/>
        <v>0</v>
      </c>
    </row>
    <row r="25" ht="15.75" customHeight="1">
      <c r="A25" s="3" t="s">
        <v>81</v>
      </c>
      <c r="B25" s="3" t="s">
        <v>26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4"/>
      <c r="L25" s="104"/>
      <c r="M25" s="104"/>
      <c r="N25" s="104"/>
      <c r="O25" s="104"/>
      <c r="P25" s="104"/>
      <c r="Q25" s="105">
        <f t="shared" si="3"/>
        <v>0</v>
      </c>
      <c r="R25" s="106"/>
      <c r="S25" s="104"/>
      <c r="T25" s="104"/>
      <c r="U25" s="104"/>
      <c r="V25" s="104"/>
      <c r="W25" s="104"/>
      <c r="X25" s="104"/>
      <c r="Y25" s="105">
        <f t="shared" si="4"/>
        <v>0</v>
      </c>
      <c r="Z25" s="106"/>
      <c r="AA25" s="104"/>
      <c r="AB25" s="104"/>
      <c r="AC25" s="104"/>
      <c r="AD25" s="104"/>
      <c r="AE25" s="104"/>
      <c r="AF25" s="104"/>
      <c r="AG25" s="105">
        <f t="shared" si="5"/>
        <v>0</v>
      </c>
      <c r="AH25" s="106"/>
      <c r="AI25" s="104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4"/>
      <c r="AR25" s="104"/>
      <c r="AS25" s="104"/>
      <c r="AT25" s="104"/>
      <c r="AU25" s="104"/>
      <c r="AV25" s="104"/>
      <c r="AW25" s="105">
        <f t="shared" si="7"/>
        <v>0</v>
      </c>
      <c r="AX25" s="106"/>
      <c r="AY25" s="104"/>
      <c r="AZ25" s="104"/>
      <c r="BA25" s="104"/>
      <c r="BB25" s="104"/>
      <c r="BC25" s="104"/>
      <c r="BD25" s="104"/>
      <c r="BE25" s="105">
        <f t="shared" si="8"/>
        <v>0</v>
      </c>
      <c r="BF25" s="106"/>
      <c r="BG25" s="104"/>
      <c r="BH25" s="104"/>
      <c r="BI25" s="104"/>
      <c r="BJ25" s="104"/>
      <c r="BK25" s="104"/>
      <c r="BL25" s="104"/>
      <c r="BM25" s="105">
        <f t="shared" si="9"/>
        <v>0</v>
      </c>
      <c r="BN25" s="106"/>
      <c r="BO25" s="104"/>
      <c r="BP25" s="104"/>
      <c r="BQ25" s="104"/>
      <c r="BR25" s="104"/>
      <c r="BS25" s="104"/>
      <c r="BT25" s="104"/>
      <c r="BU25" s="105">
        <f t="shared" si="10"/>
        <v>0</v>
      </c>
      <c r="BV25" s="106"/>
      <c r="BW25" s="104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04">
        <v>13.0</v>
      </c>
      <c r="CF25" s="104"/>
      <c r="CG25" s="104"/>
      <c r="CH25" s="104"/>
      <c r="CI25" s="104"/>
      <c r="CJ25" s="104"/>
      <c r="CK25" s="105">
        <f t="shared" si="12"/>
        <v>13</v>
      </c>
      <c r="CL25" s="106"/>
      <c r="CM25" s="104"/>
      <c r="CN25" s="104"/>
      <c r="CO25" s="104"/>
      <c r="CP25" s="104"/>
      <c r="CQ25" s="104"/>
      <c r="CR25" s="104"/>
      <c r="CS25" s="105">
        <f t="shared" si="13"/>
        <v>0</v>
      </c>
      <c r="CT25" s="106"/>
      <c r="CU25" s="104"/>
      <c r="CV25" s="104"/>
      <c r="CW25" s="104"/>
      <c r="CX25" s="104"/>
      <c r="CY25" s="104"/>
      <c r="CZ25" s="104"/>
      <c r="DA25" s="105">
        <f t="shared" si="14"/>
        <v>0</v>
      </c>
      <c r="DB25" s="106"/>
      <c r="DC25" s="104"/>
      <c r="DD25" s="104"/>
      <c r="DE25" s="104"/>
      <c r="DF25" s="104"/>
      <c r="DG25" s="104"/>
      <c r="DH25" s="104"/>
      <c r="DI25" s="105">
        <f t="shared" si="15"/>
        <v>0</v>
      </c>
      <c r="DJ25" s="106"/>
      <c r="DK25" s="104"/>
      <c r="DL25" s="104"/>
      <c r="DM25" s="104"/>
      <c r="DN25" s="104"/>
      <c r="DO25" s="104"/>
      <c r="DP25" s="104"/>
      <c r="DQ25" s="105">
        <f t="shared" si="16"/>
        <v>0</v>
      </c>
      <c r="DR25" s="106"/>
      <c r="DS25" s="104"/>
      <c r="DT25" s="104"/>
      <c r="DU25" s="104"/>
      <c r="DV25" s="104"/>
      <c r="DW25" s="104"/>
      <c r="DX25" s="104"/>
      <c r="DY25" s="105">
        <f t="shared" si="17"/>
        <v>0</v>
      </c>
      <c r="DZ25" s="106"/>
      <c r="EA25" s="104"/>
      <c r="EB25" s="104"/>
      <c r="EC25" s="104"/>
      <c r="ED25" s="104"/>
      <c r="EE25" s="104"/>
      <c r="EF25" s="104"/>
      <c r="EG25" s="105">
        <f t="shared" si="18"/>
        <v>0</v>
      </c>
      <c r="EH25" s="106"/>
      <c r="EI25" s="104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4"/>
      <c r="ER25" s="104"/>
      <c r="ES25" s="104"/>
      <c r="ET25" s="104"/>
      <c r="EU25" s="104"/>
      <c r="EV25" s="104"/>
      <c r="EW25" s="105">
        <f t="shared" si="20"/>
        <v>0</v>
      </c>
      <c r="EX25" s="106"/>
      <c r="EY25" s="104"/>
      <c r="EZ25" s="104"/>
      <c r="FA25" s="104"/>
      <c r="FB25" s="104"/>
      <c r="FC25" s="104"/>
      <c r="FD25" s="104"/>
      <c r="FE25" s="105">
        <f t="shared" si="21"/>
        <v>0</v>
      </c>
      <c r="FF25" s="106"/>
      <c r="FG25" s="104"/>
      <c r="FH25" s="104"/>
      <c r="FI25" s="104"/>
      <c r="FJ25" s="104"/>
      <c r="FK25" s="104"/>
      <c r="FL25" s="104"/>
      <c r="FM25" s="105">
        <f t="shared" si="22"/>
        <v>0</v>
      </c>
      <c r="FN25" s="106"/>
      <c r="FO25" s="104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4"/>
      <c r="FX25" s="104"/>
      <c r="FY25" s="104"/>
      <c r="FZ25" s="104"/>
      <c r="GA25" s="104"/>
      <c r="GB25" s="104"/>
      <c r="GC25" s="105">
        <f t="shared" si="24"/>
        <v>0</v>
      </c>
      <c r="GD25" s="106"/>
      <c r="GE25" s="104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04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4"/>
      <c r="GV25" s="104"/>
      <c r="GW25" s="104"/>
      <c r="GX25" s="104"/>
      <c r="GY25" s="104"/>
      <c r="GZ25" s="104"/>
      <c r="HA25" s="105">
        <f t="shared" si="27"/>
        <v>0</v>
      </c>
      <c r="HB25" s="106"/>
      <c r="HC25" s="104"/>
      <c r="HD25" s="104"/>
      <c r="HE25" s="104"/>
      <c r="HF25" s="104"/>
      <c r="HG25" s="104"/>
      <c r="HH25" s="104"/>
      <c r="HI25" s="105">
        <f t="shared" si="28"/>
        <v>0</v>
      </c>
      <c r="HJ25" s="106"/>
      <c r="HK25" s="104"/>
      <c r="HL25" s="104"/>
      <c r="HM25" s="104"/>
      <c r="HN25" s="104"/>
      <c r="HO25" s="104"/>
      <c r="HP25" s="104"/>
      <c r="HQ25" s="105">
        <f t="shared" si="29"/>
        <v>0</v>
      </c>
      <c r="HR25" s="106"/>
      <c r="HS25" s="104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4"/>
      <c r="IB25" s="104"/>
      <c r="IC25" s="104"/>
      <c r="ID25" s="104"/>
      <c r="IE25" s="104"/>
      <c r="IF25" s="104"/>
      <c r="IG25" s="105">
        <f t="shared" si="31"/>
        <v>0</v>
      </c>
      <c r="IH25" s="106"/>
      <c r="II25" s="104"/>
      <c r="IJ25" s="104"/>
      <c r="IK25" s="104"/>
      <c r="IL25" s="104"/>
      <c r="IM25" s="104"/>
      <c r="IN25" s="104"/>
      <c r="IO25" s="105">
        <f t="shared" si="32"/>
        <v>0</v>
      </c>
      <c r="IP25" s="106"/>
      <c r="IQ25" s="104"/>
      <c r="IR25" s="104"/>
      <c r="IS25" s="104"/>
      <c r="IT25" s="104"/>
      <c r="IU25" s="104"/>
      <c r="IV25" s="104"/>
      <c r="IW25" s="105">
        <f t="shared" si="33"/>
        <v>0</v>
      </c>
      <c r="IX25" s="106"/>
      <c r="IY25" s="107">
        <f t="shared" ref="IY25:JD25" si="58">SUM(C25,K25,S25,AA25,AI25,AQ25,AY25,BG25,BO25,BW25,CE25,CM25,CU25,DC25,DK25,DS25,EA25,EI25,EQ25,EY25,FG25,FO25,FW25,GE25,GM25,GU25,HC25,HK25,HS25,IA25,II25,IQ25)</f>
        <v>13</v>
      </c>
      <c r="IZ25" s="107">
        <f t="shared" si="58"/>
        <v>0</v>
      </c>
      <c r="JA25" s="107">
        <f t="shared" si="58"/>
        <v>0</v>
      </c>
      <c r="JB25" s="107">
        <f t="shared" si="58"/>
        <v>0</v>
      </c>
      <c r="JC25" s="107">
        <f t="shared" si="58"/>
        <v>0</v>
      </c>
      <c r="JD25" s="107">
        <f t="shared" si="58"/>
        <v>0</v>
      </c>
      <c r="JE25" s="108">
        <f t="shared" si="35"/>
        <v>13</v>
      </c>
      <c r="JF25" s="104"/>
      <c r="JG25" s="104">
        <f t="shared" si="54"/>
        <v>0</v>
      </c>
    </row>
    <row r="26" ht="15.75" customHeight="1">
      <c r="A26" s="3" t="s">
        <v>82</v>
      </c>
      <c r="B26" s="3" t="s">
        <v>27</v>
      </c>
      <c r="C26" s="105"/>
      <c r="D26" s="104"/>
      <c r="E26" s="105"/>
      <c r="F26" s="105"/>
      <c r="G26" s="104"/>
      <c r="H26" s="104"/>
      <c r="I26" s="105">
        <f t="shared" si="2"/>
        <v>0</v>
      </c>
      <c r="J26" s="106"/>
      <c r="K26" s="105"/>
      <c r="L26" s="104"/>
      <c r="M26" s="105"/>
      <c r="N26" s="105"/>
      <c r="O26" s="104"/>
      <c r="P26" s="104"/>
      <c r="Q26" s="105">
        <f t="shared" si="3"/>
        <v>0</v>
      </c>
      <c r="R26" s="106"/>
      <c r="S26" s="105"/>
      <c r="T26" s="104"/>
      <c r="U26" s="105"/>
      <c r="V26" s="105"/>
      <c r="W26" s="104"/>
      <c r="X26" s="104"/>
      <c r="Y26" s="105">
        <f t="shared" si="4"/>
        <v>0</v>
      </c>
      <c r="Z26" s="106"/>
      <c r="AA26" s="105">
        <v>0.5</v>
      </c>
      <c r="AB26" s="104"/>
      <c r="AC26" s="105">
        <v>1.0</v>
      </c>
      <c r="AD26" s="105">
        <v>1.0</v>
      </c>
      <c r="AE26" s="104">
        <v>0.5</v>
      </c>
      <c r="AF26" s="104">
        <v>0.5</v>
      </c>
      <c r="AG26" s="105">
        <f t="shared" si="5"/>
        <v>3.5</v>
      </c>
      <c r="AH26" s="106"/>
      <c r="AI26" s="105"/>
      <c r="AJ26" s="104"/>
      <c r="AK26" s="105"/>
      <c r="AL26" s="105"/>
      <c r="AM26" s="104"/>
      <c r="AN26" s="104"/>
      <c r="AO26" s="105">
        <f t="shared" si="6"/>
        <v>0</v>
      </c>
      <c r="AP26" s="106"/>
      <c r="AQ26" s="105"/>
      <c r="AR26" s="104"/>
      <c r="AS26" s="105"/>
      <c r="AT26" s="105"/>
      <c r="AU26" s="104"/>
      <c r="AV26" s="104"/>
      <c r="AW26" s="105">
        <f t="shared" si="7"/>
        <v>0</v>
      </c>
      <c r="AX26" s="106"/>
      <c r="AY26" s="105"/>
      <c r="AZ26" s="104"/>
      <c r="BA26" s="105"/>
      <c r="BB26" s="105"/>
      <c r="BC26" s="104"/>
      <c r="BD26" s="104"/>
      <c r="BE26" s="105">
        <f t="shared" si="8"/>
        <v>0</v>
      </c>
      <c r="BF26" s="106"/>
      <c r="BG26" s="105"/>
      <c r="BH26" s="104"/>
      <c r="BI26" s="105"/>
      <c r="BJ26" s="105"/>
      <c r="BK26" s="104"/>
      <c r="BL26" s="104"/>
      <c r="BM26" s="105">
        <f t="shared" si="9"/>
        <v>0</v>
      </c>
      <c r="BN26" s="106"/>
      <c r="BO26" s="105"/>
      <c r="BP26" s="104"/>
      <c r="BQ26" s="105"/>
      <c r="BR26" s="105"/>
      <c r="BS26" s="104"/>
      <c r="BT26" s="104"/>
      <c r="BU26" s="105">
        <f t="shared" si="10"/>
        <v>0</v>
      </c>
      <c r="BV26" s="106"/>
      <c r="BW26" s="105"/>
      <c r="BX26" s="104"/>
      <c r="BY26" s="105"/>
      <c r="BZ26" s="105"/>
      <c r="CA26" s="104"/>
      <c r="CB26" s="104"/>
      <c r="CC26" s="105">
        <f t="shared" si="11"/>
        <v>0</v>
      </c>
      <c r="CD26" s="106"/>
      <c r="CE26" s="105"/>
      <c r="CF26" s="104"/>
      <c r="CG26" s="105">
        <v>0.5</v>
      </c>
      <c r="CH26" s="105">
        <v>1.0</v>
      </c>
      <c r="CI26" s="104"/>
      <c r="CJ26" s="104">
        <v>0.5</v>
      </c>
      <c r="CK26" s="105">
        <f t="shared" si="12"/>
        <v>2</v>
      </c>
      <c r="CL26" s="106"/>
      <c r="CM26" s="105"/>
      <c r="CN26" s="104"/>
      <c r="CO26" s="105"/>
      <c r="CP26" s="105"/>
      <c r="CQ26" s="104"/>
      <c r="CR26" s="104"/>
      <c r="CS26" s="105">
        <f t="shared" si="13"/>
        <v>0</v>
      </c>
      <c r="CT26" s="106"/>
      <c r="CU26" s="105"/>
      <c r="CV26" s="104"/>
      <c r="CW26" s="105"/>
      <c r="CX26" s="105"/>
      <c r="CY26" s="104"/>
      <c r="CZ26" s="104"/>
      <c r="DA26" s="105">
        <f t="shared" si="14"/>
        <v>0</v>
      </c>
      <c r="DB26" s="106"/>
      <c r="DC26" s="105"/>
      <c r="DD26" s="104"/>
      <c r="DE26" s="105"/>
      <c r="DF26" s="105"/>
      <c r="DG26" s="104"/>
      <c r="DH26" s="104"/>
      <c r="DI26" s="105">
        <f t="shared" si="15"/>
        <v>0</v>
      </c>
      <c r="DJ26" s="106"/>
      <c r="DK26" s="105"/>
      <c r="DL26" s="104"/>
      <c r="DM26" s="105"/>
      <c r="DN26" s="105"/>
      <c r="DO26" s="104"/>
      <c r="DP26" s="104"/>
      <c r="DQ26" s="105">
        <f t="shared" si="16"/>
        <v>0</v>
      </c>
      <c r="DR26" s="106"/>
      <c r="DS26" s="105"/>
      <c r="DT26" s="104"/>
      <c r="DU26" s="105"/>
      <c r="DV26" s="105"/>
      <c r="DW26" s="104"/>
      <c r="DX26" s="104"/>
      <c r="DY26" s="105">
        <f t="shared" si="17"/>
        <v>0</v>
      </c>
      <c r="DZ26" s="106"/>
      <c r="EA26" s="105"/>
      <c r="EB26" s="104"/>
      <c r="EC26" s="105"/>
      <c r="ED26" s="105"/>
      <c r="EE26" s="104"/>
      <c r="EF26" s="104"/>
      <c r="EG26" s="105">
        <f t="shared" si="18"/>
        <v>0</v>
      </c>
      <c r="EH26" s="106"/>
      <c r="EI26" s="105">
        <v>0.5</v>
      </c>
      <c r="EJ26" s="104"/>
      <c r="EK26" s="105">
        <v>0.5</v>
      </c>
      <c r="EL26" s="105"/>
      <c r="EM26" s="104">
        <v>0.5</v>
      </c>
      <c r="EN26" s="104"/>
      <c r="EO26" s="105">
        <f t="shared" si="19"/>
        <v>1.5</v>
      </c>
      <c r="EP26" s="106"/>
      <c r="EQ26" s="105"/>
      <c r="ER26" s="104"/>
      <c r="ES26" s="105"/>
      <c r="ET26" s="105"/>
      <c r="EU26" s="104"/>
      <c r="EV26" s="104"/>
      <c r="EW26" s="105">
        <f t="shared" si="20"/>
        <v>0</v>
      </c>
      <c r="EX26" s="106"/>
      <c r="EY26" s="105"/>
      <c r="EZ26" s="104"/>
      <c r="FA26" s="105"/>
      <c r="FB26" s="105"/>
      <c r="FC26" s="104"/>
      <c r="FD26" s="104"/>
      <c r="FE26" s="105">
        <f t="shared" si="21"/>
        <v>0</v>
      </c>
      <c r="FF26" s="106"/>
      <c r="FG26" s="105"/>
      <c r="FH26" s="104"/>
      <c r="FI26" s="105"/>
      <c r="FJ26" s="105"/>
      <c r="FK26" s="104"/>
      <c r="FL26" s="104"/>
      <c r="FM26" s="105">
        <f t="shared" si="22"/>
        <v>0</v>
      </c>
      <c r="FN26" s="106"/>
      <c r="FO26" s="105"/>
      <c r="FP26" s="104"/>
      <c r="FQ26" s="105"/>
      <c r="FR26" s="105"/>
      <c r="FS26" s="104"/>
      <c r="FT26" s="104"/>
      <c r="FU26" s="105">
        <f t="shared" si="23"/>
        <v>0</v>
      </c>
      <c r="FV26" s="106"/>
      <c r="FW26" s="105"/>
      <c r="FX26" s="104"/>
      <c r="FY26" s="105"/>
      <c r="FZ26" s="105"/>
      <c r="GA26" s="104"/>
      <c r="GB26" s="104"/>
      <c r="GC26" s="105">
        <f t="shared" si="24"/>
        <v>0</v>
      </c>
      <c r="GD26" s="106"/>
      <c r="GE26" s="105"/>
      <c r="GF26" s="104"/>
      <c r="GG26" s="105"/>
      <c r="GH26" s="105"/>
      <c r="GI26" s="104"/>
      <c r="GJ26" s="104"/>
      <c r="GK26" s="105">
        <f t="shared" si="25"/>
        <v>0</v>
      </c>
      <c r="GL26" s="106"/>
      <c r="GM26" s="105"/>
      <c r="GN26" s="104"/>
      <c r="GO26" s="105">
        <v>1.0</v>
      </c>
      <c r="GP26" s="105">
        <v>1.0</v>
      </c>
      <c r="GQ26" s="104"/>
      <c r="GR26" s="104"/>
      <c r="GS26" s="105">
        <f t="shared" si="26"/>
        <v>2</v>
      </c>
      <c r="GT26" s="106"/>
      <c r="GU26" s="105"/>
      <c r="GV26" s="104"/>
      <c r="GW26" s="105"/>
      <c r="GX26" s="105"/>
      <c r="GY26" s="104"/>
      <c r="GZ26" s="104"/>
      <c r="HA26" s="105">
        <f t="shared" si="27"/>
        <v>0</v>
      </c>
      <c r="HB26" s="106"/>
      <c r="HC26" s="105"/>
      <c r="HD26" s="104"/>
      <c r="HE26" s="105"/>
      <c r="HF26" s="105"/>
      <c r="HG26" s="104"/>
      <c r="HH26" s="104"/>
      <c r="HI26" s="105">
        <f t="shared" si="28"/>
        <v>0</v>
      </c>
      <c r="HJ26" s="106"/>
      <c r="HK26" s="105"/>
      <c r="HL26" s="104"/>
      <c r="HM26" s="105"/>
      <c r="HN26" s="105"/>
      <c r="HO26" s="104"/>
      <c r="HP26" s="104"/>
      <c r="HQ26" s="105">
        <f t="shared" si="29"/>
        <v>0</v>
      </c>
      <c r="HR26" s="106"/>
      <c r="HS26" s="105"/>
      <c r="HT26" s="104"/>
      <c r="HU26" s="105"/>
      <c r="HV26" s="105"/>
      <c r="HW26" s="104"/>
      <c r="HX26" s="104"/>
      <c r="HY26" s="105">
        <f t="shared" si="30"/>
        <v>0</v>
      </c>
      <c r="HZ26" s="106"/>
      <c r="IA26" s="105"/>
      <c r="IB26" s="104"/>
      <c r="IC26" s="105"/>
      <c r="ID26" s="105"/>
      <c r="IE26" s="104"/>
      <c r="IF26" s="104"/>
      <c r="IG26" s="105">
        <f t="shared" si="31"/>
        <v>0</v>
      </c>
      <c r="IH26" s="106"/>
      <c r="II26" s="105"/>
      <c r="IJ26" s="104"/>
      <c r="IK26" s="105"/>
      <c r="IL26" s="105"/>
      <c r="IM26" s="104"/>
      <c r="IN26" s="104"/>
      <c r="IO26" s="105">
        <f t="shared" si="32"/>
        <v>0</v>
      </c>
      <c r="IP26" s="106"/>
      <c r="IQ26" s="105"/>
      <c r="IR26" s="104"/>
      <c r="IS26" s="105"/>
      <c r="IT26" s="105"/>
      <c r="IU26" s="104"/>
      <c r="IV26" s="104"/>
      <c r="IW26" s="105">
        <f t="shared" si="33"/>
        <v>0</v>
      </c>
      <c r="IX26" s="106"/>
      <c r="IY26" s="107">
        <f t="shared" ref="IY26:JD26" si="59">SUM(C26,K26,S26,AA26,AI26,AQ26,AY26,BG26,BO26,BW26,CE26,CM26,CU26,DC26,DK26,DS26,EA26,EI26,EQ26,EY26,FG26,FO26,FW26,GE26,GM26,GU26,HC26,HK26,HS26,IA26,II26,IQ26)</f>
        <v>1</v>
      </c>
      <c r="IZ26" s="107">
        <f t="shared" si="59"/>
        <v>0</v>
      </c>
      <c r="JA26" s="107">
        <f t="shared" si="59"/>
        <v>3</v>
      </c>
      <c r="JB26" s="107">
        <f t="shared" si="59"/>
        <v>3</v>
      </c>
      <c r="JC26" s="107">
        <f t="shared" si="59"/>
        <v>1</v>
      </c>
      <c r="JD26" s="107">
        <f t="shared" si="59"/>
        <v>1</v>
      </c>
      <c r="JE26" s="108">
        <f t="shared" si="35"/>
        <v>9</v>
      </c>
      <c r="JF26" s="104"/>
      <c r="JG26" s="104">
        <f t="shared" si="54"/>
        <v>0</v>
      </c>
    </row>
    <row r="27" ht="15.75" customHeight="1">
      <c r="A27" s="3" t="s">
        <v>83</v>
      </c>
      <c r="B27" s="3" t="s">
        <v>28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04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04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04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04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04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1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04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04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04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04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04"/>
      <c r="HD27" s="104"/>
      <c r="HE27" s="104"/>
      <c r="HF27" s="104"/>
      <c r="HG27" s="104"/>
      <c r="HH27" s="104"/>
      <c r="HI27" s="105">
        <f t="shared" si="28"/>
        <v>0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04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32"/>
        <v>0</v>
      </c>
      <c r="IP27" s="106"/>
      <c r="IQ27" s="104"/>
      <c r="IR27" s="104"/>
      <c r="IS27" s="104"/>
      <c r="IT27" s="104"/>
      <c r="IU27" s="104"/>
      <c r="IV27" s="104"/>
      <c r="IW27" s="105">
        <f t="shared" si="33"/>
        <v>0</v>
      </c>
      <c r="IX27" s="106"/>
      <c r="IY27" s="107">
        <f t="shared" ref="IY27:JD27" si="60">SUM(C27,K27,S27,AA27,AI27,AQ27,AY27,BG27,BO27,BW27,CE27,CM27,CU27,DC27,DK27,DS27,EA27,EI27,EQ27,EY27,FG27,FO27,FW27,GE27,GM27,GU27,HC27,HK27,HS27,IA27,II27,IQ27)</f>
        <v>0</v>
      </c>
      <c r="IZ27" s="107">
        <f t="shared" si="60"/>
        <v>0</v>
      </c>
      <c r="JA27" s="107">
        <f t="shared" si="60"/>
        <v>0</v>
      </c>
      <c r="JB27" s="107">
        <f t="shared" si="60"/>
        <v>0</v>
      </c>
      <c r="JC27" s="107">
        <f t="shared" si="60"/>
        <v>0</v>
      </c>
      <c r="JD27" s="107">
        <f t="shared" si="60"/>
        <v>0</v>
      </c>
      <c r="JE27" s="108">
        <f t="shared" si="35"/>
        <v>0</v>
      </c>
      <c r="JF27" s="104"/>
      <c r="JG27" s="104">
        <f t="shared" si="54"/>
        <v>0</v>
      </c>
    </row>
    <row r="28" ht="15.75" customHeight="1">
      <c r="A28" s="3" t="s">
        <v>84</v>
      </c>
      <c r="B28" s="3" t="s">
        <v>29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/>
      <c r="L28" s="104"/>
      <c r="M28" s="104"/>
      <c r="N28" s="104"/>
      <c r="O28" s="104"/>
      <c r="P28" s="104"/>
      <c r="Q28" s="105">
        <f t="shared" si="3"/>
        <v>0</v>
      </c>
      <c r="R28" s="106"/>
      <c r="S28" s="104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04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04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04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04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1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04"/>
      <c r="EJ28" s="104"/>
      <c r="EK28" s="104"/>
      <c r="EL28" s="104"/>
      <c r="EM28" s="104"/>
      <c r="EN28" s="104"/>
      <c r="EO28" s="105">
        <f t="shared" si="19"/>
        <v>0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04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04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04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/>
      <c r="GY28" s="104"/>
      <c r="GZ28" s="104"/>
      <c r="HA28" s="105">
        <f t="shared" si="27"/>
        <v>0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04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04"/>
      <c r="ID28" s="104"/>
      <c r="IE28" s="104"/>
      <c r="IF28" s="104"/>
      <c r="IG28" s="105">
        <f t="shared" si="31"/>
        <v>0</v>
      </c>
      <c r="IH28" s="106"/>
      <c r="II28" s="104"/>
      <c r="IJ28" s="104"/>
      <c r="IK28" s="104"/>
      <c r="IL28" s="104"/>
      <c r="IM28" s="104"/>
      <c r="IN28" s="104"/>
      <c r="IO28" s="105">
        <f t="shared" si="32"/>
        <v>0</v>
      </c>
      <c r="IP28" s="106"/>
      <c r="IQ28" s="104"/>
      <c r="IR28" s="104"/>
      <c r="IS28" s="104"/>
      <c r="IT28" s="104"/>
      <c r="IU28" s="104"/>
      <c r="IV28" s="104"/>
      <c r="IW28" s="105">
        <f t="shared" si="33"/>
        <v>0</v>
      </c>
      <c r="IX28" s="106"/>
      <c r="IY28" s="107">
        <f t="shared" ref="IY28:JD28" si="61">SUM(C28,K28,S28,AA28,AI28,AQ28,AY28,BG28,BO28,BW28,CE28,CM28,CU28,DC28,DK28,DS28,EA28,EI28,EQ28,EY28,FG28,FO28,FW28,GE28,GM28,GU28,HC28,HK28,HS28,IA28,II28,IQ28)</f>
        <v>0</v>
      </c>
      <c r="IZ28" s="107">
        <f t="shared" si="61"/>
        <v>0</v>
      </c>
      <c r="JA28" s="107">
        <f t="shared" si="61"/>
        <v>0</v>
      </c>
      <c r="JB28" s="107">
        <f t="shared" si="61"/>
        <v>0</v>
      </c>
      <c r="JC28" s="107">
        <f t="shared" si="61"/>
        <v>0</v>
      </c>
      <c r="JD28" s="107">
        <f t="shared" si="61"/>
        <v>0</v>
      </c>
      <c r="JE28" s="108">
        <f t="shared" si="35"/>
        <v>0</v>
      </c>
      <c r="JF28" s="104"/>
      <c r="JG28" s="104">
        <f t="shared" si="54"/>
        <v>0</v>
      </c>
    </row>
    <row r="29" ht="15.75" customHeight="1">
      <c r="A29" s="3" t="s">
        <v>85</v>
      </c>
      <c r="B29" s="3" t="s">
        <v>30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04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04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04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04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04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/>
      <c r="DL29" s="104"/>
      <c r="DM29" s="104"/>
      <c r="DN29" s="104"/>
      <c r="DO29" s="104"/>
      <c r="DP29" s="104"/>
      <c r="DQ29" s="105">
        <f t="shared" si="16"/>
        <v>0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04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04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04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04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04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32"/>
        <v>0</v>
      </c>
      <c r="IP29" s="106"/>
      <c r="IQ29" s="104"/>
      <c r="IR29" s="104"/>
      <c r="IS29" s="104"/>
      <c r="IT29" s="104"/>
      <c r="IU29" s="104"/>
      <c r="IV29" s="104"/>
      <c r="IW29" s="105">
        <f t="shared" si="33"/>
        <v>0</v>
      </c>
      <c r="IX29" s="106"/>
      <c r="IY29" s="107">
        <f t="shared" ref="IY29:JD29" si="62">SUM(C29,K29,S29,AA29,AI29,AQ29,AY29,BG29,BO29,BW29,CE29,CM29,CU29,DC29,DK29,DS29,EA29,EI29,EQ29,EY29,FG29,FO29,FW29,GE29,GM29,GU29,HC29,HK29,HS29,IA29,II29,IQ29)</f>
        <v>0</v>
      </c>
      <c r="IZ29" s="107">
        <f t="shared" si="62"/>
        <v>0</v>
      </c>
      <c r="JA29" s="107">
        <f t="shared" si="62"/>
        <v>0</v>
      </c>
      <c r="JB29" s="107">
        <f t="shared" si="62"/>
        <v>0</v>
      </c>
      <c r="JC29" s="107">
        <f t="shared" si="62"/>
        <v>0</v>
      </c>
      <c r="JD29" s="107">
        <f t="shared" si="62"/>
        <v>0</v>
      </c>
      <c r="JE29" s="108">
        <f t="shared" si="35"/>
        <v>0</v>
      </c>
      <c r="JF29" s="104"/>
      <c r="JG29" s="104">
        <f t="shared" si="54"/>
        <v>0</v>
      </c>
    </row>
    <row r="30" ht="15.75" customHeight="1">
      <c r="A30" s="3" t="s">
        <v>86</v>
      </c>
      <c r="B30" s="3" t="s">
        <v>31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04"/>
      <c r="T30" s="104"/>
      <c r="U30" s="104"/>
      <c r="V30" s="104"/>
      <c r="W30" s="104"/>
      <c r="X30" s="104"/>
      <c r="Y30" s="105">
        <f t="shared" si="4"/>
        <v>0</v>
      </c>
      <c r="Z30" s="106"/>
      <c r="AA30" s="104">
        <v>4.0</v>
      </c>
      <c r="AB30" s="104">
        <v>2.0</v>
      </c>
      <c r="AC30" s="104"/>
      <c r="AD30" s="104">
        <v>12.0</v>
      </c>
      <c r="AE30" s="104">
        <v>2.0</v>
      </c>
      <c r="AF30" s="104"/>
      <c r="AG30" s="105">
        <f t="shared" si="5"/>
        <v>20</v>
      </c>
      <c r="AH30" s="106"/>
      <c r="AI30" s="104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04"/>
      <c r="AR30" s="104"/>
      <c r="AS30" s="104"/>
      <c r="AT30" s="104"/>
      <c r="AU30" s="104"/>
      <c r="AV30" s="104"/>
      <c r="AW30" s="105">
        <f t="shared" si="7"/>
        <v>0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04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04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04"/>
      <c r="CF30" s="104"/>
      <c r="CG30" s="104"/>
      <c r="CH30" s="104"/>
      <c r="CI30" s="104"/>
      <c r="CJ30" s="104"/>
      <c r="CK30" s="105">
        <f t="shared" si="12"/>
        <v>0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/>
      <c r="CV30" s="104"/>
      <c r="CW30" s="104"/>
      <c r="CX30" s="104"/>
      <c r="CY30" s="104"/>
      <c r="CZ30" s="104"/>
      <c r="DA30" s="105">
        <f t="shared" si="14"/>
        <v>0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16"/>
        <v>0</v>
      </c>
      <c r="DR30" s="106"/>
      <c r="DS30" s="104"/>
      <c r="DT30" s="104"/>
      <c r="DU30" s="104"/>
      <c r="DV30" s="104"/>
      <c r="DW30" s="104"/>
      <c r="DX30" s="104"/>
      <c r="DY30" s="105">
        <f t="shared" si="17"/>
        <v>0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04"/>
      <c r="EJ30" s="104"/>
      <c r="EK30" s="104"/>
      <c r="EL30" s="104"/>
      <c r="EM30" s="104"/>
      <c r="EN30" s="104"/>
      <c r="EO30" s="105">
        <f t="shared" si="19"/>
        <v>0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04"/>
      <c r="EZ30" s="104"/>
      <c r="FA30" s="104"/>
      <c r="FB30" s="104"/>
      <c r="FC30" s="104"/>
      <c r="FD30" s="104"/>
      <c r="FE30" s="105">
        <f t="shared" si="21"/>
        <v>0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04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04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04">
        <v>4.0</v>
      </c>
      <c r="GN30" s="104">
        <v>2.0</v>
      </c>
      <c r="GO30" s="104">
        <v>1.0</v>
      </c>
      <c r="GP30" s="104">
        <v>9.0</v>
      </c>
      <c r="GQ30" s="104">
        <v>1.0</v>
      </c>
      <c r="GR30" s="104"/>
      <c r="GS30" s="105">
        <f t="shared" si="26"/>
        <v>17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04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32"/>
        <v>0</v>
      </c>
      <c r="IP30" s="106"/>
      <c r="IQ30" s="104"/>
      <c r="IR30" s="104"/>
      <c r="IS30" s="104"/>
      <c r="IT30" s="104"/>
      <c r="IU30" s="104"/>
      <c r="IV30" s="104"/>
      <c r="IW30" s="105">
        <f t="shared" si="33"/>
        <v>0</v>
      </c>
      <c r="IX30" s="106"/>
      <c r="IY30" s="107">
        <f t="shared" ref="IY30:JD30" si="63">SUM(C30,K30,S30,AA30,AI30,AQ30,AY30,BG30,BO30,BW30,CE30,CM30,CU30,DC30,DK30,DS30,EA30,EI30,EQ30,EY30,FG30,FO30,FW30,GE30,GM30,GU30,HC30,HK30,HS30,IA30,II30,IQ30)</f>
        <v>8</v>
      </c>
      <c r="IZ30" s="107">
        <f t="shared" si="63"/>
        <v>4</v>
      </c>
      <c r="JA30" s="107">
        <f t="shared" si="63"/>
        <v>1</v>
      </c>
      <c r="JB30" s="107">
        <f t="shared" si="63"/>
        <v>21</v>
      </c>
      <c r="JC30" s="107">
        <f t="shared" si="63"/>
        <v>3</v>
      </c>
      <c r="JD30" s="107">
        <f t="shared" si="63"/>
        <v>0</v>
      </c>
      <c r="JE30" s="108">
        <f t="shared" si="35"/>
        <v>37</v>
      </c>
      <c r="JF30" s="104"/>
      <c r="JG30" s="104">
        <f t="shared" si="54"/>
        <v>0</v>
      </c>
    </row>
    <row r="31" ht="15.75" customHeight="1">
      <c r="A31" s="3" t="s">
        <v>87</v>
      </c>
      <c r="B31" s="3" t="s">
        <v>32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04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04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04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04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04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/>
      <c r="DN31" s="104"/>
      <c r="DO31" s="104"/>
      <c r="DP31" s="104"/>
      <c r="DQ31" s="105">
        <f t="shared" si="16"/>
        <v>0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04"/>
      <c r="ED31" s="104"/>
      <c r="EE31" s="104"/>
      <c r="EF31" s="104"/>
      <c r="EG31" s="105">
        <f t="shared" si="18"/>
        <v>0</v>
      </c>
      <c r="EH31" s="106"/>
      <c r="EI31" s="104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04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04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04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04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32"/>
        <v>0</v>
      </c>
      <c r="IP31" s="106"/>
      <c r="IQ31" s="104"/>
      <c r="IR31" s="104"/>
      <c r="IS31" s="104"/>
      <c r="IT31" s="104"/>
      <c r="IU31" s="104"/>
      <c r="IV31" s="104"/>
      <c r="IW31" s="105">
        <f t="shared" si="33"/>
        <v>0</v>
      </c>
      <c r="IX31" s="106"/>
      <c r="IY31" s="107">
        <f t="shared" ref="IY31:JD31" si="64">SUM(C31,K31,S31,AA31,AI31,AQ31,AY31,BG31,BO31,BW31,CE31,CM31,CU31,DC31,DK31,DS31,EA31,EI31,EQ31,EY31,FG31,FO31,FW31,GE31,GM31,GU31,HC31,HK31,HS31,IA31,II31,IQ31)</f>
        <v>0</v>
      </c>
      <c r="IZ31" s="107">
        <f t="shared" si="64"/>
        <v>0</v>
      </c>
      <c r="JA31" s="107">
        <f t="shared" si="64"/>
        <v>0</v>
      </c>
      <c r="JB31" s="107">
        <f t="shared" si="64"/>
        <v>0</v>
      </c>
      <c r="JC31" s="107">
        <f t="shared" si="64"/>
        <v>0</v>
      </c>
      <c r="JD31" s="107">
        <f t="shared" si="64"/>
        <v>0</v>
      </c>
      <c r="JE31" s="108">
        <f t="shared" si="35"/>
        <v>0</v>
      </c>
      <c r="JF31" s="104"/>
      <c r="JG31" s="104">
        <f t="shared" si="54"/>
        <v>0</v>
      </c>
    </row>
    <row r="32" ht="15.75" customHeight="1">
      <c r="A32" s="3" t="s">
        <v>88</v>
      </c>
      <c r="B32" s="3" t="s">
        <v>33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04"/>
      <c r="L32" s="104"/>
      <c r="M32" s="104"/>
      <c r="N32" s="104"/>
      <c r="O32" s="104"/>
      <c r="P32" s="104"/>
      <c r="Q32" s="105">
        <f t="shared" si="3"/>
        <v>0</v>
      </c>
      <c r="R32" s="106"/>
      <c r="S32" s="104"/>
      <c r="T32" s="104"/>
      <c r="U32" s="104"/>
      <c r="V32" s="104"/>
      <c r="W32" s="104"/>
      <c r="X32" s="104"/>
      <c r="Y32" s="105">
        <f t="shared" si="4"/>
        <v>0</v>
      </c>
      <c r="Z32" s="106"/>
      <c r="AA32" s="104"/>
      <c r="AB32" s="104"/>
      <c r="AC32" s="104"/>
      <c r="AD32" s="104"/>
      <c r="AE32" s="104"/>
      <c r="AF32" s="104"/>
      <c r="AG32" s="105">
        <f t="shared" si="5"/>
        <v>0</v>
      </c>
      <c r="AH32" s="106"/>
      <c r="AI32" s="104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4"/>
      <c r="AT32" s="104"/>
      <c r="AU32" s="104"/>
      <c r="AV32" s="104"/>
      <c r="AW32" s="105">
        <f t="shared" si="7"/>
        <v>0</v>
      </c>
      <c r="AX32" s="106"/>
      <c r="AY32" s="104">
        <v>20.0</v>
      </c>
      <c r="AZ32" s="104"/>
      <c r="BA32" s="104">
        <v>2.0</v>
      </c>
      <c r="BB32" s="104">
        <v>11.5</v>
      </c>
      <c r="BC32" s="104">
        <v>0.5</v>
      </c>
      <c r="BD32" s="104">
        <v>5.0</v>
      </c>
      <c r="BE32" s="105">
        <f t="shared" si="8"/>
        <v>39</v>
      </c>
      <c r="BF32" s="106"/>
      <c r="BG32" s="104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/>
      <c r="BP32" s="104"/>
      <c r="BQ32" s="104"/>
      <c r="BR32" s="104"/>
      <c r="BS32" s="104"/>
      <c r="BT32" s="104"/>
      <c r="BU32" s="105">
        <f t="shared" si="10"/>
        <v>0</v>
      </c>
      <c r="BV32" s="106"/>
      <c r="BW32" s="104"/>
      <c r="BX32" s="104"/>
      <c r="BY32" s="104"/>
      <c r="BZ32" s="104"/>
      <c r="CA32" s="104"/>
      <c r="CB32" s="104"/>
      <c r="CC32" s="105">
        <f t="shared" si="11"/>
        <v>0</v>
      </c>
      <c r="CD32" s="106"/>
      <c r="CE32" s="104"/>
      <c r="CF32" s="104"/>
      <c r="CG32" s="104"/>
      <c r="CH32" s="104"/>
      <c r="CI32" s="104"/>
      <c r="CJ32" s="104"/>
      <c r="CK32" s="105">
        <f t="shared" si="12"/>
        <v>0</v>
      </c>
      <c r="CL32" s="106"/>
      <c r="CM32" s="104"/>
      <c r="CN32" s="104"/>
      <c r="CO32" s="104"/>
      <c r="CP32" s="104"/>
      <c r="CQ32" s="104"/>
      <c r="CR32" s="104"/>
      <c r="CS32" s="105">
        <f t="shared" si="13"/>
        <v>0</v>
      </c>
      <c r="CT32" s="106"/>
      <c r="CU32" s="104"/>
      <c r="CV32" s="104"/>
      <c r="CW32" s="104"/>
      <c r="CX32" s="104"/>
      <c r="CY32" s="104"/>
      <c r="CZ32" s="104"/>
      <c r="DA32" s="105">
        <f t="shared" si="14"/>
        <v>0</v>
      </c>
      <c r="DB32" s="106"/>
      <c r="DC32" s="104">
        <v>2.0</v>
      </c>
      <c r="DD32" s="104"/>
      <c r="DE32" s="104">
        <v>1.0</v>
      </c>
      <c r="DF32" s="104">
        <v>2.0</v>
      </c>
      <c r="DG32" s="104"/>
      <c r="DH32" s="104"/>
      <c r="DI32" s="105">
        <f t="shared" si="15"/>
        <v>5</v>
      </c>
      <c r="DJ32" s="106"/>
      <c r="DK32" s="104"/>
      <c r="DL32" s="104"/>
      <c r="DM32" s="104"/>
      <c r="DN32" s="104"/>
      <c r="DO32" s="104"/>
      <c r="DP32" s="104"/>
      <c r="DQ32" s="105">
        <f t="shared" si="16"/>
        <v>0</v>
      </c>
      <c r="DR32" s="106"/>
      <c r="DS32" s="104"/>
      <c r="DT32" s="104"/>
      <c r="DU32" s="104"/>
      <c r="DV32" s="104"/>
      <c r="DW32" s="104"/>
      <c r="DX32" s="104"/>
      <c r="DY32" s="105">
        <f t="shared" si="17"/>
        <v>0</v>
      </c>
      <c r="DZ32" s="106"/>
      <c r="EA32" s="104"/>
      <c r="EB32" s="104"/>
      <c r="EC32" s="104"/>
      <c r="ED32" s="104"/>
      <c r="EE32" s="104"/>
      <c r="EF32" s="104"/>
      <c r="EG32" s="105">
        <f t="shared" si="18"/>
        <v>0</v>
      </c>
      <c r="EH32" s="106"/>
      <c r="EI32" s="104"/>
      <c r="EJ32" s="104"/>
      <c r="EK32" s="104"/>
      <c r="EL32" s="104"/>
      <c r="EM32" s="104"/>
      <c r="EN32" s="104"/>
      <c r="EO32" s="105">
        <f t="shared" si="19"/>
        <v>0</v>
      </c>
      <c r="EP32" s="106"/>
      <c r="EQ32" s="104"/>
      <c r="ER32" s="104"/>
      <c r="ES32" s="104"/>
      <c r="ET32" s="104"/>
      <c r="EU32" s="104"/>
      <c r="EV32" s="104"/>
      <c r="EW32" s="105">
        <f t="shared" si="20"/>
        <v>0</v>
      </c>
      <c r="EX32" s="106"/>
      <c r="EY32" s="104"/>
      <c r="EZ32" s="104"/>
      <c r="FA32" s="104"/>
      <c r="FB32" s="104"/>
      <c r="FC32" s="104"/>
      <c r="FD32" s="104"/>
      <c r="FE32" s="105">
        <f t="shared" si="21"/>
        <v>0</v>
      </c>
      <c r="FF32" s="106"/>
      <c r="FG32" s="104"/>
      <c r="FH32" s="104"/>
      <c r="FI32" s="104"/>
      <c r="FJ32" s="104"/>
      <c r="FK32" s="104"/>
      <c r="FL32" s="104"/>
      <c r="FM32" s="105">
        <f t="shared" si="22"/>
        <v>0</v>
      </c>
      <c r="FN32" s="106"/>
      <c r="FO32" s="104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/>
      <c r="FX32" s="104"/>
      <c r="FY32" s="104"/>
      <c r="FZ32" s="104"/>
      <c r="GA32" s="104"/>
      <c r="GB32" s="104"/>
      <c r="GC32" s="105">
        <f t="shared" si="24"/>
        <v>0</v>
      </c>
      <c r="GD32" s="106"/>
      <c r="GE32" s="104"/>
      <c r="GF32" s="104"/>
      <c r="GG32" s="104"/>
      <c r="GH32" s="104"/>
      <c r="GI32" s="104"/>
      <c r="GJ32" s="104"/>
      <c r="GK32" s="105">
        <f t="shared" si="25"/>
        <v>0</v>
      </c>
      <c r="GL32" s="106"/>
      <c r="GM32" s="104"/>
      <c r="GN32" s="104"/>
      <c r="GO32" s="104"/>
      <c r="GP32" s="104"/>
      <c r="GQ32" s="104"/>
      <c r="GR32" s="104"/>
      <c r="GS32" s="105">
        <f t="shared" si="26"/>
        <v>0</v>
      </c>
      <c r="GT32" s="106"/>
      <c r="GU32" s="104"/>
      <c r="GV32" s="104"/>
      <c r="GW32" s="104"/>
      <c r="GX32" s="104"/>
      <c r="GY32" s="104"/>
      <c r="GZ32" s="104"/>
      <c r="HA32" s="105">
        <f t="shared" si="27"/>
        <v>0</v>
      </c>
      <c r="HB32" s="106"/>
      <c r="HC32" s="104"/>
      <c r="HD32" s="104"/>
      <c r="HE32" s="104"/>
      <c r="HF32" s="104"/>
      <c r="HG32" s="104"/>
      <c r="HH32" s="104"/>
      <c r="HI32" s="105">
        <f t="shared" si="28"/>
        <v>0</v>
      </c>
      <c r="HJ32" s="106"/>
      <c r="HK32" s="104"/>
      <c r="HL32" s="104"/>
      <c r="HM32" s="104"/>
      <c r="HN32" s="104"/>
      <c r="HO32" s="104"/>
      <c r="HP32" s="104"/>
      <c r="HQ32" s="105">
        <f t="shared" si="29"/>
        <v>0</v>
      </c>
      <c r="HR32" s="106"/>
      <c r="HS32" s="104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4"/>
      <c r="ID32" s="104"/>
      <c r="IE32" s="104"/>
      <c r="IF32" s="104"/>
      <c r="IG32" s="105">
        <f t="shared" si="31"/>
        <v>0</v>
      </c>
      <c r="IH32" s="106"/>
      <c r="II32" s="104"/>
      <c r="IJ32" s="104"/>
      <c r="IK32" s="104"/>
      <c r="IL32" s="104"/>
      <c r="IM32" s="104"/>
      <c r="IN32" s="104"/>
      <c r="IO32" s="105">
        <f t="shared" si="32"/>
        <v>0</v>
      </c>
      <c r="IP32" s="106"/>
      <c r="IQ32" s="104"/>
      <c r="IR32" s="104"/>
      <c r="IS32" s="104"/>
      <c r="IT32" s="104"/>
      <c r="IU32" s="104"/>
      <c r="IV32" s="104"/>
      <c r="IW32" s="105">
        <f t="shared" si="33"/>
        <v>0</v>
      </c>
      <c r="IX32" s="106"/>
      <c r="IY32" s="107">
        <f t="shared" ref="IY32:JD32" si="65">SUM(C32,K32,S32,AA32,AI32,AQ32,AY32,BG32,BO32,BW32,CE32,CM32,CU32,DC32,DK32,DS32,EA32,EI32,EQ32,EY32,FG32,FO32,FW32,GE32,GM32,GU32,HC32,HK32,HS32,IA32,II32,IQ32)</f>
        <v>22</v>
      </c>
      <c r="IZ32" s="107">
        <f t="shared" si="65"/>
        <v>0</v>
      </c>
      <c r="JA32" s="107">
        <f t="shared" si="65"/>
        <v>3</v>
      </c>
      <c r="JB32" s="107">
        <f t="shared" si="65"/>
        <v>13.5</v>
      </c>
      <c r="JC32" s="107">
        <f t="shared" si="65"/>
        <v>0.5</v>
      </c>
      <c r="JD32" s="107">
        <f t="shared" si="65"/>
        <v>5</v>
      </c>
      <c r="JE32" s="108">
        <f t="shared" si="35"/>
        <v>44</v>
      </c>
      <c r="JF32" s="104"/>
      <c r="JG32" s="104">
        <f t="shared" si="54"/>
        <v>0</v>
      </c>
    </row>
    <row r="33" ht="15.75" customHeight="1">
      <c r="A33" s="3" t="s">
        <v>89</v>
      </c>
      <c r="B33" s="3" t="s">
        <v>34</v>
      </c>
      <c r="C33" s="104"/>
      <c r="D33" s="104"/>
      <c r="E33" s="105"/>
      <c r="F33" s="105"/>
      <c r="G33" s="104"/>
      <c r="H33" s="104"/>
      <c r="I33" s="105">
        <f t="shared" si="2"/>
        <v>0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04"/>
      <c r="T33" s="104"/>
      <c r="U33" s="105"/>
      <c r="V33" s="105"/>
      <c r="W33" s="104"/>
      <c r="X33" s="104"/>
      <c r="Y33" s="105">
        <f t="shared" si="4"/>
        <v>0</v>
      </c>
      <c r="Z33" s="106"/>
      <c r="AA33" s="104"/>
      <c r="AB33" s="104"/>
      <c r="AC33" s="105">
        <v>0.5</v>
      </c>
      <c r="AD33" s="105">
        <v>1.5</v>
      </c>
      <c r="AE33" s="104"/>
      <c r="AF33" s="104"/>
      <c r="AG33" s="105">
        <f t="shared" si="5"/>
        <v>2</v>
      </c>
      <c r="AH33" s="106"/>
      <c r="AI33" s="104"/>
      <c r="AJ33" s="104"/>
      <c r="AK33" s="105"/>
      <c r="AL33" s="105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04"/>
      <c r="BH33" s="104"/>
      <c r="BI33" s="105"/>
      <c r="BJ33" s="105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04"/>
      <c r="BX33" s="104"/>
      <c r="BY33" s="105"/>
      <c r="BZ33" s="105"/>
      <c r="CA33" s="104"/>
      <c r="CB33" s="104"/>
      <c r="CC33" s="105">
        <f t="shared" si="11"/>
        <v>0</v>
      </c>
      <c r="CD33" s="106"/>
      <c r="CE33" s="104"/>
      <c r="CF33" s="104"/>
      <c r="CG33" s="105">
        <v>1.0</v>
      </c>
      <c r="CH33" s="105">
        <v>2.0</v>
      </c>
      <c r="CI33" s="104">
        <v>1.0</v>
      </c>
      <c r="CJ33" s="104"/>
      <c r="CK33" s="105">
        <f t="shared" si="12"/>
        <v>4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/>
      <c r="CW33" s="105"/>
      <c r="CX33" s="105"/>
      <c r="CY33" s="104"/>
      <c r="CZ33" s="104"/>
      <c r="DA33" s="105">
        <f t="shared" si="14"/>
        <v>0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5"/>
      <c r="DN33" s="105"/>
      <c r="DO33" s="104"/>
      <c r="DP33" s="104"/>
      <c r="DQ33" s="105">
        <f t="shared" si="16"/>
        <v>0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04"/>
      <c r="EJ33" s="104"/>
      <c r="EK33" s="105">
        <v>1.0</v>
      </c>
      <c r="EL33" s="105">
        <v>1.0</v>
      </c>
      <c r="EM33" s="104"/>
      <c r="EN33" s="104"/>
      <c r="EO33" s="105">
        <f t="shared" si="19"/>
        <v>2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/>
      <c r="FB33" s="105"/>
      <c r="FC33" s="104"/>
      <c r="FD33" s="104"/>
      <c r="FE33" s="105">
        <f t="shared" si="21"/>
        <v>0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04"/>
      <c r="FP33" s="104"/>
      <c r="FQ33" s="105"/>
      <c r="FR33" s="105"/>
      <c r="FS33" s="104"/>
      <c r="FT33" s="104"/>
      <c r="FU33" s="105">
        <f t="shared" si="23"/>
        <v>0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04"/>
      <c r="GF33" s="104"/>
      <c r="GG33" s="105"/>
      <c r="GH33" s="105"/>
      <c r="GI33" s="104"/>
      <c r="GJ33" s="104"/>
      <c r="GK33" s="105">
        <f t="shared" si="25"/>
        <v>0</v>
      </c>
      <c r="GL33" s="106"/>
      <c r="GM33" s="104"/>
      <c r="GN33" s="104"/>
      <c r="GO33" s="105">
        <v>1.0</v>
      </c>
      <c r="GP33" s="105">
        <v>1.0</v>
      </c>
      <c r="GQ33" s="104"/>
      <c r="GR33" s="104"/>
      <c r="GS33" s="105">
        <f t="shared" si="26"/>
        <v>2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04"/>
      <c r="HT33" s="104"/>
      <c r="HU33" s="105"/>
      <c r="HV33" s="105"/>
      <c r="HW33" s="104"/>
      <c r="HX33" s="104"/>
      <c r="HY33" s="105">
        <f t="shared" si="30"/>
        <v>0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32"/>
        <v>0</v>
      </c>
      <c r="IP33" s="106"/>
      <c r="IQ33" s="104"/>
      <c r="IR33" s="104"/>
      <c r="IS33" s="105"/>
      <c r="IT33" s="105"/>
      <c r="IU33" s="104"/>
      <c r="IV33" s="104"/>
      <c r="IW33" s="105">
        <f t="shared" si="33"/>
        <v>0</v>
      </c>
      <c r="IX33" s="106"/>
      <c r="IY33" s="107">
        <f t="shared" ref="IY33:JD33" si="66">SUM(C33,K33,S33,AA33,AI33,AQ33,AY33,BG33,BO33,BW33,CE33,CM33,CU33,DC33,DK33,DS33,EA33,EI33,EQ33,EY33,FG33,FO33,FW33,GE33,GM33,GU33,HC33,HK33,HS33,IA33,II33,IQ33)</f>
        <v>0</v>
      </c>
      <c r="IZ33" s="107">
        <f t="shared" si="66"/>
        <v>0</v>
      </c>
      <c r="JA33" s="107">
        <f t="shared" si="66"/>
        <v>3.5</v>
      </c>
      <c r="JB33" s="107">
        <f t="shared" si="66"/>
        <v>5.5</v>
      </c>
      <c r="JC33" s="107">
        <f t="shared" si="66"/>
        <v>1</v>
      </c>
      <c r="JD33" s="107">
        <f t="shared" si="66"/>
        <v>0</v>
      </c>
      <c r="JE33" s="108">
        <f t="shared" si="35"/>
        <v>10</v>
      </c>
      <c r="JF33" s="104"/>
      <c r="JG33" s="104">
        <f t="shared" si="54"/>
        <v>0</v>
      </c>
    </row>
    <row r="34" ht="15.75" customHeight="1">
      <c r="A34" s="3" t="s">
        <v>90</v>
      </c>
      <c r="B34" s="3" t="s">
        <v>35</v>
      </c>
      <c r="C34" s="104"/>
      <c r="D34" s="104"/>
      <c r="E34" s="105"/>
      <c r="F34" s="105"/>
      <c r="G34" s="104"/>
      <c r="H34" s="104"/>
      <c r="I34" s="105">
        <f t="shared" si="2"/>
        <v>0</v>
      </c>
      <c r="J34" s="106"/>
      <c r="K34" s="104"/>
      <c r="L34" s="104"/>
      <c r="M34" s="105"/>
      <c r="N34" s="105"/>
      <c r="O34" s="104"/>
      <c r="P34" s="104"/>
      <c r="Q34" s="105">
        <f t="shared" si="3"/>
        <v>0</v>
      </c>
      <c r="R34" s="106"/>
      <c r="S34" s="104"/>
      <c r="T34" s="104"/>
      <c r="U34" s="105"/>
      <c r="V34" s="105"/>
      <c r="W34" s="104"/>
      <c r="X34" s="104"/>
      <c r="Y34" s="105">
        <f t="shared" si="4"/>
        <v>0</v>
      </c>
      <c r="Z34" s="106"/>
      <c r="AA34" s="104"/>
      <c r="AB34" s="104">
        <v>1.0</v>
      </c>
      <c r="AC34" s="105"/>
      <c r="AD34" s="105">
        <v>4.0</v>
      </c>
      <c r="AE34" s="104">
        <v>1.0</v>
      </c>
      <c r="AF34" s="104"/>
      <c r="AG34" s="105">
        <f t="shared" si="5"/>
        <v>6</v>
      </c>
      <c r="AH34" s="106"/>
      <c r="AI34" s="104"/>
      <c r="AJ34" s="104"/>
      <c r="AK34" s="105"/>
      <c r="AL34" s="105"/>
      <c r="AM34" s="104"/>
      <c r="AN34" s="104"/>
      <c r="AO34" s="105">
        <f t="shared" si="6"/>
        <v>0</v>
      </c>
      <c r="AP34" s="106"/>
      <c r="AQ34" s="104"/>
      <c r="AR34" s="104"/>
      <c r="AS34" s="105">
        <v>0.5</v>
      </c>
      <c r="AT34" s="105">
        <v>5.0</v>
      </c>
      <c r="AU34" s="104"/>
      <c r="AV34" s="104"/>
      <c r="AW34" s="105">
        <f t="shared" si="7"/>
        <v>5.5</v>
      </c>
      <c r="AX34" s="106"/>
      <c r="AY34" s="104"/>
      <c r="AZ34" s="104"/>
      <c r="BA34" s="105"/>
      <c r="BB34" s="105"/>
      <c r="BC34" s="104"/>
      <c r="BD34" s="104"/>
      <c r="BE34" s="105">
        <f t="shared" si="8"/>
        <v>0</v>
      </c>
      <c r="BF34" s="106"/>
      <c r="BG34" s="104"/>
      <c r="BH34" s="104"/>
      <c r="BI34" s="105"/>
      <c r="BJ34" s="105"/>
      <c r="BK34" s="104"/>
      <c r="BL34" s="104"/>
      <c r="BM34" s="105">
        <f t="shared" si="9"/>
        <v>0</v>
      </c>
      <c r="BN34" s="106"/>
      <c r="BO34" s="104"/>
      <c r="BP34" s="104"/>
      <c r="BQ34" s="105"/>
      <c r="BR34" s="105"/>
      <c r="BS34" s="104"/>
      <c r="BT34" s="104"/>
      <c r="BU34" s="105">
        <f t="shared" si="10"/>
        <v>0</v>
      </c>
      <c r="BV34" s="106"/>
      <c r="BW34" s="104"/>
      <c r="BX34" s="104"/>
      <c r="BY34" s="105"/>
      <c r="BZ34" s="105"/>
      <c r="CA34" s="104"/>
      <c r="CB34" s="104"/>
      <c r="CC34" s="105">
        <f t="shared" si="11"/>
        <v>0</v>
      </c>
      <c r="CD34" s="106"/>
      <c r="CE34" s="104">
        <v>6.0</v>
      </c>
      <c r="CF34" s="104"/>
      <c r="CG34" s="105"/>
      <c r="CH34" s="105">
        <v>10.0</v>
      </c>
      <c r="CI34" s="104">
        <v>1.0</v>
      </c>
      <c r="CJ34" s="104">
        <v>3.0</v>
      </c>
      <c r="CK34" s="105">
        <f t="shared" si="12"/>
        <v>20</v>
      </c>
      <c r="CL34" s="106"/>
      <c r="CM34" s="104"/>
      <c r="CN34" s="104"/>
      <c r="CO34" s="105"/>
      <c r="CP34" s="105"/>
      <c r="CQ34" s="104"/>
      <c r="CR34" s="104"/>
      <c r="CS34" s="105">
        <f t="shared" si="13"/>
        <v>0</v>
      </c>
      <c r="CT34" s="106"/>
      <c r="CU34" s="104">
        <v>1.0</v>
      </c>
      <c r="CV34" s="104"/>
      <c r="CW34" s="105">
        <v>1.0</v>
      </c>
      <c r="CX34" s="105">
        <v>2.0</v>
      </c>
      <c r="CY34" s="104">
        <v>0.5</v>
      </c>
      <c r="CZ34" s="104"/>
      <c r="DA34" s="105">
        <f t="shared" si="14"/>
        <v>4.5</v>
      </c>
      <c r="DB34" s="106"/>
      <c r="DC34" s="104"/>
      <c r="DD34" s="104"/>
      <c r="DE34" s="105"/>
      <c r="DF34" s="105"/>
      <c r="DG34" s="104"/>
      <c r="DH34" s="104"/>
      <c r="DI34" s="105">
        <f t="shared" si="15"/>
        <v>0</v>
      </c>
      <c r="DJ34" s="106"/>
      <c r="DK34" s="104"/>
      <c r="DL34" s="104"/>
      <c r="DM34" s="105"/>
      <c r="DN34" s="105"/>
      <c r="DO34" s="104"/>
      <c r="DP34" s="104"/>
      <c r="DQ34" s="105">
        <f t="shared" si="16"/>
        <v>0</v>
      </c>
      <c r="DR34" s="106"/>
      <c r="DS34" s="104"/>
      <c r="DT34" s="104"/>
      <c r="DU34" s="105"/>
      <c r="DV34" s="105"/>
      <c r="DW34" s="104"/>
      <c r="DX34" s="104"/>
      <c r="DY34" s="105">
        <f t="shared" si="17"/>
        <v>0</v>
      </c>
      <c r="DZ34" s="106"/>
      <c r="EA34" s="104"/>
      <c r="EB34" s="104"/>
      <c r="EC34" s="105"/>
      <c r="ED34" s="105"/>
      <c r="EE34" s="104"/>
      <c r="EF34" s="104"/>
      <c r="EG34" s="105">
        <f t="shared" si="18"/>
        <v>0</v>
      </c>
      <c r="EH34" s="106"/>
      <c r="EI34" s="104">
        <v>1.0</v>
      </c>
      <c r="EJ34" s="104"/>
      <c r="EK34" s="105"/>
      <c r="EL34" s="105">
        <v>2.0</v>
      </c>
      <c r="EM34" s="104"/>
      <c r="EN34" s="104">
        <v>1.0</v>
      </c>
      <c r="EO34" s="105">
        <f t="shared" si="19"/>
        <v>4</v>
      </c>
      <c r="EP34" s="106"/>
      <c r="EQ34" s="104"/>
      <c r="ER34" s="104"/>
      <c r="ES34" s="105"/>
      <c r="ET34" s="105"/>
      <c r="EU34" s="104"/>
      <c r="EV34" s="104"/>
      <c r="EW34" s="105">
        <f t="shared" si="20"/>
        <v>0</v>
      </c>
      <c r="EX34" s="106"/>
      <c r="EY34" s="104"/>
      <c r="EZ34" s="104"/>
      <c r="FA34" s="105"/>
      <c r="FB34" s="105">
        <v>2.5</v>
      </c>
      <c r="FC34" s="104"/>
      <c r="FD34" s="104"/>
      <c r="FE34" s="105">
        <f t="shared" si="21"/>
        <v>2.5</v>
      </c>
      <c r="FF34" s="106"/>
      <c r="FG34" s="104"/>
      <c r="FH34" s="104"/>
      <c r="FI34" s="105"/>
      <c r="FJ34" s="105"/>
      <c r="FK34" s="104"/>
      <c r="FL34" s="104"/>
      <c r="FM34" s="105">
        <f t="shared" si="22"/>
        <v>0</v>
      </c>
      <c r="FN34" s="106"/>
      <c r="FO34" s="104"/>
      <c r="FP34" s="104"/>
      <c r="FQ34" s="105"/>
      <c r="FR34" s="105"/>
      <c r="FS34" s="104"/>
      <c r="FT34" s="104"/>
      <c r="FU34" s="105">
        <f t="shared" si="23"/>
        <v>0</v>
      </c>
      <c r="FV34" s="106"/>
      <c r="FW34" s="104"/>
      <c r="FX34" s="104"/>
      <c r="FY34" s="105"/>
      <c r="FZ34" s="105"/>
      <c r="GA34" s="104"/>
      <c r="GB34" s="104"/>
      <c r="GC34" s="105">
        <f t="shared" si="24"/>
        <v>0</v>
      </c>
      <c r="GD34" s="106"/>
      <c r="GE34" s="104"/>
      <c r="GF34" s="104"/>
      <c r="GG34" s="105"/>
      <c r="GH34" s="105"/>
      <c r="GI34" s="104"/>
      <c r="GJ34" s="104"/>
      <c r="GK34" s="105">
        <f t="shared" si="25"/>
        <v>0</v>
      </c>
      <c r="GL34" s="106"/>
      <c r="GM34" s="104"/>
      <c r="GN34" s="104"/>
      <c r="GO34" s="105"/>
      <c r="GP34" s="105"/>
      <c r="GQ34" s="104"/>
      <c r="GR34" s="104"/>
      <c r="GS34" s="105">
        <f t="shared" si="26"/>
        <v>0</v>
      </c>
      <c r="GT34" s="106"/>
      <c r="GU34" s="104"/>
      <c r="GV34" s="104"/>
      <c r="GW34" s="105"/>
      <c r="GX34" s="105"/>
      <c r="GY34" s="104"/>
      <c r="GZ34" s="104"/>
      <c r="HA34" s="105">
        <f t="shared" si="27"/>
        <v>0</v>
      </c>
      <c r="HB34" s="106"/>
      <c r="HC34" s="104">
        <v>1.0</v>
      </c>
      <c r="HD34" s="104"/>
      <c r="HE34" s="105"/>
      <c r="HF34" s="105">
        <v>6.0</v>
      </c>
      <c r="HG34" s="104">
        <v>1.0</v>
      </c>
      <c r="HH34" s="104"/>
      <c r="HI34" s="105">
        <f t="shared" si="28"/>
        <v>8</v>
      </c>
      <c r="HJ34" s="106"/>
      <c r="HK34" s="104"/>
      <c r="HL34" s="104"/>
      <c r="HM34" s="105"/>
      <c r="HN34" s="105"/>
      <c r="HO34" s="104"/>
      <c r="HP34" s="104"/>
      <c r="HQ34" s="105">
        <f t="shared" si="29"/>
        <v>0</v>
      </c>
      <c r="HR34" s="106"/>
      <c r="HS34" s="104"/>
      <c r="HT34" s="104"/>
      <c r="HU34" s="105"/>
      <c r="HV34" s="105"/>
      <c r="HW34" s="104"/>
      <c r="HX34" s="104"/>
      <c r="HY34" s="105">
        <f t="shared" si="30"/>
        <v>0</v>
      </c>
      <c r="HZ34" s="106"/>
      <c r="IA34" s="104"/>
      <c r="IB34" s="104"/>
      <c r="IC34" s="105"/>
      <c r="ID34" s="105"/>
      <c r="IE34" s="104"/>
      <c r="IF34" s="104"/>
      <c r="IG34" s="105">
        <f t="shared" si="31"/>
        <v>0</v>
      </c>
      <c r="IH34" s="106"/>
      <c r="II34" s="104"/>
      <c r="IJ34" s="104"/>
      <c r="IK34" s="105"/>
      <c r="IL34" s="105"/>
      <c r="IM34" s="104"/>
      <c r="IN34" s="104"/>
      <c r="IO34" s="105">
        <f t="shared" si="32"/>
        <v>0</v>
      </c>
      <c r="IP34" s="106"/>
      <c r="IQ34" s="104"/>
      <c r="IR34" s="104"/>
      <c r="IS34" s="105"/>
      <c r="IT34" s="105"/>
      <c r="IU34" s="104"/>
      <c r="IV34" s="104"/>
      <c r="IW34" s="105">
        <f t="shared" si="33"/>
        <v>0</v>
      </c>
      <c r="IX34" s="106"/>
      <c r="IY34" s="107">
        <f t="shared" ref="IY34:JD34" si="67">SUM(C34,K34,S34,AA34,AI34,AQ34,AY34,BG34,BO34,BW34,CE34,CM34,CU34,DC34,DK34,DS34,EA34,EI34,EQ34,EY34,FG34,FO34,FW34,GE34,GM34,GU34,HC34,HK34,HS34,IA34,II34,IQ34)</f>
        <v>9</v>
      </c>
      <c r="IZ34" s="107">
        <f t="shared" si="67"/>
        <v>1</v>
      </c>
      <c r="JA34" s="107">
        <f t="shared" si="67"/>
        <v>1.5</v>
      </c>
      <c r="JB34" s="107">
        <f t="shared" si="67"/>
        <v>31.5</v>
      </c>
      <c r="JC34" s="107">
        <f t="shared" si="67"/>
        <v>3.5</v>
      </c>
      <c r="JD34" s="107">
        <f t="shared" si="67"/>
        <v>4</v>
      </c>
      <c r="JE34" s="108">
        <f t="shared" si="35"/>
        <v>50.5</v>
      </c>
      <c r="JF34" s="104"/>
      <c r="JG34" s="104">
        <f t="shared" si="54"/>
        <v>0</v>
      </c>
    </row>
    <row r="35" ht="15.75" customHeight="1">
      <c r="A35" s="3" t="s">
        <v>91</v>
      </c>
      <c r="B35" s="3" t="s">
        <v>37</v>
      </c>
      <c r="C35" s="105"/>
      <c r="D35" s="104"/>
      <c r="E35" s="104"/>
      <c r="F35" s="105"/>
      <c r="G35" s="105"/>
      <c r="H35" s="104"/>
      <c r="I35" s="105">
        <f t="shared" si="2"/>
        <v>0</v>
      </c>
      <c r="J35" s="106"/>
      <c r="K35" s="105"/>
      <c r="L35" s="104"/>
      <c r="M35" s="104"/>
      <c r="N35" s="105"/>
      <c r="O35" s="105"/>
      <c r="P35" s="104"/>
      <c r="Q35" s="105">
        <f t="shared" si="3"/>
        <v>0</v>
      </c>
      <c r="R35" s="106"/>
      <c r="S35" s="105"/>
      <c r="T35" s="104"/>
      <c r="U35" s="104"/>
      <c r="V35" s="105"/>
      <c r="W35" s="105"/>
      <c r="X35" s="104"/>
      <c r="Y35" s="105">
        <f t="shared" si="4"/>
        <v>0</v>
      </c>
      <c r="Z35" s="106"/>
      <c r="AA35" s="105">
        <v>8.0</v>
      </c>
      <c r="AB35" s="104"/>
      <c r="AC35" s="104"/>
      <c r="AD35" s="105">
        <v>2.5</v>
      </c>
      <c r="AE35" s="105"/>
      <c r="AF35" s="104"/>
      <c r="AG35" s="105">
        <f t="shared" si="5"/>
        <v>10.5</v>
      </c>
      <c r="AH35" s="106"/>
      <c r="AI35" s="105"/>
      <c r="AJ35" s="104"/>
      <c r="AK35" s="104"/>
      <c r="AL35" s="105"/>
      <c r="AM35" s="105"/>
      <c r="AN35" s="104"/>
      <c r="AO35" s="105">
        <f t="shared" si="6"/>
        <v>0</v>
      </c>
      <c r="AP35" s="106"/>
      <c r="AQ35" s="105">
        <v>4.0</v>
      </c>
      <c r="AR35" s="104"/>
      <c r="AS35" s="104">
        <v>1.0</v>
      </c>
      <c r="AT35" s="105"/>
      <c r="AU35" s="105"/>
      <c r="AV35" s="104"/>
      <c r="AW35" s="105">
        <f t="shared" si="7"/>
        <v>5</v>
      </c>
      <c r="AX35" s="106"/>
      <c r="AY35" s="105">
        <v>5.0</v>
      </c>
      <c r="AZ35" s="104"/>
      <c r="BA35" s="104"/>
      <c r="BB35" s="105"/>
      <c r="BC35" s="105"/>
      <c r="BD35" s="104"/>
      <c r="BE35" s="105">
        <f t="shared" si="8"/>
        <v>5</v>
      </c>
      <c r="BF35" s="106"/>
      <c r="BG35" s="105"/>
      <c r="BH35" s="104"/>
      <c r="BI35" s="104"/>
      <c r="BJ35" s="105"/>
      <c r="BK35" s="105"/>
      <c r="BL35" s="104"/>
      <c r="BM35" s="105">
        <f t="shared" si="9"/>
        <v>0</v>
      </c>
      <c r="BN35" s="106"/>
      <c r="BO35" s="105"/>
      <c r="BP35" s="104"/>
      <c r="BQ35" s="104"/>
      <c r="BR35" s="105"/>
      <c r="BS35" s="105"/>
      <c r="BT35" s="104"/>
      <c r="BU35" s="105">
        <f t="shared" si="10"/>
        <v>0</v>
      </c>
      <c r="BV35" s="106"/>
      <c r="BW35" s="105"/>
      <c r="BX35" s="104"/>
      <c r="BY35" s="104"/>
      <c r="BZ35" s="105"/>
      <c r="CA35" s="105"/>
      <c r="CB35" s="104"/>
      <c r="CC35" s="105">
        <f t="shared" si="11"/>
        <v>0</v>
      </c>
      <c r="CD35" s="106"/>
      <c r="CE35" s="105">
        <v>11.0</v>
      </c>
      <c r="CF35" s="104"/>
      <c r="CG35" s="104"/>
      <c r="CH35" s="105">
        <v>3.0</v>
      </c>
      <c r="CI35" s="105"/>
      <c r="CJ35" s="104"/>
      <c r="CK35" s="105">
        <f t="shared" si="12"/>
        <v>14</v>
      </c>
      <c r="CL35" s="106"/>
      <c r="CM35" s="105"/>
      <c r="CN35" s="104"/>
      <c r="CO35" s="104"/>
      <c r="CP35" s="105"/>
      <c r="CQ35" s="105"/>
      <c r="CR35" s="104"/>
      <c r="CS35" s="105">
        <f t="shared" si="13"/>
        <v>0</v>
      </c>
      <c r="CT35" s="106"/>
      <c r="CU35" s="105">
        <v>2.0</v>
      </c>
      <c r="CV35" s="104"/>
      <c r="CW35" s="104">
        <v>1.0</v>
      </c>
      <c r="CX35" s="105">
        <v>1.0</v>
      </c>
      <c r="CY35" s="105">
        <v>0.5</v>
      </c>
      <c r="CZ35" s="104"/>
      <c r="DA35" s="105">
        <f t="shared" si="14"/>
        <v>4.5</v>
      </c>
      <c r="DB35" s="106"/>
      <c r="DC35" s="105"/>
      <c r="DD35" s="104"/>
      <c r="DE35" s="104"/>
      <c r="DF35" s="105"/>
      <c r="DG35" s="105"/>
      <c r="DH35" s="104"/>
      <c r="DI35" s="105">
        <f t="shared" si="15"/>
        <v>0</v>
      </c>
      <c r="DJ35" s="106"/>
      <c r="DK35" s="105"/>
      <c r="DL35" s="104"/>
      <c r="DM35" s="104"/>
      <c r="DN35" s="105"/>
      <c r="DO35" s="105"/>
      <c r="DP35" s="104"/>
      <c r="DQ35" s="105">
        <f t="shared" si="16"/>
        <v>0</v>
      </c>
      <c r="DR35" s="106"/>
      <c r="DS35" s="105"/>
      <c r="DT35" s="104"/>
      <c r="DU35" s="104"/>
      <c r="DV35" s="105"/>
      <c r="DW35" s="105"/>
      <c r="DX35" s="104"/>
      <c r="DY35" s="105">
        <f t="shared" si="17"/>
        <v>0</v>
      </c>
      <c r="DZ35" s="106"/>
      <c r="EA35" s="105"/>
      <c r="EB35" s="104"/>
      <c r="EC35" s="104"/>
      <c r="ED35" s="105"/>
      <c r="EE35" s="105"/>
      <c r="EF35" s="104"/>
      <c r="EG35" s="105">
        <f t="shared" si="18"/>
        <v>0</v>
      </c>
      <c r="EH35" s="106"/>
      <c r="EI35" s="105"/>
      <c r="EJ35" s="104"/>
      <c r="EK35" s="104"/>
      <c r="EL35" s="105"/>
      <c r="EM35" s="105"/>
      <c r="EN35" s="104"/>
      <c r="EO35" s="105">
        <f t="shared" si="19"/>
        <v>0</v>
      </c>
      <c r="EP35" s="106"/>
      <c r="EQ35" s="105"/>
      <c r="ER35" s="104"/>
      <c r="ES35" s="104"/>
      <c r="ET35" s="105"/>
      <c r="EU35" s="105"/>
      <c r="EV35" s="104"/>
      <c r="EW35" s="105">
        <f t="shared" si="20"/>
        <v>0</v>
      </c>
      <c r="EX35" s="106"/>
      <c r="EY35" s="105">
        <v>5.0</v>
      </c>
      <c r="EZ35" s="104"/>
      <c r="FA35" s="104"/>
      <c r="FB35" s="105">
        <v>2.0</v>
      </c>
      <c r="FC35" s="105"/>
      <c r="FD35" s="104"/>
      <c r="FE35" s="105">
        <f t="shared" si="21"/>
        <v>7</v>
      </c>
      <c r="FF35" s="106"/>
      <c r="FG35" s="105"/>
      <c r="FH35" s="104"/>
      <c r="FI35" s="104"/>
      <c r="FJ35" s="105"/>
      <c r="FK35" s="105"/>
      <c r="FL35" s="104"/>
      <c r="FM35" s="105">
        <f t="shared" si="22"/>
        <v>0</v>
      </c>
      <c r="FN35" s="106"/>
      <c r="FO35" s="105"/>
      <c r="FP35" s="104"/>
      <c r="FQ35" s="104"/>
      <c r="FR35" s="105"/>
      <c r="FS35" s="105"/>
      <c r="FT35" s="104"/>
      <c r="FU35" s="105">
        <f t="shared" si="23"/>
        <v>0</v>
      </c>
      <c r="FV35" s="106"/>
      <c r="FW35" s="105"/>
      <c r="FX35" s="104"/>
      <c r="FY35" s="104"/>
      <c r="FZ35" s="105"/>
      <c r="GA35" s="105"/>
      <c r="GB35" s="104"/>
      <c r="GC35" s="105">
        <f t="shared" si="24"/>
        <v>0</v>
      </c>
      <c r="GD35" s="106"/>
      <c r="GE35" s="105"/>
      <c r="GF35" s="104"/>
      <c r="GG35" s="104"/>
      <c r="GH35" s="105"/>
      <c r="GI35" s="105"/>
      <c r="GJ35" s="104"/>
      <c r="GK35" s="105">
        <f t="shared" si="25"/>
        <v>0</v>
      </c>
      <c r="GL35" s="106"/>
      <c r="GM35" s="105">
        <v>14.0</v>
      </c>
      <c r="GN35" s="104"/>
      <c r="GO35" s="104"/>
      <c r="GP35" s="105"/>
      <c r="GQ35" s="105"/>
      <c r="GR35" s="104"/>
      <c r="GS35" s="105">
        <f t="shared" si="26"/>
        <v>14</v>
      </c>
      <c r="GT35" s="106"/>
      <c r="GU35" s="105"/>
      <c r="GV35" s="104"/>
      <c r="GW35" s="104"/>
      <c r="GX35" s="105"/>
      <c r="GY35" s="105"/>
      <c r="GZ35" s="104"/>
      <c r="HA35" s="105">
        <f t="shared" si="27"/>
        <v>0</v>
      </c>
      <c r="HB35" s="106"/>
      <c r="HC35" s="105">
        <v>3.0</v>
      </c>
      <c r="HD35" s="104"/>
      <c r="HE35" s="104"/>
      <c r="HF35" s="105">
        <v>4.0</v>
      </c>
      <c r="HG35" s="105"/>
      <c r="HH35" s="104"/>
      <c r="HI35" s="105">
        <f t="shared" si="28"/>
        <v>7</v>
      </c>
      <c r="HJ35" s="106"/>
      <c r="HK35" s="105"/>
      <c r="HL35" s="104"/>
      <c r="HM35" s="104"/>
      <c r="HN35" s="105"/>
      <c r="HO35" s="105"/>
      <c r="HP35" s="104"/>
      <c r="HQ35" s="105">
        <f t="shared" si="29"/>
        <v>0</v>
      </c>
      <c r="HR35" s="106"/>
      <c r="HS35" s="105"/>
      <c r="HT35" s="104"/>
      <c r="HU35" s="104"/>
      <c r="HV35" s="105"/>
      <c r="HW35" s="105"/>
      <c r="HX35" s="104"/>
      <c r="HY35" s="105">
        <f t="shared" si="30"/>
        <v>0</v>
      </c>
      <c r="HZ35" s="106"/>
      <c r="IA35" s="105"/>
      <c r="IB35" s="104"/>
      <c r="IC35" s="104"/>
      <c r="ID35" s="105"/>
      <c r="IE35" s="105"/>
      <c r="IF35" s="104"/>
      <c r="IG35" s="105">
        <f t="shared" si="31"/>
        <v>0</v>
      </c>
      <c r="IH35" s="106"/>
      <c r="II35" s="105"/>
      <c r="IJ35" s="104"/>
      <c r="IK35" s="104"/>
      <c r="IL35" s="105"/>
      <c r="IM35" s="105"/>
      <c r="IN35" s="104"/>
      <c r="IO35" s="105">
        <f t="shared" si="32"/>
        <v>0</v>
      </c>
      <c r="IP35" s="106"/>
      <c r="IQ35" s="105"/>
      <c r="IR35" s="104"/>
      <c r="IS35" s="104"/>
      <c r="IT35" s="105"/>
      <c r="IU35" s="105"/>
      <c r="IV35" s="104"/>
      <c r="IW35" s="105">
        <f t="shared" si="33"/>
        <v>0</v>
      </c>
      <c r="IX35" s="106"/>
      <c r="IY35" s="107">
        <f t="shared" ref="IY35:JD35" si="68">SUM(C35,K35,S35,AA35,AI35,AQ35,AY35,BG35,BO35,BW35,CE35,CM35,CU35,DC35,DK35,DS35,EA35,EI35,EQ35,EY35,FG35,FO35,FW35,GE35,GM35,GU35,HC35,HK35,HS35,IA35,II35,IQ35)</f>
        <v>52</v>
      </c>
      <c r="IZ35" s="107">
        <f t="shared" si="68"/>
        <v>0</v>
      </c>
      <c r="JA35" s="107">
        <f t="shared" si="68"/>
        <v>2</v>
      </c>
      <c r="JB35" s="107">
        <f t="shared" si="68"/>
        <v>12.5</v>
      </c>
      <c r="JC35" s="107">
        <f t="shared" si="68"/>
        <v>0.5</v>
      </c>
      <c r="JD35" s="107">
        <f t="shared" si="68"/>
        <v>0</v>
      </c>
      <c r="JE35" s="108">
        <f t="shared" si="35"/>
        <v>67</v>
      </c>
      <c r="JF35" s="104"/>
      <c r="JG35" s="104">
        <f t="shared" si="54"/>
        <v>0</v>
      </c>
    </row>
    <row r="36" ht="15.75" customHeight="1">
      <c r="A36" s="3"/>
      <c r="B36" s="3" t="s">
        <v>36</v>
      </c>
      <c r="C36" s="105"/>
      <c r="D36" s="104"/>
      <c r="E36" s="104">
        <v>5.0</v>
      </c>
      <c r="F36" s="105"/>
      <c r="G36" s="105"/>
      <c r="H36" s="104"/>
      <c r="I36" s="105"/>
      <c r="J36" s="106"/>
      <c r="K36" s="105"/>
      <c r="L36" s="104"/>
      <c r="M36" s="104"/>
      <c r="N36" s="105"/>
      <c r="O36" s="105"/>
      <c r="P36" s="104"/>
      <c r="Q36" s="105"/>
      <c r="R36" s="106"/>
      <c r="S36" s="105"/>
      <c r="T36" s="104"/>
      <c r="U36" s="104"/>
      <c r="V36" s="105"/>
      <c r="W36" s="105"/>
      <c r="X36" s="104"/>
      <c r="Y36" s="105"/>
      <c r="Z36" s="106"/>
      <c r="AA36" s="105"/>
      <c r="AB36" s="104"/>
      <c r="AC36" s="104"/>
      <c r="AD36" s="105"/>
      <c r="AE36" s="105"/>
      <c r="AF36" s="104"/>
      <c r="AG36" s="105"/>
      <c r="AH36" s="106"/>
      <c r="AI36" s="105"/>
      <c r="AJ36" s="104"/>
      <c r="AK36" s="104"/>
      <c r="AL36" s="105"/>
      <c r="AM36" s="105"/>
      <c r="AN36" s="104"/>
      <c r="AO36" s="105"/>
      <c r="AP36" s="106"/>
      <c r="AQ36" s="105"/>
      <c r="AR36" s="104"/>
      <c r="AS36" s="104"/>
      <c r="AT36" s="105"/>
      <c r="AU36" s="105"/>
      <c r="AV36" s="104"/>
      <c r="AW36" s="105"/>
      <c r="AX36" s="106"/>
      <c r="AY36" s="105"/>
      <c r="AZ36" s="104"/>
      <c r="BA36" s="104"/>
      <c r="BB36" s="105"/>
      <c r="BC36" s="105"/>
      <c r="BD36" s="104"/>
      <c r="BE36" s="105"/>
      <c r="BF36" s="106"/>
      <c r="BG36" s="105"/>
      <c r="BH36" s="104"/>
      <c r="BI36" s="104"/>
      <c r="BJ36" s="105">
        <v>6.0</v>
      </c>
      <c r="BK36" s="105"/>
      <c r="BL36" s="104"/>
      <c r="BM36" s="105"/>
      <c r="BN36" s="106"/>
      <c r="BO36" s="105"/>
      <c r="BP36" s="104"/>
      <c r="BQ36" s="104"/>
      <c r="BR36" s="105"/>
      <c r="BS36" s="105"/>
      <c r="BT36" s="104"/>
      <c r="BU36" s="105"/>
      <c r="BV36" s="106"/>
      <c r="BW36" s="105"/>
      <c r="BX36" s="104"/>
      <c r="BY36" s="104"/>
      <c r="BZ36" s="105"/>
      <c r="CA36" s="105"/>
      <c r="CB36" s="104"/>
      <c r="CC36" s="105"/>
      <c r="CD36" s="106"/>
      <c r="CE36" s="105"/>
      <c r="CF36" s="104"/>
      <c r="CG36" s="104"/>
      <c r="CH36" s="105"/>
      <c r="CI36" s="105"/>
      <c r="CJ36" s="104"/>
      <c r="CK36" s="105"/>
      <c r="CL36" s="106"/>
      <c r="CM36" s="105"/>
      <c r="CN36" s="104"/>
      <c r="CO36" s="104"/>
      <c r="CP36" s="105"/>
      <c r="CQ36" s="105"/>
      <c r="CR36" s="104"/>
      <c r="CS36" s="105"/>
      <c r="CT36" s="106"/>
      <c r="CU36" s="105"/>
      <c r="CV36" s="104"/>
      <c r="CW36" s="104"/>
      <c r="CX36" s="105"/>
      <c r="CY36" s="105"/>
      <c r="CZ36" s="104"/>
      <c r="DA36" s="105"/>
      <c r="DB36" s="106"/>
      <c r="DC36" s="105"/>
      <c r="DD36" s="104"/>
      <c r="DE36" s="104"/>
      <c r="DF36" s="105"/>
      <c r="DG36" s="105"/>
      <c r="DH36" s="104"/>
      <c r="DI36" s="105"/>
      <c r="DJ36" s="106"/>
      <c r="DK36" s="105"/>
      <c r="DL36" s="104"/>
      <c r="DM36" s="104"/>
      <c r="DN36" s="105">
        <v>10.0</v>
      </c>
      <c r="DO36" s="105"/>
      <c r="DP36" s="104"/>
      <c r="DQ36" s="105"/>
      <c r="DR36" s="106"/>
      <c r="DS36" s="105"/>
      <c r="DT36" s="104"/>
      <c r="DU36" s="104"/>
      <c r="DV36" s="105"/>
      <c r="DW36" s="105"/>
      <c r="DX36" s="104"/>
      <c r="DY36" s="105"/>
      <c r="DZ36" s="106"/>
      <c r="EA36" s="105"/>
      <c r="EB36" s="104"/>
      <c r="EC36" s="104"/>
      <c r="ED36" s="105"/>
      <c r="EE36" s="105"/>
      <c r="EF36" s="104"/>
      <c r="EG36" s="105"/>
      <c r="EH36" s="106"/>
      <c r="EI36" s="105"/>
      <c r="EJ36" s="104"/>
      <c r="EK36" s="104"/>
      <c r="EL36" s="105"/>
      <c r="EM36" s="105"/>
      <c r="EN36" s="104"/>
      <c r="EO36" s="105"/>
      <c r="EP36" s="106"/>
      <c r="EQ36" s="105"/>
      <c r="ER36" s="104"/>
      <c r="ES36" s="104"/>
      <c r="ET36" s="105"/>
      <c r="EU36" s="105"/>
      <c r="EV36" s="104"/>
      <c r="EW36" s="105"/>
      <c r="EX36" s="106"/>
      <c r="EY36" s="105"/>
      <c r="EZ36" s="104"/>
      <c r="FA36" s="104"/>
      <c r="FB36" s="105"/>
      <c r="FC36" s="105"/>
      <c r="FD36" s="104"/>
      <c r="FE36" s="105"/>
      <c r="FF36" s="106"/>
      <c r="FG36" s="105"/>
      <c r="FH36" s="104"/>
      <c r="FI36" s="104"/>
      <c r="FJ36" s="105"/>
      <c r="FK36" s="105"/>
      <c r="FL36" s="104"/>
      <c r="FM36" s="105"/>
      <c r="FN36" s="106"/>
      <c r="FO36" s="105"/>
      <c r="FP36" s="104"/>
      <c r="FQ36" s="104"/>
      <c r="FR36" s="105"/>
      <c r="FS36" s="105"/>
      <c r="FT36" s="104"/>
      <c r="FU36" s="105"/>
      <c r="FV36" s="106"/>
      <c r="FW36" s="105"/>
      <c r="FX36" s="104"/>
      <c r="FY36" s="104"/>
      <c r="FZ36" s="105"/>
      <c r="GA36" s="105"/>
      <c r="GB36" s="104"/>
      <c r="GC36" s="105"/>
      <c r="GD36" s="106"/>
      <c r="GE36" s="105"/>
      <c r="GF36" s="104"/>
      <c r="GG36" s="104"/>
      <c r="GH36" s="105"/>
      <c r="GI36" s="105"/>
      <c r="GJ36" s="104"/>
      <c r="GK36" s="105"/>
      <c r="GL36" s="106"/>
      <c r="GM36" s="105"/>
      <c r="GN36" s="104"/>
      <c r="GO36" s="104"/>
      <c r="GP36" s="105"/>
      <c r="GQ36" s="105"/>
      <c r="GR36" s="104"/>
      <c r="GS36" s="105"/>
      <c r="GT36" s="106"/>
      <c r="GU36" s="105"/>
      <c r="GV36" s="104"/>
      <c r="GW36" s="104"/>
      <c r="GX36" s="105"/>
      <c r="GY36" s="105"/>
      <c r="GZ36" s="104"/>
      <c r="HA36" s="105"/>
      <c r="HB36" s="106"/>
      <c r="HC36" s="105"/>
      <c r="HD36" s="104"/>
      <c r="HE36" s="104">
        <v>5.0</v>
      </c>
      <c r="HF36" s="105"/>
      <c r="HG36" s="105"/>
      <c r="HH36" s="104"/>
      <c r="HI36" s="105"/>
      <c r="HJ36" s="106"/>
      <c r="HK36" s="105"/>
      <c r="HL36" s="104"/>
      <c r="HM36" s="104"/>
      <c r="HN36" s="105"/>
      <c r="HO36" s="105"/>
      <c r="HP36" s="104"/>
      <c r="HQ36" s="105"/>
      <c r="HR36" s="106"/>
      <c r="HS36" s="105"/>
      <c r="HT36" s="104"/>
      <c r="HU36" s="104"/>
      <c r="HV36" s="105"/>
      <c r="HW36" s="105"/>
      <c r="HX36" s="104"/>
      <c r="HY36" s="105"/>
      <c r="HZ36" s="106"/>
      <c r="IA36" s="105"/>
      <c r="IB36" s="104"/>
      <c r="IC36" s="104"/>
      <c r="ID36" s="105"/>
      <c r="IE36" s="105"/>
      <c r="IF36" s="104"/>
      <c r="IG36" s="105"/>
      <c r="IH36" s="106"/>
      <c r="II36" s="105"/>
      <c r="IJ36" s="104"/>
      <c r="IK36" s="104"/>
      <c r="IL36" s="105"/>
      <c r="IM36" s="105"/>
      <c r="IN36" s="104"/>
      <c r="IO36" s="105"/>
      <c r="IP36" s="106"/>
      <c r="IQ36" s="105"/>
      <c r="IR36" s="104"/>
      <c r="IS36" s="104"/>
      <c r="IT36" s="105"/>
      <c r="IU36" s="105"/>
      <c r="IV36" s="104"/>
      <c r="IW36" s="105"/>
      <c r="IX36" s="106"/>
      <c r="IY36" s="107"/>
      <c r="IZ36" s="107"/>
      <c r="JA36" s="107"/>
      <c r="JB36" s="107"/>
      <c r="JC36" s="107"/>
      <c r="JD36" s="107"/>
      <c r="JE36" s="108"/>
      <c r="JF36" s="104"/>
      <c r="JG36" s="104"/>
    </row>
    <row r="37" ht="15.75" customHeight="1">
      <c r="A37" s="3" t="s">
        <v>92</v>
      </c>
      <c r="B37" s="3" t="s">
        <v>38</v>
      </c>
      <c r="C37" s="104"/>
      <c r="D37" s="104"/>
      <c r="E37" s="104"/>
      <c r="F37" s="104"/>
      <c r="G37" s="104"/>
      <c r="H37" s="104"/>
      <c r="I37" s="105">
        <f t="shared" ref="I37:I49" si="70">SUM(C37:H37)</f>
        <v>0</v>
      </c>
      <c r="J37" s="106"/>
      <c r="K37" s="104"/>
      <c r="L37" s="104"/>
      <c r="M37" s="104"/>
      <c r="N37" s="104"/>
      <c r="O37" s="104"/>
      <c r="P37" s="104"/>
      <c r="Q37" s="105">
        <f t="shared" ref="Q37:Q49" si="71">SUM(K37:P37)</f>
        <v>0</v>
      </c>
      <c r="R37" s="106"/>
      <c r="S37" s="104"/>
      <c r="T37" s="104"/>
      <c r="U37" s="104"/>
      <c r="V37" s="104"/>
      <c r="W37" s="104"/>
      <c r="X37" s="104"/>
      <c r="Y37" s="105">
        <f t="shared" ref="Y37:Y49" si="72">SUM(S37:X37)</f>
        <v>0</v>
      </c>
      <c r="Z37" s="106"/>
      <c r="AA37" s="104"/>
      <c r="AB37" s="104"/>
      <c r="AC37" s="104"/>
      <c r="AD37" s="104"/>
      <c r="AE37" s="104"/>
      <c r="AF37" s="104"/>
      <c r="AG37" s="105">
        <f t="shared" ref="AG37:AG49" si="73">SUM(AA37:AF37)</f>
        <v>0</v>
      </c>
      <c r="AH37" s="106"/>
      <c r="AI37" s="104"/>
      <c r="AJ37" s="104"/>
      <c r="AK37" s="104"/>
      <c r="AL37" s="104"/>
      <c r="AM37" s="104"/>
      <c r="AN37" s="104"/>
      <c r="AO37" s="105">
        <f t="shared" ref="AO37:AO49" si="74">SUM(AI37:AN37)</f>
        <v>0</v>
      </c>
      <c r="AP37" s="106"/>
      <c r="AQ37" s="104"/>
      <c r="AR37" s="104"/>
      <c r="AS37" s="104"/>
      <c r="AT37" s="104"/>
      <c r="AU37" s="104"/>
      <c r="AV37" s="104"/>
      <c r="AW37" s="105">
        <f t="shared" ref="AW37:AW49" si="75">SUM(AQ37:AV37)</f>
        <v>0</v>
      </c>
      <c r="AX37" s="106"/>
      <c r="AY37" s="104"/>
      <c r="AZ37" s="104"/>
      <c r="BA37" s="104"/>
      <c r="BB37" s="104"/>
      <c r="BC37" s="104"/>
      <c r="BD37" s="104"/>
      <c r="BE37" s="105">
        <f t="shared" ref="BE37:BE49" si="76">SUM(AY37:BD37)</f>
        <v>0</v>
      </c>
      <c r="BF37" s="106"/>
      <c r="BG37" s="104"/>
      <c r="BH37" s="104"/>
      <c r="BI37" s="104"/>
      <c r="BJ37" s="104"/>
      <c r="BK37" s="104"/>
      <c r="BL37" s="104"/>
      <c r="BM37" s="105">
        <f t="shared" ref="BM37:BM49" si="77">SUM(BG37:BL37)</f>
        <v>0</v>
      </c>
      <c r="BN37" s="106"/>
      <c r="BO37" s="104"/>
      <c r="BP37" s="104"/>
      <c r="BQ37" s="104"/>
      <c r="BR37" s="104"/>
      <c r="BS37" s="104"/>
      <c r="BT37" s="104"/>
      <c r="BU37" s="105">
        <f t="shared" ref="BU37:BU49" si="78">SUM(BO37:BT37)</f>
        <v>0</v>
      </c>
      <c r="BV37" s="106"/>
      <c r="BW37" s="104"/>
      <c r="BX37" s="104"/>
      <c r="BY37" s="104"/>
      <c r="BZ37" s="104"/>
      <c r="CA37" s="104"/>
      <c r="CB37" s="104"/>
      <c r="CC37" s="105">
        <f t="shared" ref="CC37:CC49" si="79">SUM(BW37:CB37)</f>
        <v>0</v>
      </c>
      <c r="CD37" s="106"/>
      <c r="CE37" s="104"/>
      <c r="CF37" s="104"/>
      <c r="CG37" s="104"/>
      <c r="CH37" s="104"/>
      <c r="CI37" s="104"/>
      <c r="CJ37" s="104"/>
      <c r="CK37" s="105">
        <f t="shared" ref="CK37:CK49" si="80">SUM(CE37:CJ37)</f>
        <v>0</v>
      </c>
      <c r="CL37" s="106"/>
      <c r="CM37" s="104"/>
      <c r="CN37" s="104"/>
      <c r="CO37" s="104"/>
      <c r="CP37" s="104"/>
      <c r="CQ37" s="104"/>
      <c r="CR37" s="104"/>
      <c r="CS37" s="105">
        <f t="shared" ref="CS37:CS49" si="81">SUM(CM37:CR37)</f>
        <v>0</v>
      </c>
      <c r="CT37" s="106"/>
      <c r="CU37" s="104"/>
      <c r="CV37" s="104"/>
      <c r="CW37" s="104"/>
      <c r="CX37" s="104"/>
      <c r="CY37" s="104"/>
      <c r="CZ37" s="104"/>
      <c r="DA37" s="105">
        <f t="shared" ref="DA37:DA49" si="82">SUM(CU37:CZ37)</f>
        <v>0</v>
      </c>
      <c r="DB37" s="106"/>
      <c r="DC37" s="104"/>
      <c r="DD37" s="104"/>
      <c r="DE37" s="104"/>
      <c r="DF37" s="104"/>
      <c r="DG37" s="104"/>
      <c r="DH37" s="104"/>
      <c r="DI37" s="105">
        <f t="shared" ref="DI37:DI49" si="83">SUM(DC37:DH37)</f>
        <v>0</v>
      </c>
      <c r="DJ37" s="106"/>
      <c r="DK37" s="104"/>
      <c r="DL37" s="104"/>
      <c r="DM37" s="104"/>
      <c r="DN37" s="104"/>
      <c r="DO37" s="104"/>
      <c r="DP37" s="104"/>
      <c r="DQ37" s="105">
        <f t="shared" ref="DQ37:DQ49" si="84">SUM(DK37:DP37)</f>
        <v>0</v>
      </c>
      <c r="DR37" s="106"/>
      <c r="DS37" s="104"/>
      <c r="DT37" s="104"/>
      <c r="DU37" s="104"/>
      <c r="DV37" s="104"/>
      <c r="DW37" s="104"/>
      <c r="DX37" s="104"/>
      <c r="DY37" s="105">
        <f t="shared" ref="DY37:DY49" si="85">SUM(DS37:DX37)</f>
        <v>0</v>
      </c>
      <c r="DZ37" s="106"/>
      <c r="EA37" s="104"/>
      <c r="EB37" s="104"/>
      <c r="EC37" s="104"/>
      <c r="ED37" s="104"/>
      <c r="EE37" s="104"/>
      <c r="EF37" s="104"/>
      <c r="EG37" s="105">
        <f t="shared" ref="EG37:EG49" si="86">SUM(EA37:EF37)</f>
        <v>0</v>
      </c>
      <c r="EH37" s="106"/>
      <c r="EI37" s="104"/>
      <c r="EJ37" s="104"/>
      <c r="EK37" s="104"/>
      <c r="EL37" s="104"/>
      <c r="EM37" s="104"/>
      <c r="EN37" s="104"/>
      <c r="EO37" s="105">
        <f t="shared" ref="EO37:EO49" si="87">SUM(EI37:EN37)</f>
        <v>0</v>
      </c>
      <c r="EP37" s="106"/>
      <c r="EQ37" s="104"/>
      <c r="ER37" s="104"/>
      <c r="ES37" s="104"/>
      <c r="ET37" s="104"/>
      <c r="EU37" s="104"/>
      <c r="EV37" s="104"/>
      <c r="EW37" s="105">
        <f t="shared" ref="EW37:EW49" si="88">SUM(EQ37:EV37)</f>
        <v>0</v>
      </c>
      <c r="EX37" s="106"/>
      <c r="EY37" s="104"/>
      <c r="EZ37" s="104"/>
      <c r="FA37" s="104"/>
      <c r="FB37" s="104"/>
      <c r="FC37" s="104"/>
      <c r="FD37" s="104"/>
      <c r="FE37" s="105">
        <f t="shared" ref="FE37:FE49" si="89">SUM(EY37:FD37)</f>
        <v>0</v>
      </c>
      <c r="FF37" s="106"/>
      <c r="FG37" s="104"/>
      <c r="FH37" s="104"/>
      <c r="FI37" s="104"/>
      <c r="FJ37" s="104"/>
      <c r="FK37" s="104"/>
      <c r="FL37" s="104"/>
      <c r="FM37" s="105">
        <f t="shared" ref="FM37:FM49" si="90">SUM(FG37:FL37)</f>
        <v>0</v>
      </c>
      <c r="FN37" s="106"/>
      <c r="FO37" s="104"/>
      <c r="FP37" s="104"/>
      <c r="FQ37" s="104"/>
      <c r="FR37" s="104"/>
      <c r="FS37" s="104"/>
      <c r="FT37" s="104"/>
      <c r="FU37" s="105">
        <f t="shared" ref="FU37:FU49" si="91">SUM(FO37:FT37)</f>
        <v>0</v>
      </c>
      <c r="FV37" s="106"/>
      <c r="FW37" s="104"/>
      <c r="FX37" s="104"/>
      <c r="FY37" s="104"/>
      <c r="FZ37" s="104"/>
      <c r="GA37" s="104"/>
      <c r="GB37" s="104"/>
      <c r="GC37" s="105">
        <f t="shared" ref="GC37:GC49" si="92">SUM(FW37:GB37)</f>
        <v>0</v>
      </c>
      <c r="GD37" s="106"/>
      <c r="GE37" s="104"/>
      <c r="GF37" s="104"/>
      <c r="GG37" s="104"/>
      <c r="GH37" s="104"/>
      <c r="GI37" s="104"/>
      <c r="GJ37" s="104"/>
      <c r="GK37" s="105">
        <f t="shared" ref="GK37:GK49" si="93">SUM(GE37:GJ37)</f>
        <v>0</v>
      </c>
      <c r="GL37" s="106"/>
      <c r="GM37" s="104"/>
      <c r="GN37" s="104"/>
      <c r="GO37" s="104"/>
      <c r="GP37" s="104"/>
      <c r="GQ37" s="104"/>
      <c r="GR37" s="104"/>
      <c r="GS37" s="105">
        <f t="shared" ref="GS37:GS49" si="94">SUM(GM37:GR37)</f>
        <v>0</v>
      </c>
      <c r="GT37" s="106"/>
      <c r="GU37" s="104"/>
      <c r="GV37" s="104"/>
      <c r="GW37" s="104"/>
      <c r="GX37" s="104"/>
      <c r="GY37" s="104"/>
      <c r="GZ37" s="104"/>
      <c r="HA37" s="105">
        <f t="shared" ref="HA37:HA49" si="95">SUM(GU37:GZ37)</f>
        <v>0</v>
      </c>
      <c r="HB37" s="106"/>
      <c r="HC37" s="104"/>
      <c r="HD37" s="104"/>
      <c r="HE37" s="104"/>
      <c r="HF37" s="104"/>
      <c r="HG37" s="104"/>
      <c r="HH37" s="104"/>
      <c r="HI37" s="105">
        <f t="shared" ref="HI37:HI49" si="96">SUM(HC37:HH37)</f>
        <v>0</v>
      </c>
      <c r="HJ37" s="106"/>
      <c r="HK37" s="104"/>
      <c r="HL37" s="104"/>
      <c r="HM37" s="104"/>
      <c r="HN37" s="104"/>
      <c r="HO37" s="104"/>
      <c r="HP37" s="104"/>
      <c r="HQ37" s="105">
        <f t="shared" ref="HQ37:HQ49" si="97">SUM(HK37:HP37)</f>
        <v>0</v>
      </c>
      <c r="HR37" s="106"/>
      <c r="HS37" s="104"/>
      <c r="HT37" s="104"/>
      <c r="HU37" s="104"/>
      <c r="HV37" s="104"/>
      <c r="HW37" s="104"/>
      <c r="HX37" s="104"/>
      <c r="HY37" s="105">
        <f t="shared" ref="HY37:HY49" si="98">SUM(HS37:HX37)</f>
        <v>0</v>
      </c>
      <c r="HZ37" s="106"/>
      <c r="IA37" s="104"/>
      <c r="IB37" s="104"/>
      <c r="IC37" s="104"/>
      <c r="ID37" s="104"/>
      <c r="IE37" s="104"/>
      <c r="IF37" s="104"/>
      <c r="IG37" s="105">
        <f t="shared" ref="IG37:IG49" si="99">SUM(IA37:IF37)</f>
        <v>0</v>
      </c>
      <c r="IH37" s="106"/>
      <c r="II37" s="104"/>
      <c r="IJ37" s="104"/>
      <c r="IK37" s="104"/>
      <c r="IL37" s="104"/>
      <c r="IM37" s="104"/>
      <c r="IN37" s="104"/>
      <c r="IO37" s="105">
        <f t="shared" ref="IO37:IO49" si="100">SUM(II37:IN37)</f>
        <v>0</v>
      </c>
      <c r="IP37" s="106"/>
      <c r="IQ37" s="104"/>
      <c r="IR37" s="104"/>
      <c r="IS37" s="104"/>
      <c r="IT37" s="104"/>
      <c r="IU37" s="104"/>
      <c r="IV37" s="104"/>
      <c r="IW37" s="105">
        <f t="shared" ref="IW37:IW43" si="101">SUM(IQ37:IV37)</f>
        <v>0</v>
      </c>
      <c r="IX37" s="106"/>
      <c r="IY37" s="107">
        <f t="shared" ref="IY37:JD37" si="69">SUM(C37,K37,S37,AA37,AI37,AQ37,AY37,BG37,BO37,BW37,CE37,CM37,CU37,DC37,DK37,DS37,EA37,EI37,EQ37,EY37,FG37,FO37,FW37,GE37,GM37,GU37,HC37,HK37,HS37,IA37,II37,IQ37)</f>
        <v>0</v>
      </c>
      <c r="IZ37" s="107">
        <f t="shared" si="69"/>
        <v>0</v>
      </c>
      <c r="JA37" s="107">
        <f t="shared" si="69"/>
        <v>0</v>
      </c>
      <c r="JB37" s="107">
        <f t="shared" si="69"/>
        <v>0</v>
      </c>
      <c r="JC37" s="107">
        <f t="shared" si="69"/>
        <v>0</v>
      </c>
      <c r="JD37" s="107">
        <f t="shared" si="69"/>
        <v>0</v>
      </c>
      <c r="JE37" s="108">
        <f t="shared" ref="JE37:JE49" si="103">SUM(IY37:JD37)</f>
        <v>0</v>
      </c>
      <c r="JF37" s="104"/>
      <c r="JG37" s="104">
        <f t="shared" ref="JG37:JG49" si="104">JE37-(SUM(C37:IW37)*0.5)</f>
        <v>0</v>
      </c>
    </row>
    <row r="38" ht="15.75" customHeight="1">
      <c r="A38" s="3" t="s">
        <v>94</v>
      </c>
      <c r="B38" s="3" t="s">
        <v>40</v>
      </c>
      <c r="C38" s="104"/>
      <c r="D38" s="105"/>
      <c r="E38" s="105"/>
      <c r="F38" s="105"/>
      <c r="G38" s="104"/>
      <c r="H38" s="104"/>
      <c r="I38" s="105">
        <f t="shared" si="70"/>
        <v>0</v>
      </c>
      <c r="J38" s="106"/>
      <c r="K38" s="104"/>
      <c r="L38" s="105"/>
      <c r="M38" s="105"/>
      <c r="N38" s="105"/>
      <c r="O38" s="104"/>
      <c r="P38" s="104"/>
      <c r="Q38" s="105">
        <f t="shared" si="71"/>
        <v>0</v>
      </c>
      <c r="R38" s="106"/>
      <c r="S38" s="104"/>
      <c r="T38" s="105"/>
      <c r="U38" s="105"/>
      <c r="V38" s="105"/>
      <c r="W38" s="104"/>
      <c r="X38" s="104"/>
      <c r="Y38" s="105">
        <f t="shared" si="72"/>
        <v>0</v>
      </c>
      <c r="Z38" s="106"/>
      <c r="AA38" s="104"/>
      <c r="AB38" s="105"/>
      <c r="AC38" s="105"/>
      <c r="AD38" s="105"/>
      <c r="AE38" s="104"/>
      <c r="AF38" s="104"/>
      <c r="AG38" s="105">
        <f t="shared" si="73"/>
        <v>0</v>
      </c>
      <c r="AH38" s="106"/>
      <c r="AI38" s="104"/>
      <c r="AJ38" s="105"/>
      <c r="AK38" s="105"/>
      <c r="AL38" s="105"/>
      <c r="AM38" s="104"/>
      <c r="AN38" s="104"/>
      <c r="AO38" s="105">
        <f t="shared" si="74"/>
        <v>0</v>
      </c>
      <c r="AP38" s="106"/>
      <c r="AQ38" s="104"/>
      <c r="AR38" s="105"/>
      <c r="AS38" s="105"/>
      <c r="AT38" s="105"/>
      <c r="AU38" s="104"/>
      <c r="AV38" s="104"/>
      <c r="AW38" s="105">
        <f t="shared" si="75"/>
        <v>0</v>
      </c>
      <c r="AX38" s="106"/>
      <c r="AY38" s="104"/>
      <c r="AZ38" s="105"/>
      <c r="BA38" s="105">
        <v>0.5</v>
      </c>
      <c r="BB38" s="105"/>
      <c r="BC38" s="104"/>
      <c r="BD38" s="104"/>
      <c r="BE38" s="105">
        <f t="shared" si="76"/>
        <v>0.5</v>
      </c>
      <c r="BF38" s="106"/>
      <c r="BG38" s="104"/>
      <c r="BH38" s="105"/>
      <c r="BI38" s="105"/>
      <c r="BJ38" s="105"/>
      <c r="BK38" s="104"/>
      <c r="BL38" s="104"/>
      <c r="BM38" s="105">
        <f t="shared" si="77"/>
        <v>0</v>
      </c>
      <c r="BN38" s="106"/>
      <c r="BO38" s="104"/>
      <c r="BP38" s="105"/>
      <c r="BQ38" s="105"/>
      <c r="BR38" s="105"/>
      <c r="BS38" s="104"/>
      <c r="BT38" s="104"/>
      <c r="BU38" s="105">
        <f t="shared" si="78"/>
        <v>0</v>
      </c>
      <c r="BV38" s="106"/>
      <c r="BW38" s="104"/>
      <c r="BX38" s="105"/>
      <c r="BY38" s="105"/>
      <c r="BZ38" s="105"/>
      <c r="CA38" s="104"/>
      <c r="CB38" s="104"/>
      <c r="CC38" s="105">
        <f t="shared" si="79"/>
        <v>0</v>
      </c>
      <c r="CD38" s="106"/>
      <c r="CE38" s="104"/>
      <c r="CF38" s="105"/>
      <c r="CG38" s="105">
        <v>0.5</v>
      </c>
      <c r="CH38" s="105">
        <v>1.0</v>
      </c>
      <c r="CI38" s="104"/>
      <c r="CJ38" s="104"/>
      <c r="CK38" s="105">
        <f t="shared" si="80"/>
        <v>1.5</v>
      </c>
      <c r="CL38" s="106"/>
      <c r="CM38" s="104"/>
      <c r="CN38" s="105"/>
      <c r="CO38" s="105"/>
      <c r="CP38" s="105"/>
      <c r="CQ38" s="104"/>
      <c r="CR38" s="104"/>
      <c r="CS38" s="105">
        <f t="shared" si="81"/>
        <v>0</v>
      </c>
      <c r="CT38" s="106"/>
      <c r="CU38" s="104"/>
      <c r="CV38" s="105"/>
      <c r="CW38" s="105"/>
      <c r="CX38" s="105"/>
      <c r="CY38" s="104"/>
      <c r="CZ38" s="104"/>
      <c r="DA38" s="105">
        <f t="shared" si="82"/>
        <v>0</v>
      </c>
      <c r="DB38" s="106"/>
      <c r="DC38" s="104"/>
      <c r="DD38" s="105"/>
      <c r="DE38" s="105"/>
      <c r="DF38" s="105"/>
      <c r="DG38" s="104"/>
      <c r="DH38" s="104"/>
      <c r="DI38" s="105">
        <f t="shared" si="83"/>
        <v>0</v>
      </c>
      <c r="DJ38" s="106"/>
      <c r="DK38" s="104"/>
      <c r="DL38" s="105"/>
      <c r="DM38" s="105"/>
      <c r="DN38" s="105"/>
      <c r="DO38" s="104"/>
      <c r="DP38" s="104"/>
      <c r="DQ38" s="105">
        <f t="shared" si="84"/>
        <v>0</v>
      </c>
      <c r="DR38" s="106"/>
      <c r="DS38" s="104"/>
      <c r="DT38" s="105"/>
      <c r="DU38" s="105"/>
      <c r="DV38" s="105"/>
      <c r="DW38" s="104"/>
      <c r="DX38" s="104"/>
      <c r="DY38" s="105">
        <f t="shared" si="85"/>
        <v>0</v>
      </c>
      <c r="DZ38" s="106"/>
      <c r="EA38" s="104"/>
      <c r="EB38" s="105"/>
      <c r="EC38" s="105"/>
      <c r="ED38" s="105"/>
      <c r="EE38" s="104"/>
      <c r="EF38" s="104"/>
      <c r="EG38" s="105">
        <f t="shared" si="86"/>
        <v>0</v>
      </c>
      <c r="EH38" s="106"/>
      <c r="EI38" s="104"/>
      <c r="EJ38" s="105"/>
      <c r="EK38" s="105"/>
      <c r="EL38" s="105"/>
      <c r="EM38" s="104"/>
      <c r="EN38" s="104"/>
      <c r="EO38" s="105">
        <f t="shared" si="87"/>
        <v>0</v>
      </c>
      <c r="EP38" s="106"/>
      <c r="EQ38" s="104"/>
      <c r="ER38" s="105"/>
      <c r="ES38" s="105"/>
      <c r="ET38" s="105"/>
      <c r="EU38" s="104"/>
      <c r="EV38" s="104"/>
      <c r="EW38" s="105">
        <f t="shared" si="88"/>
        <v>0</v>
      </c>
      <c r="EX38" s="106"/>
      <c r="EY38" s="104"/>
      <c r="EZ38" s="105"/>
      <c r="FA38" s="105"/>
      <c r="FB38" s="105"/>
      <c r="FC38" s="104"/>
      <c r="FD38" s="104"/>
      <c r="FE38" s="105">
        <f t="shared" si="89"/>
        <v>0</v>
      </c>
      <c r="FF38" s="106"/>
      <c r="FG38" s="104"/>
      <c r="FH38" s="105"/>
      <c r="FI38" s="105"/>
      <c r="FJ38" s="105"/>
      <c r="FK38" s="104"/>
      <c r="FL38" s="104"/>
      <c r="FM38" s="105">
        <f t="shared" si="90"/>
        <v>0</v>
      </c>
      <c r="FN38" s="106"/>
      <c r="FO38" s="104"/>
      <c r="FP38" s="105"/>
      <c r="FQ38" s="105"/>
      <c r="FR38" s="105"/>
      <c r="FS38" s="104"/>
      <c r="FT38" s="104"/>
      <c r="FU38" s="105">
        <f t="shared" si="91"/>
        <v>0</v>
      </c>
      <c r="FV38" s="106"/>
      <c r="FW38" s="104"/>
      <c r="FX38" s="105"/>
      <c r="FY38" s="105"/>
      <c r="FZ38" s="105"/>
      <c r="GA38" s="104"/>
      <c r="GB38" s="104"/>
      <c r="GC38" s="105">
        <f t="shared" si="92"/>
        <v>0</v>
      </c>
      <c r="GD38" s="106"/>
      <c r="GE38" s="104"/>
      <c r="GF38" s="105"/>
      <c r="GG38" s="105"/>
      <c r="GH38" s="105"/>
      <c r="GI38" s="104"/>
      <c r="GJ38" s="104"/>
      <c r="GK38" s="105">
        <f t="shared" si="93"/>
        <v>0</v>
      </c>
      <c r="GL38" s="106"/>
      <c r="GM38" s="104"/>
      <c r="GN38" s="105"/>
      <c r="GO38" s="105"/>
      <c r="GP38" s="105"/>
      <c r="GQ38" s="104"/>
      <c r="GR38" s="104"/>
      <c r="GS38" s="105">
        <f t="shared" si="94"/>
        <v>0</v>
      </c>
      <c r="GT38" s="106"/>
      <c r="GU38" s="104"/>
      <c r="GV38" s="105"/>
      <c r="GW38" s="105"/>
      <c r="GX38" s="105"/>
      <c r="GY38" s="104"/>
      <c r="GZ38" s="104"/>
      <c r="HA38" s="105">
        <f t="shared" si="95"/>
        <v>0</v>
      </c>
      <c r="HB38" s="106"/>
      <c r="HC38" s="104"/>
      <c r="HD38" s="105"/>
      <c r="HE38" s="105"/>
      <c r="HF38" s="105"/>
      <c r="HG38" s="104"/>
      <c r="HH38" s="104"/>
      <c r="HI38" s="105">
        <f t="shared" si="96"/>
        <v>0</v>
      </c>
      <c r="HJ38" s="106"/>
      <c r="HK38" s="104"/>
      <c r="HL38" s="105"/>
      <c r="HM38" s="105"/>
      <c r="HN38" s="105"/>
      <c r="HO38" s="104"/>
      <c r="HP38" s="104"/>
      <c r="HQ38" s="105">
        <f t="shared" si="97"/>
        <v>0</v>
      </c>
      <c r="HR38" s="106"/>
      <c r="HS38" s="104"/>
      <c r="HT38" s="105"/>
      <c r="HU38" s="105"/>
      <c r="HV38" s="105"/>
      <c r="HW38" s="104"/>
      <c r="HX38" s="104"/>
      <c r="HY38" s="105">
        <f t="shared" si="98"/>
        <v>0</v>
      </c>
      <c r="HZ38" s="106"/>
      <c r="IA38" s="104"/>
      <c r="IB38" s="105"/>
      <c r="IC38" s="105"/>
      <c r="ID38" s="105"/>
      <c r="IE38" s="104"/>
      <c r="IF38" s="104"/>
      <c r="IG38" s="105">
        <f t="shared" si="99"/>
        <v>0</v>
      </c>
      <c r="IH38" s="106"/>
      <c r="II38" s="104"/>
      <c r="IJ38" s="105"/>
      <c r="IK38" s="105"/>
      <c r="IL38" s="105"/>
      <c r="IM38" s="104"/>
      <c r="IN38" s="104"/>
      <c r="IO38" s="105">
        <f t="shared" si="100"/>
        <v>0</v>
      </c>
      <c r="IP38" s="106"/>
      <c r="IQ38" s="104"/>
      <c r="IR38" s="105"/>
      <c r="IS38" s="105"/>
      <c r="IT38" s="105"/>
      <c r="IU38" s="104"/>
      <c r="IV38" s="104"/>
      <c r="IW38" s="105">
        <f t="shared" si="101"/>
        <v>0</v>
      </c>
      <c r="IX38" s="106"/>
      <c r="IY38" s="107">
        <f t="shared" ref="IY38:JD38" si="102">SUM(C38,K38,S38,AA38,AI38,AQ38,AY38,BG38,BO38,BW38,CE38,CM38,CU38,DC38,DK38,DS38,EA38,EI38,EQ38,EY38,FG38,FO38,FW38,GE38,GM38,GU38,HC38,HK38,HS38,IA38,II38,IQ38)</f>
        <v>0</v>
      </c>
      <c r="IZ38" s="107">
        <f t="shared" si="102"/>
        <v>0</v>
      </c>
      <c r="JA38" s="107">
        <f t="shared" si="102"/>
        <v>1</v>
      </c>
      <c r="JB38" s="107">
        <f t="shared" si="102"/>
        <v>1</v>
      </c>
      <c r="JC38" s="107">
        <f t="shared" si="102"/>
        <v>0</v>
      </c>
      <c r="JD38" s="107">
        <f t="shared" si="102"/>
        <v>0</v>
      </c>
      <c r="JE38" s="108">
        <f t="shared" si="103"/>
        <v>2</v>
      </c>
      <c r="JF38" s="104"/>
      <c r="JG38" s="104">
        <f t="shared" si="104"/>
        <v>0</v>
      </c>
    </row>
    <row r="39" ht="15.75" customHeight="1">
      <c r="A39" s="3" t="s">
        <v>95</v>
      </c>
      <c r="B39" s="3" t="s">
        <v>115</v>
      </c>
      <c r="C39" s="104"/>
      <c r="D39" s="104"/>
      <c r="E39" s="104"/>
      <c r="F39" s="104"/>
      <c r="G39" s="104"/>
      <c r="H39" s="104"/>
      <c r="I39" s="105">
        <f t="shared" si="70"/>
        <v>0</v>
      </c>
      <c r="J39" s="106"/>
      <c r="K39" s="104"/>
      <c r="L39" s="104"/>
      <c r="M39" s="104"/>
      <c r="N39" s="104"/>
      <c r="O39" s="104"/>
      <c r="P39" s="104"/>
      <c r="Q39" s="105">
        <f t="shared" si="71"/>
        <v>0</v>
      </c>
      <c r="R39" s="106"/>
      <c r="S39" s="104"/>
      <c r="T39" s="104"/>
      <c r="U39" s="104"/>
      <c r="V39" s="104"/>
      <c r="W39" s="104"/>
      <c r="X39" s="104"/>
      <c r="Y39" s="105">
        <f t="shared" si="72"/>
        <v>0</v>
      </c>
      <c r="Z39" s="106"/>
      <c r="AA39" s="104"/>
      <c r="AB39" s="104"/>
      <c r="AC39" s="104"/>
      <c r="AD39" s="104"/>
      <c r="AE39" s="104"/>
      <c r="AF39" s="104"/>
      <c r="AG39" s="105">
        <f t="shared" si="73"/>
        <v>0</v>
      </c>
      <c r="AH39" s="106"/>
      <c r="AI39" s="104"/>
      <c r="AJ39" s="104"/>
      <c r="AK39" s="104"/>
      <c r="AL39" s="104"/>
      <c r="AM39" s="104"/>
      <c r="AN39" s="104"/>
      <c r="AO39" s="105">
        <f t="shared" si="74"/>
        <v>0</v>
      </c>
      <c r="AP39" s="106"/>
      <c r="AQ39" s="104"/>
      <c r="AR39" s="104"/>
      <c r="AS39" s="104"/>
      <c r="AT39" s="104"/>
      <c r="AU39" s="104"/>
      <c r="AV39" s="104"/>
      <c r="AW39" s="105">
        <f t="shared" si="75"/>
        <v>0</v>
      </c>
      <c r="AX39" s="106"/>
      <c r="AY39" s="104"/>
      <c r="AZ39" s="104"/>
      <c r="BA39" s="104">
        <v>0.25</v>
      </c>
      <c r="BB39" s="104"/>
      <c r="BC39" s="104"/>
      <c r="BD39" s="104"/>
      <c r="BE39" s="105">
        <f t="shared" si="76"/>
        <v>0.25</v>
      </c>
      <c r="BF39" s="106"/>
      <c r="BG39" s="104"/>
      <c r="BH39" s="104"/>
      <c r="BI39" s="104"/>
      <c r="BJ39" s="104"/>
      <c r="BK39" s="104"/>
      <c r="BL39" s="104"/>
      <c r="BM39" s="105">
        <f t="shared" si="77"/>
        <v>0</v>
      </c>
      <c r="BN39" s="106"/>
      <c r="BO39" s="104"/>
      <c r="BP39" s="104"/>
      <c r="BQ39" s="104"/>
      <c r="BR39" s="104"/>
      <c r="BS39" s="104"/>
      <c r="BT39" s="104"/>
      <c r="BU39" s="105">
        <f t="shared" si="78"/>
        <v>0</v>
      </c>
      <c r="BV39" s="106"/>
      <c r="BW39" s="104"/>
      <c r="BX39" s="104"/>
      <c r="BY39" s="104"/>
      <c r="BZ39" s="104"/>
      <c r="CA39" s="104"/>
      <c r="CB39" s="104"/>
      <c r="CC39" s="105">
        <f t="shared" si="79"/>
        <v>0</v>
      </c>
      <c r="CD39" s="106"/>
      <c r="CE39" s="104"/>
      <c r="CF39" s="104"/>
      <c r="CG39" s="104"/>
      <c r="CH39" s="104"/>
      <c r="CI39" s="104"/>
      <c r="CJ39" s="104"/>
      <c r="CK39" s="105">
        <f t="shared" si="80"/>
        <v>0</v>
      </c>
      <c r="CL39" s="106"/>
      <c r="CM39" s="104"/>
      <c r="CN39" s="104"/>
      <c r="CO39" s="104"/>
      <c r="CP39" s="104"/>
      <c r="CQ39" s="104"/>
      <c r="CR39" s="104"/>
      <c r="CS39" s="105">
        <f t="shared" si="81"/>
        <v>0</v>
      </c>
      <c r="CT39" s="106"/>
      <c r="CU39" s="104"/>
      <c r="CV39" s="104"/>
      <c r="CW39" s="104"/>
      <c r="CX39" s="104"/>
      <c r="CY39" s="104"/>
      <c r="CZ39" s="104"/>
      <c r="DA39" s="105">
        <f t="shared" si="82"/>
        <v>0</v>
      </c>
      <c r="DB39" s="106"/>
      <c r="DC39" s="104"/>
      <c r="DD39" s="104"/>
      <c r="DE39" s="104">
        <v>1.0</v>
      </c>
      <c r="DF39" s="104"/>
      <c r="DG39" s="104"/>
      <c r="DH39" s="104"/>
      <c r="DI39" s="105">
        <f t="shared" si="83"/>
        <v>1</v>
      </c>
      <c r="DJ39" s="106"/>
      <c r="DK39" s="104"/>
      <c r="DL39" s="104"/>
      <c r="DM39" s="104"/>
      <c r="DN39" s="104"/>
      <c r="DO39" s="104"/>
      <c r="DP39" s="104"/>
      <c r="DQ39" s="105">
        <f t="shared" si="84"/>
        <v>0</v>
      </c>
      <c r="DR39" s="106"/>
      <c r="DS39" s="104"/>
      <c r="DT39" s="104"/>
      <c r="DU39" s="104"/>
      <c r="DV39" s="104"/>
      <c r="DW39" s="104"/>
      <c r="DX39" s="104"/>
      <c r="DY39" s="105">
        <f t="shared" si="85"/>
        <v>0</v>
      </c>
      <c r="DZ39" s="106"/>
      <c r="EA39" s="104"/>
      <c r="EB39" s="104"/>
      <c r="EC39" s="104"/>
      <c r="ED39" s="104"/>
      <c r="EE39" s="104"/>
      <c r="EF39" s="104"/>
      <c r="EG39" s="105">
        <f t="shared" si="86"/>
        <v>0</v>
      </c>
      <c r="EH39" s="106"/>
      <c r="EI39" s="104"/>
      <c r="EJ39" s="104"/>
      <c r="EK39" s="104"/>
      <c r="EL39" s="104"/>
      <c r="EM39" s="104"/>
      <c r="EN39" s="104"/>
      <c r="EO39" s="105">
        <f t="shared" si="87"/>
        <v>0</v>
      </c>
      <c r="EP39" s="106"/>
      <c r="EQ39" s="104"/>
      <c r="ER39" s="104"/>
      <c r="ES39" s="104"/>
      <c r="ET39" s="104"/>
      <c r="EU39" s="104"/>
      <c r="EV39" s="104"/>
      <c r="EW39" s="105">
        <f t="shared" si="88"/>
        <v>0</v>
      </c>
      <c r="EX39" s="106"/>
      <c r="EY39" s="104"/>
      <c r="EZ39" s="104"/>
      <c r="FA39" s="104"/>
      <c r="FB39" s="104"/>
      <c r="FC39" s="104"/>
      <c r="FD39" s="104"/>
      <c r="FE39" s="105">
        <f t="shared" si="89"/>
        <v>0</v>
      </c>
      <c r="FF39" s="106"/>
      <c r="FG39" s="104"/>
      <c r="FH39" s="104"/>
      <c r="FI39" s="104"/>
      <c r="FJ39" s="104"/>
      <c r="FK39" s="104"/>
      <c r="FL39" s="104"/>
      <c r="FM39" s="105">
        <f t="shared" si="90"/>
        <v>0</v>
      </c>
      <c r="FN39" s="106"/>
      <c r="FO39" s="104"/>
      <c r="FP39" s="104"/>
      <c r="FQ39" s="104"/>
      <c r="FR39" s="104"/>
      <c r="FS39" s="104"/>
      <c r="FT39" s="104"/>
      <c r="FU39" s="105">
        <f t="shared" si="91"/>
        <v>0</v>
      </c>
      <c r="FV39" s="106"/>
      <c r="FW39" s="104"/>
      <c r="FX39" s="104"/>
      <c r="FY39" s="104"/>
      <c r="FZ39" s="104"/>
      <c r="GA39" s="104"/>
      <c r="GB39" s="104"/>
      <c r="GC39" s="105">
        <f t="shared" si="92"/>
        <v>0</v>
      </c>
      <c r="GD39" s="106"/>
      <c r="GE39" s="104"/>
      <c r="GF39" s="104"/>
      <c r="GG39" s="104"/>
      <c r="GH39" s="104"/>
      <c r="GI39" s="104"/>
      <c r="GJ39" s="104"/>
      <c r="GK39" s="105">
        <f t="shared" si="93"/>
        <v>0</v>
      </c>
      <c r="GL39" s="106"/>
      <c r="GM39" s="104"/>
      <c r="GN39" s="104"/>
      <c r="GO39" s="104"/>
      <c r="GP39" s="104"/>
      <c r="GQ39" s="104"/>
      <c r="GR39" s="104"/>
      <c r="GS39" s="105">
        <f t="shared" si="94"/>
        <v>0</v>
      </c>
      <c r="GT39" s="106"/>
      <c r="GU39" s="104"/>
      <c r="GV39" s="104"/>
      <c r="GW39" s="104"/>
      <c r="GX39" s="104"/>
      <c r="GY39" s="104"/>
      <c r="GZ39" s="104"/>
      <c r="HA39" s="105">
        <f t="shared" si="95"/>
        <v>0</v>
      </c>
      <c r="HB39" s="106"/>
      <c r="HC39" s="104"/>
      <c r="HD39" s="104"/>
      <c r="HE39" s="104"/>
      <c r="HF39" s="104"/>
      <c r="HG39" s="104"/>
      <c r="HH39" s="104"/>
      <c r="HI39" s="105">
        <f t="shared" si="96"/>
        <v>0</v>
      </c>
      <c r="HJ39" s="106"/>
      <c r="HK39" s="104"/>
      <c r="HL39" s="104"/>
      <c r="HM39" s="104"/>
      <c r="HN39" s="104"/>
      <c r="HO39" s="104"/>
      <c r="HP39" s="104"/>
      <c r="HQ39" s="105">
        <f t="shared" si="97"/>
        <v>0</v>
      </c>
      <c r="HR39" s="106"/>
      <c r="HS39" s="104"/>
      <c r="HT39" s="104"/>
      <c r="HU39" s="104"/>
      <c r="HV39" s="104"/>
      <c r="HW39" s="104"/>
      <c r="HX39" s="104"/>
      <c r="HY39" s="105">
        <f t="shared" si="98"/>
        <v>0</v>
      </c>
      <c r="HZ39" s="106"/>
      <c r="IA39" s="104"/>
      <c r="IB39" s="104"/>
      <c r="IC39" s="104"/>
      <c r="ID39" s="104"/>
      <c r="IE39" s="104"/>
      <c r="IF39" s="104"/>
      <c r="IG39" s="105">
        <f t="shared" si="99"/>
        <v>0</v>
      </c>
      <c r="IH39" s="106"/>
      <c r="II39" s="104"/>
      <c r="IJ39" s="104"/>
      <c r="IK39" s="104"/>
      <c r="IL39" s="104"/>
      <c r="IM39" s="104"/>
      <c r="IN39" s="104"/>
      <c r="IO39" s="105">
        <f t="shared" si="100"/>
        <v>0</v>
      </c>
      <c r="IP39" s="106"/>
      <c r="IQ39" s="104"/>
      <c r="IR39" s="104"/>
      <c r="IS39" s="104"/>
      <c r="IT39" s="104"/>
      <c r="IU39" s="104"/>
      <c r="IV39" s="104"/>
      <c r="IW39" s="105">
        <f t="shared" si="101"/>
        <v>0</v>
      </c>
      <c r="IX39" s="106"/>
      <c r="IY39" s="107">
        <f t="shared" ref="IY39:JD39" si="105">SUM(C39,K39,S39,AA39,AI39,AQ39,AY39,BG39,BO39,BW39,CE39,CM39,CU39,DC39,DK39,DS39,EA39,EI39,EQ39,EY39,FG39,FO39,FW39,GE39,GM39,GU39,HC39,HK39,HS39,IA39,II39,IQ39)</f>
        <v>0</v>
      </c>
      <c r="IZ39" s="107">
        <f t="shared" si="105"/>
        <v>0</v>
      </c>
      <c r="JA39" s="107">
        <f t="shared" si="105"/>
        <v>1.25</v>
      </c>
      <c r="JB39" s="107">
        <f t="shared" si="105"/>
        <v>0</v>
      </c>
      <c r="JC39" s="107">
        <f t="shared" si="105"/>
        <v>0</v>
      </c>
      <c r="JD39" s="107">
        <f t="shared" si="105"/>
        <v>0</v>
      </c>
      <c r="JE39" s="108">
        <f t="shared" si="103"/>
        <v>1.25</v>
      </c>
      <c r="JF39" s="104"/>
      <c r="JG39" s="104">
        <f t="shared" si="104"/>
        <v>0</v>
      </c>
    </row>
    <row r="40" ht="15.75" customHeight="1">
      <c r="A40" s="3" t="s">
        <v>96</v>
      </c>
      <c r="B40" s="3" t="s">
        <v>42</v>
      </c>
      <c r="C40" s="105"/>
      <c r="D40" s="105"/>
      <c r="E40" s="104"/>
      <c r="F40" s="105"/>
      <c r="G40" s="105"/>
      <c r="H40" s="104"/>
      <c r="I40" s="105">
        <f t="shared" si="70"/>
        <v>0</v>
      </c>
      <c r="J40" s="106"/>
      <c r="K40" s="105"/>
      <c r="L40" s="105"/>
      <c r="M40" s="104"/>
      <c r="N40" s="105"/>
      <c r="O40" s="105"/>
      <c r="P40" s="104"/>
      <c r="Q40" s="105">
        <f t="shared" si="71"/>
        <v>0</v>
      </c>
      <c r="R40" s="106"/>
      <c r="S40" s="105"/>
      <c r="T40" s="105"/>
      <c r="U40" s="104"/>
      <c r="V40" s="105"/>
      <c r="W40" s="105"/>
      <c r="X40" s="104"/>
      <c r="Y40" s="105">
        <f t="shared" si="72"/>
        <v>0</v>
      </c>
      <c r="Z40" s="106"/>
      <c r="AA40" s="105"/>
      <c r="AB40" s="105"/>
      <c r="AC40" s="104"/>
      <c r="AD40" s="105"/>
      <c r="AE40" s="105"/>
      <c r="AF40" s="104"/>
      <c r="AG40" s="105">
        <f t="shared" si="73"/>
        <v>0</v>
      </c>
      <c r="AH40" s="106"/>
      <c r="AI40" s="105"/>
      <c r="AJ40" s="105"/>
      <c r="AK40" s="104"/>
      <c r="AL40" s="105"/>
      <c r="AM40" s="105"/>
      <c r="AN40" s="104"/>
      <c r="AO40" s="105">
        <f t="shared" si="74"/>
        <v>0</v>
      </c>
      <c r="AP40" s="106"/>
      <c r="AQ40" s="105"/>
      <c r="AR40" s="105"/>
      <c r="AS40" s="104"/>
      <c r="AT40" s="105"/>
      <c r="AU40" s="105"/>
      <c r="AV40" s="104"/>
      <c r="AW40" s="105">
        <f t="shared" si="75"/>
        <v>0</v>
      </c>
      <c r="AX40" s="106"/>
      <c r="AY40" s="105"/>
      <c r="AZ40" s="105"/>
      <c r="BA40" s="104"/>
      <c r="BB40" s="105"/>
      <c r="BC40" s="105"/>
      <c r="BD40" s="104"/>
      <c r="BE40" s="105">
        <f t="shared" si="76"/>
        <v>0</v>
      </c>
      <c r="BF40" s="106"/>
      <c r="BG40" s="105"/>
      <c r="BH40" s="105"/>
      <c r="BI40" s="104"/>
      <c r="BJ40" s="105"/>
      <c r="BK40" s="105"/>
      <c r="BL40" s="104"/>
      <c r="BM40" s="105">
        <f t="shared" si="77"/>
        <v>0</v>
      </c>
      <c r="BN40" s="106"/>
      <c r="BO40" s="105"/>
      <c r="BP40" s="105"/>
      <c r="BQ40" s="104"/>
      <c r="BR40" s="105"/>
      <c r="BS40" s="105"/>
      <c r="BT40" s="104"/>
      <c r="BU40" s="105">
        <f t="shared" si="78"/>
        <v>0</v>
      </c>
      <c r="BV40" s="106"/>
      <c r="BW40" s="105"/>
      <c r="BX40" s="105"/>
      <c r="BY40" s="104"/>
      <c r="BZ40" s="105"/>
      <c r="CA40" s="105"/>
      <c r="CB40" s="104"/>
      <c r="CC40" s="105">
        <f t="shared" si="79"/>
        <v>0</v>
      </c>
      <c r="CD40" s="106"/>
      <c r="CE40" s="105">
        <v>3.0</v>
      </c>
      <c r="CF40" s="105">
        <v>1.0</v>
      </c>
      <c r="CG40" s="104">
        <v>0.5</v>
      </c>
      <c r="CH40" s="105">
        <v>13.0</v>
      </c>
      <c r="CI40" s="105">
        <v>1.0</v>
      </c>
      <c r="CJ40" s="104"/>
      <c r="CK40" s="105">
        <f t="shared" si="80"/>
        <v>18.5</v>
      </c>
      <c r="CL40" s="106"/>
      <c r="CM40" s="105"/>
      <c r="CN40" s="105"/>
      <c r="CO40" s="104"/>
      <c r="CP40" s="105"/>
      <c r="CQ40" s="105"/>
      <c r="CR40" s="104"/>
      <c r="CS40" s="105">
        <f t="shared" si="81"/>
        <v>0</v>
      </c>
      <c r="CT40" s="106"/>
      <c r="CU40" s="105"/>
      <c r="CV40" s="105"/>
      <c r="CW40" s="104"/>
      <c r="CX40" s="105"/>
      <c r="CY40" s="105"/>
      <c r="CZ40" s="104"/>
      <c r="DA40" s="105">
        <f t="shared" si="82"/>
        <v>0</v>
      </c>
      <c r="DB40" s="106"/>
      <c r="DC40" s="105"/>
      <c r="DD40" s="105"/>
      <c r="DE40" s="104"/>
      <c r="DF40" s="105"/>
      <c r="DG40" s="105"/>
      <c r="DH40" s="104"/>
      <c r="DI40" s="105">
        <f t="shared" si="83"/>
        <v>0</v>
      </c>
      <c r="DJ40" s="106"/>
      <c r="DK40" s="105"/>
      <c r="DL40" s="105"/>
      <c r="DM40" s="104"/>
      <c r="DN40" s="105"/>
      <c r="DO40" s="105"/>
      <c r="DP40" s="104"/>
      <c r="DQ40" s="105">
        <f t="shared" si="84"/>
        <v>0</v>
      </c>
      <c r="DR40" s="106"/>
      <c r="DS40" s="105"/>
      <c r="DT40" s="105"/>
      <c r="DU40" s="104"/>
      <c r="DV40" s="105"/>
      <c r="DW40" s="105"/>
      <c r="DX40" s="104"/>
      <c r="DY40" s="105">
        <f t="shared" si="85"/>
        <v>0</v>
      </c>
      <c r="DZ40" s="106"/>
      <c r="EA40" s="105"/>
      <c r="EB40" s="105"/>
      <c r="EC40" s="104"/>
      <c r="ED40" s="105"/>
      <c r="EE40" s="105"/>
      <c r="EF40" s="104"/>
      <c r="EG40" s="105">
        <f t="shared" si="86"/>
        <v>0</v>
      </c>
      <c r="EH40" s="106"/>
      <c r="EI40" s="105"/>
      <c r="EJ40" s="105"/>
      <c r="EK40" s="104"/>
      <c r="EL40" s="105"/>
      <c r="EM40" s="105"/>
      <c r="EN40" s="104"/>
      <c r="EO40" s="105">
        <f t="shared" si="87"/>
        <v>0</v>
      </c>
      <c r="EP40" s="106"/>
      <c r="EQ40" s="105"/>
      <c r="ER40" s="105"/>
      <c r="ES40" s="104"/>
      <c r="ET40" s="105"/>
      <c r="EU40" s="105"/>
      <c r="EV40" s="104"/>
      <c r="EW40" s="105">
        <f t="shared" si="88"/>
        <v>0</v>
      </c>
      <c r="EX40" s="106"/>
      <c r="EY40" s="105"/>
      <c r="EZ40" s="105"/>
      <c r="FA40" s="104"/>
      <c r="FB40" s="105"/>
      <c r="FC40" s="105"/>
      <c r="FD40" s="104"/>
      <c r="FE40" s="105">
        <f t="shared" si="89"/>
        <v>0</v>
      </c>
      <c r="FF40" s="106"/>
      <c r="FG40" s="105"/>
      <c r="FH40" s="105"/>
      <c r="FI40" s="104"/>
      <c r="FJ40" s="105"/>
      <c r="FK40" s="105"/>
      <c r="FL40" s="104"/>
      <c r="FM40" s="105">
        <f t="shared" si="90"/>
        <v>0</v>
      </c>
      <c r="FN40" s="106"/>
      <c r="FO40" s="105"/>
      <c r="FP40" s="105"/>
      <c r="FQ40" s="104"/>
      <c r="FR40" s="105"/>
      <c r="FS40" s="105"/>
      <c r="FT40" s="104"/>
      <c r="FU40" s="105">
        <f t="shared" si="91"/>
        <v>0</v>
      </c>
      <c r="FV40" s="106"/>
      <c r="FW40" s="105"/>
      <c r="FX40" s="105"/>
      <c r="FY40" s="104"/>
      <c r="FZ40" s="105"/>
      <c r="GA40" s="105"/>
      <c r="GB40" s="104"/>
      <c r="GC40" s="105">
        <f t="shared" si="92"/>
        <v>0</v>
      </c>
      <c r="GD40" s="106"/>
      <c r="GE40" s="105"/>
      <c r="GF40" s="105"/>
      <c r="GG40" s="104"/>
      <c r="GH40" s="105"/>
      <c r="GI40" s="105"/>
      <c r="GJ40" s="104"/>
      <c r="GK40" s="105">
        <f t="shared" si="93"/>
        <v>0</v>
      </c>
      <c r="GL40" s="106"/>
      <c r="GM40" s="105"/>
      <c r="GN40" s="105"/>
      <c r="GO40" s="104"/>
      <c r="GP40" s="105"/>
      <c r="GQ40" s="105"/>
      <c r="GR40" s="104"/>
      <c r="GS40" s="105">
        <f t="shared" si="94"/>
        <v>0</v>
      </c>
      <c r="GT40" s="106"/>
      <c r="GU40" s="105"/>
      <c r="GV40" s="105"/>
      <c r="GW40" s="104"/>
      <c r="GX40" s="105"/>
      <c r="GY40" s="105"/>
      <c r="GZ40" s="104"/>
      <c r="HA40" s="105">
        <f t="shared" si="95"/>
        <v>0</v>
      </c>
      <c r="HB40" s="106"/>
      <c r="HC40" s="105"/>
      <c r="HD40" s="105"/>
      <c r="HE40" s="104"/>
      <c r="HF40" s="105"/>
      <c r="HG40" s="105"/>
      <c r="HH40" s="104"/>
      <c r="HI40" s="105">
        <f t="shared" si="96"/>
        <v>0</v>
      </c>
      <c r="HJ40" s="106"/>
      <c r="HK40" s="105"/>
      <c r="HL40" s="105"/>
      <c r="HM40" s="104"/>
      <c r="HN40" s="105"/>
      <c r="HO40" s="105"/>
      <c r="HP40" s="104"/>
      <c r="HQ40" s="105">
        <f t="shared" si="97"/>
        <v>0</v>
      </c>
      <c r="HR40" s="106"/>
      <c r="HS40" s="105"/>
      <c r="HT40" s="105"/>
      <c r="HU40" s="104"/>
      <c r="HV40" s="105"/>
      <c r="HW40" s="105"/>
      <c r="HX40" s="104"/>
      <c r="HY40" s="105">
        <f t="shared" si="98"/>
        <v>0</v>
      </c>
      <c r="HZ40" s="106"/>
      <c r="IA40" s="105"/>
      <c r="IB40" s="105"/>
      <c r="IC40" s="104"/>
      <c r="ID40" s="105"/>
      <c r="IE40" s="105"/>
      <c r="IF40" s="104"/>
      <c r="IG40" s="105">
        <f t="shared" si="99"/>
        <v>0</v>
      </c>
      <c r="IH40" s="106"/>
      <c r="II40" s="105"/>
      <c r="IJ40" s="105"/>
      <c r="IK40" s="104"/>
      <c r="IL40" s="105"/>
      <c r="IM40" s="105"/>
      <c r="IN40" s="104"/>
      <c r="IO40" s="105">
        <f t="shared" si="100"/>
        <v>0</v>
      </c>
      <c r="IP40" s="106"/>
      <c r="IQ40" s="105"/>
      <c r="IR40" s="105"/>
      <c r="IS40" s="104"/>
      <c r="IT40" s="105"/>
      <c r="IU40" s="105"/>
      <c r="IV40" s="104"/>
      <c r="IW40" s="105">
        <f t="shared" si="101"/>
        <v>0</v>
      </c>
      <c r="IX40" s="106"/>
      <c r="IY40" s="107">
        <f t="shared" ref="IY40:JD40" si="106">SUM(C40,K40,S40,AA40,AI40,AQ40,AY40,BG40,BO40,BW40,CE40,CM40,CU40,DC40,DK40,DS40,EA40,EI40,EQ40,EY40,FG40,FO40,FW40,GE40,GM40,GU40,HC40,HK40,HS40,IA40,II40,IQ40)</f>
        <v>3</v>
      </c>
      <c r="IZ40" s="107">
        <f t="shared" si="106"/>
        <v>1</v>
      </c>
      <c r="JA40" s="107">
        <f t="shared" si="106"/>
        <v>0.5</v>
      </c>
      <c r="JB40" s="107">
        <f t="shared" si="106"/>
        <v>13</v>
      </c>
      <c r="JC40" s="107">
        <f t="shared" si="106"/>
        <v>1</v>
      </c>
      <c r="JD40" s="107">
        <f t="shared" si="106"/>
        <v>0</v>
      </c>
      <c r="JE40" s="108">
        <f t="shared" si="103"/>
        <v>18.5</v>
      </c>
      <c r="JF40" s="104"/>
      <c r="JG40" s="104">
        <f t="shared" si="104"/>
        <v>0</v>
      </c>
    </row>
    <row r="41" ht="15.75" customHeight="1">
      <c r="A41" s="3" t="s">
        <v>97</v>
      </c>
      <c r="B41" s="3" t="s">
        <v>43</v>
      </c>
      <c r="C41" s="104"/>
      <c r="D41" s="104"/>
      <c r="E41" s="104"/>
      <c r="F41" s="104"/>
      <c r="G41" s="104"/>
      <c r="H41" s="104"/>
      <c r="I41" s="105">
        <f t="shared" si="70"/>
        <v>0</v>
      </c>
      <c r="J41" s="106"/>
      <c r="K41" s="104"/>
      <c r="L41" s="104"/>
      <c r="M41" s="104"/>
      <c r="N41" s="104"/>
      <c r="O41" s="104"/>
      <c r="P41" s="104"/>
      <c r="Q41" s="105">
        <f t="shared" si="71"/>
        <v>0</v>
      </c>
      <c r="R41" s="106"/>
      <c r="S41" s="104"/>
      <c r="T41" s="104"/>
      <c r="U41" s="104"/>
      <c r="V41" s="104"/>
      <c r="W41" s="104"/>
      <c r="X41" s="104"/>
      <c r="Y41" s="105">
        <f t="shared" si="72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73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74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5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76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77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78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79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80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81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82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83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84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85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86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87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88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89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90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91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92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93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94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95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96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97"/>
        <v>0</v>
      </c>
      <c r="HR41" s="106"/>
      <c r="HS41" s="104"/>
      <c r="HT41" s="104"/>
      <c r="HU41" s="104"/>
      <c r="HV41" s="104"/>
      <c r="HW41" s="104"/>
      <c r="HX41" s="104"/>
      <c r="HY41" s="105">
        <f t="shared" si="98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99"/>
        <v>0</v>
      </c>
      <c r="IH41" s="106"/>
      <c r="II41" s="104"/>
      <c r="IJ41" s="104"/>
      <c r="IK41" s="104"/>
      <c r="IL41" s="104"/>
      <c r="IM41" s="104"/>
      <c r="IN41" s="104"/>
      <c r="IO41" s="105">
        <f t="shared" si="100"/>
        <v>0</v>
      </c>
      <c r="IP41" s="106"/>
      <c r="IQ41" s="104"/>
      <c r="IR41" s="104"/>
      <c r="IS41" s="104"/>
      <c r="IT41" s="104"/>
      <c r="IU41" s="104"/>
      <c r="IV41" s="104"/>
      <c r="IW41" s="105">
        <f t="shared" si="101"/>
        <v>0</v>
      </c>
      <c r="IX41" s="106"/>
      <c r="IY41" s="107">
        <f t="shared" ref="IY41:JD41" si="107">SUM(C41,K41,S41,AA41,AI41,AQ41,AY41,BG41,BO41,BW41,CE41,CM41,CU41,DC41,DK41,DS41,EA41,EI41,EQ41,EY41,FG41,FO41,FW41,GE41,GM41,GU41,HC41,HK41,HS41,IA41,II41,IQ41)</f>
        <v>0</v>
      </c>
      <c r="IZ41" s="107">
        <f t="shared" si="107"/>
        <v>0</v>
      </c>
      <c r="JA41" s="107">
        <f t="shared" si="107"/>
        <v>0</v>
      </c>
      <c r="JB41" s="107">
        <f t="shared" si="107"/>
        <v>0</v>
      </c>
      <c r="JC41" s="107">
        <f t="shared" si="107"/>
        <v>0</v>
      </c>
      <c r="JD41" s="107">
        <f t="shared" si="107"/>
        <v>0</v>
      </c>
      <c r="JE41" s="108">
        <f t="shared" si="103"/>
        <v>0</v>
      </c>
      <c r="JF41" s="104"/>
      <c r="JG41" s="104">
        <f t="shared" si="104"/>
        <v>0</v>
      </c>
    </row>
    <row r="42" ht="15.75" customHeight="1">
      <c r="A42" s="3" t="s">
        <v>99</v>
      </c>
      <c r="B42" s="3" t="s">
        <v>45</v>
      </c>
      <c r="C42" s="104"/>
      <c r="D42" s="104"/>
      <c r="E42" s="104"/>
      <c r="F42" s="104"/>
      <c r="G42" s="104"/>
      <c r="H42" s="104"/>
      <c r="I42" s="105">
        <f t="shared" si="70"/>
        <v>0</v>
      </c>
      <c r="J42" s="106"/>
      <c r="K42" s="104"/>
      <c r="L42" s="104"/>
      <c r="M42" s="104"/>
      <c r="N42" s="104"/>
      <c r="O42" s="104"/>
      <c r="P42" s="104"/>
      <c r="Q42" s="105">
        <f t="shared" si="71"/>
        <v>0</v>
      </c>
      <c r="R42" s="106"/>
      <c r="S42" s="104"/>
      <c r="T42" s="104"/>
      <c r="U42" s="104"/>
      <c r="V42" s="104"/>
      <c r="W42" s="104"/>
      <c r="X42" s="104"/>
      <c r="Y42" s="105">
        <f t="shared" si="72"/>
        <v>0</v>
      </c>
      <c r="Z42" s="106"/>
      <c r="AA42" s="104"/>
      <c r="AB42" s="104"/>
      <c r="AC42" s="104"/>
      <c r="AD42" s="104"/>
      <c r="AE42" s="104"/>
      <c r="AF42" s="104"/>
      <c r="AG42" s="105">
        <f t="shared" si="73"/>
        <v>0</v>
      </c>
      <c r="AH42" s="106"/>
      <c r="AI42" s="104"/>
      <c r="AJ42" s="104"/>
      <c r="AK42" s="104"/>
      <c r="AL42" s="104"/>
      <c r="AM42" s="104"/>
      <c r="AN42" s="104"/>
      <c r="AO42" s="105">
        <f t="shared" si="74"/>
        <v>0</v>
      </c>
      <c r="AP42" s="106"/>
      <c r="AQ42" s="104"/>
      <c r="AR42" s="104"/>
      <c r="AS42" s="104"/>
      <c r="AT42" s="104"/>
      <c r="AU42" s="104"/>
      <c r="AV42" s="104"/>
      <c r="AW42" s="105">
        <f t="shared" si="75"/>
        <v>0</v>
      </c>
      <c r="AX42" s="106"/>
      <c r="AY42" s="104"/>
      <c r="AZ42" s="104"/>
      <c r="BA42" s="104"/>
      <c r="BB42" s="104"/>
      <c r="BC42" s="104"/>
      <c r="BD42" s="104"/>
      <c r="BE42" s="105">
        <f t="shared" si="76"/>
        <v>0</v>
      </c>
      <c r="BF42" s="106"/>
      <c r="BG42" s="104"/>
      <c r="BH42" s="104"/>
      <c r="BI42" s="104"/>
      <c r="BJ42" s="104"/>
      <c r="BK42" s="104"/>
      <c r="BL42" s="104"/>
      <c r="BM42" s="105">
        <f t="shared" si="77"/>
        <v>0</v>
      </c>
      <c r="BN42" s="106"/>
      <c r="BO42" s="104"/>
      <c r="BP42" s="104"/>
      <c r="BQ42" s="104"/>
      <c r="BR42" s="104"/>
      <c r="BS42" s="104"/>
      <c r="BT42" s="104"/>
      <c r="BU42" s="105">
        <f t="shared" si="78"/>
        <v>0</v>
      </c>
      <c r="BV42" s="106"/>
      <c r="BW42" s="104"/>
      <c r="BX42" s="104"/>
      <c r="BY42" s="104"/>
      <c r="BZ42" s="104"/>
      <c r="CA42" s="104"/>
      <c r="CB42" s="104"/>
      <c r="CC42" s="105">
        <f t="shared" si="79"/>
        <v>0</v>
      </c>
      <c r="CD42" s="106"/>
      <c r="CE42" s="104"/>
      <c r="CF42" s="104"/>
      <c r="CG42" s="104"/>
      <c r="CH42" s="104"/>
      <c r="CI42" s="104"/>
      <c r="CJ42" s="104"/>
      <c r="CK42" s="105">
        <f t="shared" si="80"/>
        <v>0</v>
      </c>
      <c r="CL42" s="106"/>
      <c r="CM42" s="104"/>
      <c r="CN42" s="104"/>
      <c r="CO42" s="104"/>
      <c r="CP42" s="104"/>
      <c r="CQ42" s="104"/>
      <c r="CR42" s="104"/>
      <c r="CS42" s="105">
        <f t="shared" si="81"/>
        <v>0</v>
      </c>
      <c r="CT42" s="106"/>
      <c r="CU42" s="104"/>
      <c r="CV42" s="104"/>
      <c r="CW42" s="104"/>
      <c r="CX42" s="104"/>
      <c r="CY42" s="104"/>
      <c r="CZ42" s="104"/>
      <c r="DA42" s="105">
        <f t="shared" si="82"/>
        <v>0</v>
      </c>
      <c r="DB42" s="106"/>
      <c r="DC42" s="104"/>
      <c r="DD42" s="104"/>
      <c r="DE42" s="104"/>
      <c r="DF42" s="104"/>
      <c r="DG42" s="104"/>
      <c r="DH42" s="104"/>
      <c r="DI42" s="105">
        <f t="shared" si="83"/>
        <v>0</v>
      </c>
      <c r="DJ42" s="106"/>
      <c r="DK42" s="104"/>
      <c r="DL42" s="104"/>
      <c r="DM42" s="104"/>
      <c r="DN42" s="104"/>
      <c r="DO42" s="104"/>
      <c r="DP42" s="104"/>
      <c r="DQ42" s="105">
        <f t="shared" si="84"/>
        <v>0</v>
      </c>
      <c r="DR42" s="106"/>
      <c r="DS42" s="104"/>
      <c r="DT42" s="104"/>
      <c r="DU42" s="104"/>
      <c r="DV42" s="104"/>
      <c r="DW42" s="104"/>
      <c r="DX42" s="104"/>
      <c r="DY42" s="105">
        <f t="shared" si="85"/>
        <v>0</v>
      </c>
      <c r="DZ42" s="106"/>
      <c r="EA42" s="104"/>
      <c r="EB42" s="104"/>
      <c r="EC42" s="104"/>
      <c r="ED42" s="104"/>
      <c r="EE42" s="104"/>
      <c r="EF42" s="104"/>
      <c r="EG42" s="105">
        <f t="shared" si="86"/>
        <v>0</v>
      </c>
      <c r="EH42" s="106"/>
      <c r="EI42" s="104"/>
      <c r="EJ42" s="104"/>
      <c r="EK42" s="104"/>
      <c r="EL42" s="104"/>
      <c r="EM42" s="104"/>
      <c r="EN42" s="104"/>
      <c r="EO42" s="105">
        <f t="shared" si="87"/>
        <v>0</v>
      </c>
      <c r="EP42" s="106"/>
      <c r="EQ42" s="104"/>
      <c r="ER42" s="104"/>
      <c r="ES42" s="104"/>
      <c r="ET42" s="104"/>
      <c r="EU42" s="104"/>
      <c r="EV42" s="104"/>
      <c r="EW42" s="105">
        <f t="shared" si="88"/>
        <v>0</v>
      </c>
      <c r="EX42" s="106"/>
      <c r="EY42" s="104"/>
      <c r="EZ42" s="104"/>
      <c r="FA42" s="104"/>
      <c r="FB42" s="104"/>
      <c r="FC42" s="104"/>
      <c r="FD42" s="104"/>
      <c r="FE42" s="105">
        <f t="shared" si="89"/>
        <v>0</v>
      </c>
      <c r="FF42" s="106"/>
      <c r="FG42" s="104"/>
      <c r="FH42" s="104"/>
      <c r="FI42" s="104"/>
      <c r="FJ42" s="104"/>
      <c r="FK42" s="104"/>
      <c r="FL42" s="104"/>
      <c r="FM42" s="105">
        <f t="shared" si="90"/>
        <v>0</v>
      </c>
      <c r="FN42" s="106"/>
      <c r="FO42" s="104"/>
      <c r="FP42" s="104"/>
      <c r="FQ42" s="104"/>
      <c r="FR42" s="104"/>
      <c r="FS42" s="104"/>
      <c r="FT42" s="104"/>
      <c r="FU42" s="105">
        <f t="shared" si="91"/>
        <v>0</v>
      </c>
      <c r="FV42" s="106"/>
      <c r="FW42" s="104"/>
      <c r="FX42" s="104"/>
      <c r="FY42" s="104"/>
      <c r="FZ42" s="104"/>
      <c r="GA42" s="104"/>
      <c r="GB42" s="104"/>
      <c r="GC42" s="105">
        <f t="shared" si="92"/>
        <v>0</v>
      </c>
      <c r="GD42" s="106"/>
      <c r="GE42" s="104"/>
      <c r="GF42" s="104"/>
      <c r="GG42" s="104"/>
      <c r="GH42" s="104"/>
      <c r="GI42" s="104"/>
      <c r="GJ42" s="104"/>
      <c r="GK42" s="105">
        <f t="shared" si="93"/>
        <v>0</v>
      </c>
      <c r="GL42" s="106"/>
      <c r="GM42" s="104"/>
      <c r="GN42" s="104"/>
      <c r="GO42" s="104"/>
      <c r="GP42" s="104"/>
      <c r="GQ42" s="104"/>
      <c r="GR42" s="104"/>
      <c r="GS42" s="105">
        <f t="shared" si="94"/>
        <v>0</v>
      </c>
      <c r="GT42" s="106"/>
      <c r="GU42" s="104"/>
      <c r="GV42" s="104"/>
      <c r="GW42" s="104"/>
      <c r="GX42" s="104"/>
      <c r="GY42" s="104"/>
      <c r="GZ42" s="104"/>
      <c r="HA42" s="105">
        <f t="shared" si="95"/>
        <v>0</v>
      </c>
      <c r="HB42" s="106"/>
      <c r="HC42" s="104"/>
      <c r="HD42" s="104"/>
      <c r="HE42" s="104"/>
      <c r="HF42" s="104"/>
      <c r="HG42" s="104"/>
      <c r="HH42" s="104"/>
      <c r="HI42" s="105">
        <f t="shared" si="96"/>
        <v>0</v>
      </c>
      <c r="HJ42" s="106"/>
      <c r="HK42" s="104"/>
      <c r="HL42" s="104"/>
      <c r="HM42" s="104"/>
      <c r="HN42" s="104"/>
      <c r="HO42" s="104"/>
      <c r="HP42" s="104"/>
      <c r="HQ42" s="105">
        <f t="shared" si="97"/>
        <v>0</v>
      </c>
      <c r="HR42" s="106"/>
      <c r="HS42" s="104"/>
      <c r="HT42" s="104"/>
      <c r="HU42" s="104"/>
      <c r="HV42" s="104"/>
      <c r="HW42" s="104"/>
      <c r="HX42" s="104"/>
      <c r="HY42" s="105">
        <f t="shared" si="98"/>
        <v>0</v>
      </c>
      <c r="HZ42" s="106"/>
      <c r="IA42" s="104"/>
      <c r="IB42" s="104"/>
      <c r="IC42" s="104"/>
      <c r="ID42" s="104"/>
      <c r="IE42" s="104"/>
      <c r="IF42" s="104"/>
      <c r="IG42" s="105">
        <f t="shared" si="99"/>
        <v>0</v>
      </c>
      <c r="IH42" s="106"/>
      <c r="II42" s="104"/>
      <c r="IJ42" s="104"/>
      <c r="IK42" s="104"/>
      <c r="IL42" s="104"/>
      <c r="IM42" s="104"/>
      <c r="IN42" s="104"/>
      <c r="IO42" s="105">
        <f t="shared" si="100"/>
        <v>0</v>
      </c>
      <c r="IP42" s="106"/>
      <c r="IQ42" s="104"/>
      <c r="IR42" s="104"/>
      <c r="IS42" s="104"/>
      <c r="IT42" s="104"/>
      <c r="IU42" s="104"/>
      <c r="IV42" s="104"/>
      <c r="IW42" s="105">
        <f t="shared" si="101"/>
        <v>0</v>
      </c>
      <c r="IX42" s="106"/>
      <c r="IY42" s="107">
        <f t="shared" ref="IY42:JD42" si="108">SUM(C42,K42,S42,AA42,AI42,AQ42,AY42,BG42,BO42,BW42,CE42,CM42,CU42,DC42,DK42,DS42,EA42,EI42,EQ42,EY42,FG42,FO42,FW42,GE42,GM42,GU42,HC42,HK42,HS42,IA42,II42,IQ42)</f>
        <v>0</v>
      </c>
      <c r="IZ42" s="107">
        <f t="shared" si="108"/>
        <v>0</v>
      </c>
      <c r="JA42" s="107">
        <f t="shared" si="108"/>
        <v>0</v>
      </c>
      <c r="JB42" s="107">
        <f t="shared" si="108"/>
        <v>0</v>
      </c>
      <c r="JC42" s="107">
        <f t="shared" si="108"/>
        <v>0</v>
      </c>
      <c r="JD42" s="107">
        <f t="shared" si="108"/>
        <v>0</v>
      </c>
      <c r="JE42" s="108">
        <f t="shared" si="103"/>
        <v>0</v>
      </c>
      <c r="JF42" s="104"/>
      <c r="JG42" s="104">
        <f t="shared" si="104"/>
        <v>0</v>
      </c>
    </row>
    <row r="43" ht="15.75" customHeight="1">
      <c r="A43" s="3" t="s">
        <v>100</v>
      </c>
      <c r="B43" s="3" t="s">
        <v>46</v>
      </c>
      <c r="C43" s="104"/>
      <c r="D43" s="104"/>
      <c r="E43" s="105"/>
      <c r="F43" s="105"/>
      <c r="G43" s="105"/>
      <c r="H43" s="105"/>
      <c r="I43" s="105">
        <f t="shared" si="70"/>
        <v>0</v>
      </c>
      <c r="J43" s="106"/>
      <c r="K43" s="104"/>
      <c r="L43" s="104"/>
      <c r="M43" s="105"/>
      <c r="N43" s="105"/>
      <c r="O43" s="105"/>
      <c r="P43" s="105"/>
      <c r="Q43" s="105">
        <f t="shared" si="71"/>
        <v>0</v>
      </c>
      <c r="R43" s="106"/>
      <c r="S43" s="104"/>
      <c r="T43" s="104"/>
      <c r="U43" s="105"/>
      <c r="V43" s="105"/>
      <c r="W43" s="105"/>
      <c r="X43" s="105"/>
      <c r="Y43" s="105">
        <f t="shared" si="72"/>
        <v>0</v>
      </c>
      <c r="Z43" s="106"/>
      <c r="AA43" s="104"/>
      <c r="AB43" s="104">
        <v>1.0</v>
      </c>
      <c r="AC43" s="105">
        <v>0.5</v>
      </c>
      <c r="AD43" s="105"/>
      <c r="AE43" s="105">
        <v>0.5</v>
      </c>
      <c r="AF43" s="105">
        <v>0.5</v>
      </c>
      <c r="AG43" s="105">
        <f t="shared" si="73"/>
        <v>2.5</v>
      </c>
      <c r="AH43" s="106"/>
      <c r="AI43" s="104"/>
      <c r="AJ43" s="104"/>
      <c r="AK43" s="105"/>
      <c r="AL43" s="105"/>
      <c r="AM43" s="105"/>
      <c r="AN43" s="105"/>
      <c r="AO43" s="105">
        <f t="shared" si="74"/>
        <v>0</v>
      </c>
      <c r="AP43" s="106"/>
      <c r="AQ43" s="104"/>
      <c r="AR43" s="104"/>
      <c r="AS43" s="105"/>
      <c r="AT43" s="105"/>
      <c r="AU43" s="105"/>
      <c r="AV43" s="105"/>
      <c r="AW43" s="105">
        <f t="shared" si="75"/>
        <v>0</v>
      </c>
      <c r="AX43" s="106"/>
      <c r="AY43" s="104"/>
      <c r="AZ43" s="104"/>
      <c r="BA43" s="105"/>
      <c r="BB43" s="105"/>
      <c r="BC43" s="105"/>
      <c r="BD43" s="105"/>
      <c r="BE43" s="105">
        <f t="shared" si="76"/>
        <v>0</v>
      </c>
      <c r="BF43" s="106"/>
      <c r="BG43" s="104"/>
      <c r="BH43" s="104"/>
      <c r="BI43" s="105"/>
      <c r="BJ43" s="105"/>
      <c r="BK43" s="105"/>
      <c r="BL43" s="105"/>
      <c r="BM43" s="105">
        <f t="shared" si="77"/>
        <v>0</v>
      </c>
      <c r="BN43" s="106"/>
      <c r="BO43" s="104"/>
      <c r="BP43" s="104"/>
      <c r="BQ43" s="105"/>
      <c r="BR43" s="105"/>
      <c r="BS43" s="105"/>
      <c r="BT43" s="105"/>
      <c r="BU43" s="105">
        <f t="shared" si="78"/>
        <v>0</v>
      </c>
      <c r="BV43" s="106"/>
      <c r="BW43" s="104"/>
      <c r="BX43" s="104"/>
      <c r="BY43" s="105"/>
      <c r="BZ43" s="105"/>
      <c r="CA43" s="105"/>
      <c r="CB43" s="105"/>
      <c r="CC43" s="105">
        <f t="shared" si="79"/>
        <v>0</v>
      </c>
      <c r="CD43" s="106"/>
      <c r="CE43" s="104"/>
      <c r="CF43" s="104">
        <v>1.0</v>
      </c>
      <c r="CG43" s="105">
        <v>1.5</v>
      </c>
      <c r="CH43" s="105"/>
      <c r="CI43" s="105"/>
      <c r="CJ43" s="105"/>
      <c r="CK43" s="105">
        <f t="shared" si="80"/>
        <v>2.5</v>
      </c>
      <c r="CL43" s="106"/>
      <c r="CM43" s="104"/>
      <c r="CN43" s="104"/>
      <c r="CO43" s="105"/>
      <c r="CP43" s="105"/>
      <c r="CQ43" s="105"/>
      <c r="CR43" s="105"/>
      <c r="CS43" s="105">
        <f t="shared" si="81"/>
        <v>0</v>
      </c>
      <c r="CT43" s="106"/>
      <c r="CU43" s="104"/>
      <c r="CV43" s="104"/>
      <c r="CW43" s="105"/>
      <c r="CX43" s="105"/>
      <c r="CY43" s="105"/>
      <c r="CZ43" s="105"/>
      <c r="DA43" s="105">
        <f t="shared" si="82"/>
        <v>0</v>
      </c>
      <c r="DB43" s="106"/>
      <c r="DC43" s="104"/>
      <c r="DD43" s="104"/>
      <c r="DE43" s="105"/>
      <c r="DF43" s="105"/>
      <c r="DG43" s="105"/>
      <c r="DH43" s="105"/>
      <c r="DI43" s="105">
        <f t="shared" si="83"/>
        <v>0</v>
      </c>
      <c r="DJ43" s="106"/>
      <c r="DK43" s="104"/>
      <c r="DL43" s="104"/>
      <c r="DM43" s="105"/>
      <c r="DN43" s="105"/>
      <c r="DO43" s="105"/>
      <c r="DP43" s="105"/>
      <c r="DQ43" s="105">
        <f t="shared" si="84"/>
        <v>0</v>
      </c>
      <c r="DR43" s="106"/>
      <c r="DS43" s="104"/>
      <c r="DT43" s="104"/>
      <c r="DU43" s="105"/>
      <c r="DV43" s="105"/>
      <c r="DW43" s="105"/>
      <c r="DX43" s="105"/>
      <c r="DY43" s="105">
        <f t="shared" si="85"/>
        <v>0</v>
      </c>
      <c r="DZ43" s="106"/>
      <c r="EA43" s="104"/>
      <c r="EB43" s="104"/>
      <c r="EC43" s="105"/>
      <c r="ED43" s="105"/>
      <c r="EE43" s="105"/>
      <c r="EF43" s="105"/>
      <c r="EG43" s="105">
        <f t="shared" si="86"/>
        <v>0</v>
      </c>
      <c r="EH43" s="106"/>
      <c r="EI43" s="104"/>
      <c r="EJ43" s="104"/>
      <c r="EK43" s="105"/>
      <c r="EL43" s="105"/>
      <c r="EM43" s="105"/>
      <c r="EN43" s="105"/>
      <c r="EO43" s="105">
        <f t="shared" si="87"/>
        <v>0</v>
      </c>
      <c r="EP43" s="106"/>
      <c r="EQ43" s="104"/>
      <c r="ER43" s="104"/>
      <c r="ES43" s="105"/>
      <c r="ET43" s="105"/>
      <c r="EU43" s="105"/>
      <c r="EV43" s="105"/>
      <c r="EW43" s="105">
        <f t="shared" si="88"/>
        <v>0</v>
      </c>
      <c r="EX43" s="106"/>
      <c r="EY43" s="104"/>
      <c r="EZ43" s="104"/>
      <c r="FA43" s="105"/>
      <c r="FB43" s="105"/>
      <c r="FC43" s="105"/>
      <c r="FD43" s="105"/>
      <c r="FE43" s="105">
        <f t="shared" si="89"/>
        <v>0</v>
      </c>
      <c r="FF43" s="106"/>
      <c r="FG43" s="104"/>
      <c r="FH43" s="104"/>
      <c r="FI43" s="105"/>
      <c r="FJ43" s="105"/>
      <c r="FK43" s="105"/>
      <c r="FL43" s="105"/>
      <c r="FM43" s="105">
        <f t="shared" si="90"/>
        <v>0</v>
      </c>
      <c r="FN43" s="106"/>
      <c r="FO43" s="104"/>
      <c r="FP43" s="104"/>
      <c r="FQ43" s="105"/>
      <c r="FR43" s="105"/>
      <c r="FS43" s="105"/>
      <c r="FT43" s="105"/>
      <c r="FU43" s="105">
        <f t="shared" si="91"/>
        <v>0</v>
      </c>
      <c r="FV43" s="106"/>
      <c r="FW43" s="104"/>
      <c r="FX43" s="104"/>
      <c r="FY43" s="105"/>
      <c r="FZ43" s="105"/>
      <c r="GA43" s="105"/>
      <c r="GB43" s="105"/>
      <c r="GC43" s="105">
        <f t="shared" si="92"/>
        <v>0</v>
      </c>
      <c r="GD43" s="106"/>
      <c r="GE43" s="104"/>
      <c r="GF43" s="104"/>
      <c r="GG43" s="105"/>
      <c r="GH43" s="105"/>
      <c r="GI43" s="105"/>
      <c r="GJ43" s="105"/>
      <c r="GK43" s="105">
        <f t="shared" si="93"/>
        <v>0</v>
      </c>
      <c r="GL43" s="106"/>
      <c r="GM43" s="104"/>
      <c r="GN43" s="104">
        <v>0.5</v>
      </c>
      <c r="GO43" s="105">
        <v>0.5</v>
      </c>
      <c r="GP43" s="105"/>
      <c r="GQ43" s="105">
        <v>0.5</v>
      </c>
      <c r="GR43" s="105">
        <v>0.5</v>
      </c>
      <c r="GS43" s="105">
        <f t="shared" si="94"/>
        <v>2</v>
      </c>
      <c r="GT43" s="106"/>
      <c r="GU43" s="104"/>
      <c r="GV43" s="104"/>
      <c r="GW43" s="105"/>
      <c r="GX43" s="105"/>
      <c r="GY43" s="105"/>
      <c r="GZ43" s="105"/>
      <c r="HA43" s="105">
        <f t="shared" si="95"/>
        <v>0</v>
      </c>
      <c r="HB43" s="106"/>
      <c r="HC43" s="104"/>
      <c r="HD43" s="104"/>
      <c r="HE43" s="105"/>
      <c r="HF43" s="105"/>
      <c r="HG43" s="105"/>
      <c r="HH43" s="105"/>
      <c r="HI43" s="105">
        <f t="shared" si="96"/>
        <v>0</v>
      </c>
      <c r="HJ43" s="106"/>
      <c r="HK43" s="104"/>
      <c r="HL43" s="104"/>
      <c r="HM43" s="105"/>
      <c r="HN43" s="105"/>
      <c r="HO43" s="105"/>
      <c r="HP43" s="105"/>
      <c r="HQ43" s="105">
        <f t="shared" si="97"/>
        <v>0</v>
      </c>
      <c r="HR43" s="106"/>
      <c r="HS43" s="104"/>
      <c r="HT43" s="104"/>
      <c r="HU43" s="105"/>
      <c r="HV43" s="105"/>
      <c r="HW43" s="105"/>
      <c r="HX43" s="105"/>
      <c r="HY43" s="105">
        <f t="shared" si="98"/>
        <v>0</v>
      </c>
      <c r="HZ43" s="106"/>
      <c r="IA43" s="104"/>
      <c r="IB43" s="104"/>
      <c r="IC43" s="105"/>
      <c r="ID43" s="105"/>
      <c r="IE43" s="105"/>
      <c r="IF43" s="105"/>
      <c r="IG43" s="105">
        <f t="shared" si="99"/>
        <v>0</v>
      </c>
      <c r="IH43" s="106"/>
      <c r="II43" s="104"/>
      <c r="IJ43" s="104"/>
      <c r="IK43" s="105"/>
      <c r="IL43" s="105"/>
      <c r="IM43" s="105"/>
      <c r="IN43" s="105"/>
      <c r="IO43" s="105">
        <f t="shared" si="100"/>
        <v>0</v>
      </c>
      <c r="IP43" s="106"/>
      <c r="IQ43" s="104"/>
      <c r="IR43" s="104"/>
      <c r="IS43" s="105"/>
      <c r="IT43" s="105"/>
      <c r="IU43" s="105"/>
      <c r="IV43" s="105"/>
      <c r="IW43" s="105">
        <f t="shared" si="101"/>
        <v>0</v>
      </c>
      <c r="IX43" s="106"/>
      <c r="IY43" s="107">
        <f t="shared" ref="IY43:JD43" si="109">SUM(C43,K43,S43,AA43,AI43,AQ43,AY43,BG43,BO43,BW43,CE43,CM43,CU43,DC43,DK43,DS43,EA43,EI43,EQ43,EY43,FG43,FO43,FW43,GE43,GM43,GU43,HC43,HK43,HS43,IA43,II43,IQ43)</f>
        <v>0</v>
      </c>
      <c r="IZ43" s="107">
        <f t="shared" si="109"/>
        <v>2.5</v>
      </c>
      <c r="JA43" s="107">
        <f t="shared" si="109"/>
        <v>2.5</v>
      </c>
      <c r="JB43" s="107">
        <f t="shared" si="109"/>
        <v>0</v>
      </c>
      <c r="JC43" s="107">
        <f t="shared" si="109"/>
        <v>1</v>
      </c>
      <c r="JD43" s="107">
        <f t="shared" si="109"/>
        <v>1</v>
      </c>
      <c r="JE43" s="108">
        <f t="shared" si="103"/>
        <v>7</v>
      </c>
      <c r="JF43" s="104"/>
      <c r="JG43" s="104">
        <f t="shared" si="104"/>
        <v>0</v>
      </c>
    </row>
    <row r="44" ht="15.75" customHeight="1">
      <c r="A44" s="104" t="s">
        <v>161</v>
      </c>
      <c r="B44" s="104" t="s">
        <v>1</v>
      </c>
      <c r="C44" s="104"/>
      <c r="D44" s="104"/>
      <c r="E44" s="104"/>
      <c r="F44" s="104"/>
      <c r="G44" s="104"/>
      <c r="H44" s="104"/>
      <c r="I44" s="105">
        <f t="shared" si="70"/>
        <v>0</v>
      </c>
      <c r="J44" s="106"/>
      <c r="K44" s="104"/>
      <c r="L44" s="104"/>
      <c r="M44" s="104"/>
      <c r="N44" s="104"/>
      <c r="O44" s="104"/>
      <c r="P44" s="104"/>
      <c r="Q44" s="105">
        <f t="shared" si="71"/>
        <v>0</v>
      </c>
      <c r="R44" s="106"/>
      <c r="S44" s="104"/>
      <c r="T44" s="104"/>
      <c r="U44" s="104"/>
      <c r="V44" s="104"/>
      <c r="W44" s="104"/>
      <c r="X44" s="104"/>
      <c r="Y44" s="105">
        <f t="shared" si="72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73"/>
        <v>0</v>
      </c>
      <c r="AH44" s="106"/>
      <c r="AI44" s="104"/>
      <c r="AJ44" s="104"/>
      <c r="AK44" s="104"/>
      <c r="AL44" s="104"/>
      <c r="AM44" s="104"/>
      <c r="AN44" s="104"/>
      <c r="AO44" s="105">
        <f t="shared" si="74"/>
        <v>0</v>
      </c>
      <c r="AP44" s="106"/>
      <c r="AQ44" s="104"/>
      <c r="AR44" s="104"/>
      <c r="AS44" s="104"/>
      <c r="AT44" s="104"/>
      <c r="AU44" s="104"/>
      <c r="AV44" s="104"/>
      <c r="AW44" s="105">
        <f t="shared" si="75"/>
        <v>0</v>
      </c>
      <c r="AX44" s="106"/>
      <c r="AY44" s="104"/>
      <c r="AZ44" s="104"/>
      <c r="BA44" s="104"/>
      <c r="BB44" s="104"/>
      <c r="BC44" s="104"/>
      <c r="BD44" s="104"/>
      <c r="BE44" s="105">
        <f t="shared" si="76"/>
        <v>0</v>
      </c>
      <c r="BF44" s="106"/>
      <c r="BG44" s="104"/>
      <c r="BH44" s="104"/>
      <c r="BI44" s="104"/>
      <c r="BJ44" s="104"/>
      <c r="BK44" s="104"/>
      <c r="BL44" s="104"/>
      <c r="BM44" s="105">
        <f t="shared" si="77"/>
        <v>0</v>
      </c>
      <c r="BN44" s="106"/>
      <c r="BO44" s="104"/>
      <c r="BP44" s="104"/>
      <c r="BQ44" s="104"/>
      <c r="BR44" s="104"/>
      <c r="BS44" s="104"/>
      <c r="BT44" s="104"/>
      <c r="BU44" s="105">
        <f t="shared" si="78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79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80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81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82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83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84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85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86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87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88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89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90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91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92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93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94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95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96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97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98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99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100"/>
        <v>0</v>
      </c>
      <c r="IP44" s="106"/>
      <c r="IQ44" s="104"/>
      <c r="IR44" s="104"/>
      <c r="IS44" s="104"/>
      <c r="IT44" s="104"/>
      <c r="IU44" s="104"/>
      <c r="IV44" s="104"/>
      <c r="IW44" s="105"/>
      <c r="IX44" s="106"/>
      <c r="IY44" s="107">
        <f t="shared" ref="IY44:JD44" si="110">SUM(C44,K44,S44,AA44,AI44,AQ44,AY44,BG44,BO44,BW44,CE44,CM44,CU44,DC44,DK44,DS44,EA44,EI44,EQ44,EY44,FG44,FO44,FW44,GE44,GM44,GU44,HC44,HK44,HS44,IA44,II44,IQ44)</f>
        <v>0</v>
      </c>
      <c r="IZ44" s="107">
        <f t="shared" si="110"/>
        <v>0</v>
      </c>
      <c r="JA44" s="107">
        <f t="shared" si="110"/>
        <v>0</v>
      </c>
      <c r="JB44" s="107">
        <f t="shared" si="110"/>
        <v>0</v>
      </c>
      <c r="JC44" s="107">
        <f t="shared" si="110"/>
        <v>0</v>
      </c>
      <c r="JD44" s="107">
        <f t="shared" si="110"/>
        <v>0</v>
      </c>
      <c r="JE44" s="108">
        <f t="shared" si="103"/>
        <v>0</v>
      </c>
      <c r="JF44" s="104"/>
      <c r="JG44" s="104">
        <f t="shared" si="104"/>
        <v>0</v>
      </c>
    </row>
    <row r="45" ht="15.75" customHeight="1">
      <c r="A45" s="104"/>
      <c r="B45" s="104" t="s">
        <v>54</v>
      </c>
      <c r="C45" s="104"/>
      <c r="D45" s="104"/>
      <c r="E45" s="104"/>
      <c r="F45" s="104"/>
      <c r="G45" s="104"/>
      <c r="H45" s="104"/>
      <c r="I45" s="105">
        <f t="shared" si="70"/>
        <v>0</v>
      </c>
      <c r="J45" s="106"/>
      <c r="K45" s="104"/>
      <c r="L45" s="104"/>
      <c r="M45" s="104"/>
      <c r="N45" s="104"/>
      <c r="O45" s="104"/>
      <c r="P45" s="104"/>
      <c r="Q45" s="105">
        <f t="shared" si="71"/>
        <v>0</v>
      </c>
      <c r="R45" s="106"/>
      <c r="S45" s="104"/>
      <c r="T45" s="104"/>
      <c r="U45" s="104"/>
      <c r="V45" s="104"/>
      <c r="W45" s="104"/>
      <c r="X45" s="104"/>
      <c r="Y45" s="105">
        <f t="shared" si="72"/>
        <v>0</v>
      </c>
      <c r="Z45" s="106"/>
      <c r="AA45" s="104"/>
      <c r="AB45" s="104"/>
      <c r="AC45" s="104"/>
      <c r="AD45" s="104"/>
      <c r="AE45" s="104"/>
      <c r="AF45" s="104"/>
      <c r="AG45" s="105">
        <f t="shared" si="73"/>
        <v>0</v>
      </c>
      <c r="AH45" s="106"/>
      <c r="AI45" s="104"/>
      <c r="AJ45" s="104"/>
      <c r="AK45" s="104"/>
      <c r="AL45" s="104"/>
      <c r="AM45" s="104"/>
      <c r="AN45" s="104"/>
      <c r="AO45" s="105">
        <f t="shared" si="74"/>
        <v>0</v>
      </c>
      <c r="AP45" s="106"/>
      <c r="AQ45" s="104"/>
      <c r="AR45" s="104"/>
      <c r="AS45" s="104"/>
      <c r="AT45" s="104"/>
      <c r="AU45" s="104"/>
      <c r="AV45" s="104"/>
      <c r="AW45" s="105">
        <f t="shared" si="75"/>
        <v>0</v>
      </c>
      <c r="AX45" s="106"/>
      <c r="AY45" s="104"/>
      <c r="AZ45" s="104">
        <v>1.0</v>
      </c>
      <c r="BA45" s="104"/>
      <c r="BB45" s="104"/>
      <c r="BC45" s="104"/>
      <c r="BD45" s="104"/>
      <c r="BE45" s="105">
        <f t="shared" si="76"/>
        <v>1</v>
      </c>
      <c r="BF45" s="106"/>
      <c r="BG45" s="104"/>
      <c r="BH45" s="104"/>
      <c r="BI45" s="104"/>
      <c r="BJ45" s="104"/>
      <c r="BK45" s="104"/>
      <c r="BL45" s="104"/>
      <c r="BM45" s="105">
        <f t="shared" si="77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78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79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80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81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82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83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84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85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86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87"/>
        <v>0</v>
      </c>
      <c r="EP45" s="106"/>
      <c r="EQ45" s="104"/>
      <c r="ER45" s="104"/>
      <c r="ES45" s="104"/>
      <c r="ET45" s="104"/>
      <c r="EU45" s="104"/>
      <c r="EV45" s="104"/>
      <c r="EW45" s="105">
        <f t="shared" si="88"/>
        <v>0</v>
      </c>
      <c r="EX45" s="106"/>
      <c r="EY45" s="104"/>
      <c r="EZ45" s="104"/>
      <c r="FA45" s="104"/>
      <c r="FB45" s="104"/>
      <c r="FC45" s="104"/>
      <c r="FD45" s="104"/>
      <c r="FE45" s="105">
        <f t="shared" si="89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90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91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92"/>
        <v>0</v>
      </c>
      <c r="GD45" s="106"/>
      <c r="GE45" s="104"/>
      <c r="GF45" s="104"/>
      <c r="GG45" s="104"/>
      <c r="GH45" s="104"/>
      <c r="GI45" s="104"/>
      <c r="GJ45" s="104"/>
      <c r="GK45" s="105">
        <f t="shared" si="93"/>
        <v>0</v>
      </c>
      <c r="GL45" s="106"/>
      <c r="GM45" s="104"/>
      <c r="GN45" s="104"/>
      <c r="GO45" s="104"/>
      <c r="GP45" s="104"/>
      <c r="GQ45" s="104"/>
      <c r="GR45" s="104"/>
      <c r="GS45" s="105">
        <f t="shared" si="94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95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96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97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98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99"/>
        <v>0</v>
      </c>
      <c r="IH45" s="106"/>
      <c r="II45" s="104"/>
      <c r="IJ45" s="104"/>
      <c r="IK45" s="104"/>
      <c r="IL45" s="104"/>
      <c r="IM45" s="104"/>
      <c r="IN45" s="104"/>
      <c r="IO45" s="105">
        <f t="shared" si="100"/>
        <v>0</v>
      </c>
      <c r="IP45" s="106"/>
      <c r="IQ45" s="104"/>
      <c r="IR45" s="104"/>
      <c r="IS45" s="104"/>
      <c r="IT45" s="104"/>
      <c r="IU45" s="104"/>
      <c r="IV45" s="104"/>
      <c r="IW45" s="105">
        <f t="shared" ref="IW45:IW49" si="112">SUM(IQ45:IV45)</f>
        <v>0</v>
      </c>
      <c r="IX45" s="106"/>
      <c r="IY45" s="107">
        <f t="shared" ref="IY45:JD45" si="111">SUM(C45,K45,S45,AA45,AI45,AQ45,AY45,BG45,BO45,BW45,CE45,CM45,CU45,DC45,DK45,DS45,EA45,EI45,EQ45,EY45,FG45,FO45,FW45,GE45,GM45,GU45,HC45,HK45,HS45,IA45,II45,IQ45)</f>
        <v>0</v>
      </c>
      <c r="IZ45" s="107">
        <f t="shared" si="111"/>
        <v>1</v>
      </c>
      <c r="JA45" s="107">
        <f t="shared" si="111"/>
        <v>0</v>
      </c>
      <c r="JB45" s="107">
        <f t="shared" si="111"/>
        <v>0</v>
      </c>
      <c r="JC45" s="107">
        <f t="shared" si="111"/>
        <v>0</v>
      </c>
      <c r="JD45" s="107">
        <f t="shared" si="111"/>
        <v>0</v>
      </c>
      <c r="JE45" s="108">
        <f t="shared" si="103"/>
        <v>1</v>
      </c>
      <c r="JF45" s="104"/>
      <c r="JG45" s="104">
        <f t="shared" si="104"/>
        <v>0</v>
      </c>
    </row>
    <row r="46" ht="15.75" customHeight="1">
      <c r="A46" s="104"/>
      <c r="B46" s="104" t="s">
        <v>53</v>
      </c>
      <c r="C46" s="104"/>
      <c r="D46" s="104"/>
      <c r="E46" s="104"/>
      <c r="F46" s="104"/>
      <c r="G46" s="104"/>
      <c r="H46" s="104"/>
      <c r="I46" s="105">
        <f t="shared" si="70"/>
        <v>0</v>
      </c>
      <c r="J46" s="106"/>
      <c r="K46" s="104"/>
      <c r="L46" s="104"/>
      <c r="M46" s="104"/>
      <c r="N46" s="104"/>
      <c r="O46" s="104"/>
      <c r="P46" s="104"/>
      <c r="Q46" s="105">
        <f t="shared" si="71"/>
        <v>0</v>
      </c>
      <c r="R46" s="106"/>
      <c r="S46" s="104"/>
      <c r="T46" s="104"/>
      <c r="U46" s="104"/>
      <c r="V46" s="104"/>
      <c r="W46" s="104"/>
      <c r="X46" s="104"/>
      <c r="Y46" s="105">
        <f t="shared" si="72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73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74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5"/>
        <v>0</v>
      </c>
      <c r="AX46" s="106"/>
      <c r="AY46" s="104"/>
      <c r="AZ46" s="104">
        <v>1.0</v>
      </c>
      <c r="BA46" s="104"/>
      <c r="BB46" s="104"/>
      <c r="BC46" s="104"/>
      <c r="BD46" s="104"/>
      <c r="BE46" s="105">
        <f t="shared" si="76"/>
        <v>1</v>
      </c>
      <c r="BF46" s="106"/>
      <c r="BG46" s="104"/>
      <c r="BH46" s="104"/>
      <c r="BI46" s="104"/>
      <c r="BJ46" s="104"/>
      <c r="BK46" s="104"/>
      <c r="BL46" s="104"/>
      <c r="BM46" s="105">
        <f t="shared" si="77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78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79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80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81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82"/>
        <v>0</v>
      </c>
      <c r="DB46" s="106"/>
      <c r="DC46" s="104"/>
      <c r="DD46" s="104"/>
      <c r="DE46" s="104"/>
      <c r="DF46" s="104"/>
      <c r="DG46" s="104"/>
      <c r="DH46" s="104"/>
      <c r="DI46" s="105">
        <f t="shared" si="83"/>
        <v>0</v>
      </c>
      <c r="DJ46" s="106"/>
      <c r="DK46" s="104"/>
      <c r="DL46" s="104"/>
      <c r="DM46" s="104"/>
      <c r="DN46" s="104"/>
      <c r="DO46" s="104"/>
      <c r="DP46" s="104"/>
      <c r="DQ46" s="105">
        <f t="shared" si="84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85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86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87"/>
        <v>0</v>
      </c>
      <c r="EP46" s="106"/>
      <c r="EQ46" s="104"/>
      <c r="ER46" s="104"/>
      <c r="ES46" s="104"/>
      <c r="ET46" s="104"/>
      <c r="EU46" s="104"/>
      <c r="EV46" s="104"/>
      <c r="EW46" s="105">
        <f t="shared" si="88"/>
        <v>0</v>
      </c>
      <c r="EX46" s="106"/>
      <c r="EY46" s="104"/>
      <c r="EZ46" s="104"/>
      <c r="FA46" s="104"/>
      <c r="FB46" s="104"/>
      <c r="FC46" s="104"/>
      <c r="FD46" s="104"/>
      <c r="FE46" s="105">
        <f t="shared" si="89"/>
        <v>0</v>
      </c>
      <c r="FF46" s="106"/>
      <c r="FG46" s="104"/>
      <c r="FH46" s="104"/>
      <c r="FI46" s="104"/>
      <c r="FJ46" s="104"/>
      <c r="FK46" s="104"/>
      <c r="FL46" s="104"/>
      <c r="FM46" s="105">
        <f t="shared" si="90"/>
        <v>0</v>
      </c>
      <c r="FN46" s="106"/>
      <c r="FO46" s="104"/>
      <c r="FP46" s="104"/>
      <c r="FQ46" s="104"/>
      <c r="FR46" s="104"/>
      <c r="FS46" s="104"/>
      <c r="FT46" s="104"/>
      <c r="FU46" s="105">
        <f t="shared" si="91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92"/>
        <v>0</v>
      </c>
      <c r="GD46" s="106"/>
      <c r="GE46" s="104"/>
      <c r="GF46" s="104"/>
      <c r="GG46" s="104"/>
      <c r="GH46" s="104"/>
      <c r="GI46" s="104"/>
      <c r="GJ46" s="104"/>
      <c r="GK46" s="105">
        <f t="shared" si="93"/>
        <v>0</v>
      </c>
      <c r="GL46" s="106"/>
      <c r="GM46" s="104"/>
      <c r="GN46" s="104"/>
      <c r="GO46" s="104"/>
      <c r="GP46" s="104"/>
      <c r="GQ46" s="104"/>
      <c r="GR46" s="104"/>
      <c r="GS46" s="105">
        <f t="shared" si="94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95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96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97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98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99"/>
        <v>0</v>
      </c>
      <c r="IH46" s="106"/>
      <c r="II46" s="104"/>
      <c r="IJ46" s="104"/>
      <c r="IK46" s="104"/>
      <c r="IL46" s="104"/>
      <c r="IM46" s="104"/>
      <c r="IN46" s="104"/>
      <c r="IO46" s="105">
        <f t="shared" si="100"/>
        <v>0</v>
      </c>
      <c r="IP46" s="106"/>
      <c r="IQ46" s="104"/>
      <c r="IR46" s="104"/>
      <c r="IS46" s="104"/>
      <c r="IT46" s="104"/>
      <c r="IU46" s="104"/>
      <c r="IV46" s="104"/>
      <c r="IW46" s="105">
        <f t="shared" si="112"/>
        <v>0</v>
      </c>
      <c r="IX46" s="106"/>
      <c r="IY46" s="107">
        <f t="shared" ref="IY46:JD46" si="113">SUM(C46,K46,S46,AA46,AI46,AQ46,AY46,BG46,BO46,BW46,CE46,CM46,CU46,DC46,DK46,DS46,EA46,EI46,EQ46,EY46,FG46,FO46,FW46,GE46,GM46,GU46,HC46,HK46,HS46,IA46,II46,IQ46)</f>
        <v>0</v>
      </c>
      <c r="IZ46" s="107">
        <f t="shared" si="113"/>
        <v>1</v>
      </c>
      <c r="JA46" s="107">
        <f t="shared" si="113"/>
        <v>0</v>
      </c>
      <c r="JB46" s="107">
        <f t="shared" si="113"/>
        <v>0</v>
      </c>
      <c r="JC46" s="107">
        <f t="shared" si="113"/>
        <v>0</v>
      </c>
      <c r="JD46" s="107">
        <f t="shared" si="113"/>
        <v>0</v>
      </c>
      <c r="JE46" s="108">
        <f t="shared" si="103"/>
        <v>1</v>
      </c>
      <c r="JF46" s="104"/>
      <c r="JG46" s="104">
        <f t="shared" si="104"/>
        <v>0</v>
      </c>
    </row>
    <row r="47" ht="15.75" customHeight="1">
      <c r="A47" s="113"/>
      <c r="B47" s="104" t="s">
        <v>54</v>
      </c>
      <c r="C47" s="104"/>
      <c r="D47" s="104"/>
      <c r="E47" s="104"/>
      <c r="F47" s="104"/>
      <c r="G47" s="104"/>
      <c r="H47" s="104"/>
      <c r="I47" s="105">
        <f t="shared" si="70"/>
        <v>0</v>
      </c>
      <c r="J47" s="106"/>
      <c r="K47" s="104"/>
      <c r="L47" s="104"/>
      <c r="M47" s="104"/>
      <c r="N47" s="104"/>
      <c r="O47" s="104"/>
      <c r="P47" s="104"/>
      <c r="Q47" s="105">
        <f t="shared" si="71"/>
        <v>0</v>
      </c>
      <c r="R47" s="106"/>
      <c r="S47" s="104"/>
      <c r="T47" s="104"/>
      <c r="U47" s="104"/>
      <c r="V47" s="104"/>
      <c r="W47" s="104"/>
      <c r="X47" s="104"/>
      <c r="Y47" s="105">
        <f t="shared" si="72"/>
        <v>0</v>
      </c>
      <c r="Z47" s="106"/>
      <c r="AA47" s="104"/>
      <c r="AB47" s="104"/>
      <c r="AC47" s="104"/>
      <c r="AD47" s="104"/>
      <c r="AE47" s="104"/>
      <c r="AF47" s="104"/>
      <c r="AG47" s="105">
        <f t="shared" si="73"/>
        <v>0</v>
      </c>
      <c r="AH47" s="106"/>
      <c r="AI47" s="104"/>
      <c r="AJ47" s="104"/>
      <c r="AK47" s="104"/>
      <c r="AL47" s="104"/>
      <c r="AM47" s="104"/>
      <c r="AN47" s="104"/>
      <c r="AO47" s="105">
        <f t="shared" si="74"/>
        <v>0</v>
      </c>
      <c r="AP47" s="106"/>
      <c r="AQ47" s="104"/>
      <c r="AR47" s="104"/>
      <c r="AS47" s="104"/>
      <c r="AT47" s="104"/>
      <c r="AU47" s="104"/>
      <c r="AV47" s="104"/>
      <c r="AW47" s="105">
        <f t="shared" si="75"/>
        <v>0</v>
      </c>
      <c r="AX47" s="106"/>
      <c r="AY47" s="104"/>
      <c r="AZ47" s="104"/>
      <c r="BA47" s="104">
        <v>0.5</v>
      </c>
      <c r="BB47" s="104"/>
      <c r="BC47" s="104"/>
      <c r="BD47" s="104"/>
      <c r="BE47" s="105">
        <f t="shared" si="76"/>
        <v>0.5</v>
      </c>
      <c r="BF47" s="106"/>
      <c r="BG47" s="104"/>
      <c r="BH47" s="104"/>
      <c r="BI47" s="104"/>
      <c r="BJ47" s="104"/>
      <c r="BK47" s="104"/>
      <c r="BL47" s="104"/>
      <c r="BM47" s="105">
        <f t="shared" si="77"/>
        <v>0</v>
      </c>
      <c r="BN47" s="106"/>
      <c r="BO47" s="104"/>
      <c r="BP47" s="104"/>
      <c r="BQ47" s="104"/>
      <c r="BR47" s="104"/>
      <c r="BS47" s="104"/>
      <c r="BT47" s="104"/>
      <c r="BU47" s="105">
        <f t="shared" si="78"/>
        <v>0</v>
      </c>
      <c r="BV47" s="106"/>
      <c r="BW47" s="104"/>
      <c r="BX47" s="104"/>
      <c r="BY47" s="104"/>
      <c r="BZ47" s="104"/>
      <c r="CA47" s="104"/>
      <c r="CB47" s="104"/>
      <c r="CC47" s="105">
        <f t="shared" si="79"/>
        <v>0</v>
      </c>
      <c r="CD47" s="106"/>
      <c r="CE47" s="104"/>
      <c r="CF47" s="104"/>
      <c r="CG47" s="104"/>
      <c r="CH47" s="104"/>
      <c r="CI47" s="104"/>
      <c r="CJ47" s="104"/>
      <c r="CK47" s="105">
        <f t="shared" si="80"/>
        <v>0</v>
      </c>
      <c r="CL47" s="106"/>
      <c r="CM47" s="104"/>
      <c r="CN47" s="104"/>
      <c r="CO47" s="104"/>
      <c r="CP47" s="104"/>
      <c r="CQ47" s="104"/>
      <c r="CR47" s="104"/>
      <c r="CS47" s="105">
        <f t="shared" si="81"/>
        <v>0</v>
      </c>
      <c r="CT47" s="106"/>
      <c r="CU47" s="104"/>
      <c r="CV47" s="104"/>
      <c r="CW47" s="104"/>
      <c r="CX47" s="104"/>
      <c r="CY47" s="104"/>
      <c r="CZ47" s="104"/>
      <c r="DA47" s="105">
        <f t="shared" si="82"/>
        <v>0</v>
      </c>
      <c r="DB47" s="106"/>
      <c r="DC47" s="104"/>
      <c r="DD47" s="104"/>
      <c r="DE47" s="104"/>
      <c r="DF47" s="104"/>
      <c r="DG47" s="104"/>
      <c r="DH47" s="104"/>
      <c r="DI47" s="105">
        <f t="shared" si="83"/>
        <v>0</v>
      </c>
      <c r="DJ47" s="106"/>
      <c r="DK47" s="104"/>
      <c r="DL47" s="104"/>
      <c r="DM47" s="104"/>
      <c r="DN47" s="104"/>
      <c r="DO47" s="104"/>
      <c r="DP47" s="104"/>
      <c r="DQ47" s="105">
        <f t="shared" si="84"/>
        <v>0</v>
      </c>
      <c r="DR47" s="106"/>
      <c r="DS47" s="104"/>
      <c r="DT47" s="104"/>
      <c r="DU47" s="104"/>
      <c r="DV47" s="104"/>
      <c r="DW47" s="104"/>
      <c r="DX47" s="104"/>
      <c r="DY47" s="105">
        <f t="shared" si="85"/>
        <v>0</v>
      </c>
      <c r="DZ47" s="106"/>
      <c r="EA47" s="104"/>
      <c r="EB47" s="104"/>
      <c r="EC47" s="104"/>
      <c r="ED47" s="104"/>
      <c r="EE47" s="104"/>
      <c r="EF47" s="104"/>
      <c r="EG47" s="105">
        <f t="shared" si="86"/>
        <v>0</v>
      </c>
      <c r="EH47" s="106"/>
      <c r="EI47" s="104"/>
      <c r="EJ47" s="104"/>
      <c r="EK47" s="104"/>
      <c r="EL47" s="104"/>
      <c r="EM47" s="104"/>
      <c r="EN47" s="104"/>
      <c r="EO47" s="105">
        <f t="shared" si="87"/>
        <v>0</v>
      </c>
      <c r="EP47" s="106"/>
      <c r="EQ47" s="104"/>
      <c r="ER47" s="104"/>
      <c r="ES47" s="104"/>
      <c r="ET47" s="104"/>
      <c r="EU47" s="104"/>
      <c r="EV47" s="104"/>
      <c r="EW47" s="105">
        <f t="shared" si="88"/>
        <v>0</v>
      </c>
      <c r="EX47" s="106"/>
      <c r="EY47" s="104"/>
      <c r="EZ47" s="104"/>
      <c r="FA47" s="104"/>
      <c r="FB47" s="104"/>
      <c r="FC47" s="104"/>
      <c r="FD47" s="104"/>
      <c r="FE47" s="105">
        <f t="shared" si="89"/>
        <v>0</v>
      </c>
      <c r="FF47" s="106"/>
      <c r="FG47" s="104"/>
      <c r="FH47" s="104"/>
      <c r="FI47" s="104"/>
      <c r="FJ47" s="104"/>
      <c r="FK47" s="104"/>
      <c r="FL47" s="104"/>
      <c r="FM47" s="105">
        <f t="shared" si="90"/>
        <v>0</v>
      </c>
      <c r="FN47" s="106"/>
      <c r="FO47" s="104"/>
      <c r="FP47" s="104"/>
      <c r="FQ47" s="104"/>
      <c r="FR47" s="104"/>
      <c r="FS47" s="104"/>
      <c r="FT47" s="104"/>
      <c r="FU47" s="105">
        <f t="shared" si="91"/>
        <v>0</v>
      </c>
      <c r="FV47" s="106"/>
      <c r="FW47" s="104"/>
      <c r="FX47" s="104"/>
      <c r="FY47" s="104"/>
      <c r="FZ47" s="104"/>
      <c r="GA47" s="104"/>
      <c r="GB47" s="104"/>
      <c r="GC47" s="105">
        <f t="shared" si="92"/>
        <v>0</v>
      </c>
      <c r="GD47" s="106"/>
      <c r="GE47" s="104"/>
      <c r="GF47" s="104"/>
      <c r="GG47" s="104"/>
      <c r="GH47" s="104"/>
      <c r="GI47" s="104"/>
      <c r="GJ47" s="104"/>
      <c r="GK47" s="105">
        <f t="shared" si="93"/>
        <v>0</v>
      </c>
      <c r="GL47" s="106"/>
      <c r="GM47" s="104"/>
      <c r="GN47" s="104"/>
      <c r="GO47" s="104"/>
      <c r="GP47" s="104"/>
      <c r="GQ47" s="104"/>
      <c r="GR47" s="104"/>
      <c r="GS47" s="105">
        <f t="shared" si="94"/>
        <v>0</v>
      </c>
      <c r="GT47" s="106"/>
      <c r="GU47" s="104"/>
      <c r="GV47" s="104"/>
      <c r="GW47" s="104"/>
      <c r="GX47" s="104"/>
      <c r="GY47" s="104"/>
      <c r="GZ47" s="104"/>
      <c r="HA47" s="105">
        <f t="shared" si="95"/>
        <v>0</v>
      </c>
      <c r="HB47" s="106"/>
      <c r="HC47" s="104"/>
      <c r="HD47" s="104"/>
      <c r="HE47" s="104"/>
      <c r="HF47" s="104"/>
      <c r="HG47" s="104"/>
      <c r="HH47" s="104"/>
      <c r="HI47" s="105">
        <f t="shared" si="96"/>
        <v>0</v>
      </c>
      <c r="HJ47" s="106"/>
      <c r="HK47" s="104"/>
      <c r="HL47" s="104"/>
      <c r="HM47" s="104"/>
      <c r="HN47" s="104"/>
      <c r="HO47" s="104"/>
      <c r="HP47" s="104"/>
      <c r="HQ47" s="105">
        <f t="shared" si="97"/>
        <v>0</v>
      </c>
      <c r="HR47" s="106"/>
      <c r="HS47" s="104"/>
      <c r="HT47" s="104"/>
      <c r="HU47" s="104"/>
      <c r="HV47" s="104"/>
      <c r="HW47" s="104"/>
      <c r="HX47" s="104"/>
      <c r="HY47" s="105">
        <f t="shared" si="98"/>
        <v>0</v>
      </c>
      <c r="HZ47" s="106"/>
      <c r="IA47" s="104"/>
      <c r="IB47" s="104"/>
      <c r="IC47" s="104"/>
      <c r="ID47" s="104"/>
      <c r="IE47" s="104"/>
      <c r="IF47" s="104"/>
      <c r="IG47" s="105">
        <f t="shared" si="99"/>
        <v>0</v>
      </c>
      <c r="IH47" s="106"/>
      <c r="II47" s="104"/>
      <c r="IJ47" s="104"/>
      <c r="IK47" s="104"/>
      <c r="IL47" s="104"/>
      <c r="IM47" s="104"/>
      <c r="IN47" s="104"/>
      <c r="IO47" s="105">
        <f t="shared" si="100"/>
        <v>0</v>
      </c>
      <c r="IP47" s="106"/>
      <c r="IQ47" s="104"/>
      <c r="IR47" s="104"/>
      <c r="IS47" s="104"/>
      <c r="IT47" s="104"/>
      <c r="IU47" s="104"/>
      <c r="IV47" s="104"/>
      <c r="IW47" s="105">
        <f t="shared" si="112"/>
        <v>0</v>
      </c>
      <c r="IX47" s="106"/>
      <c r="IY47" s="107">
        <f t="shared" ref="IY47:JD47" si="114">SUM(C47,K47,S47,AA47,AI47,AQ47,AY47,BG47,BO47,BW47,CE47,CM47,CU47,DC47,DK47,DS47,EA47,EI47,EQ47,EY47,FG47,FO47,FW47,GE47,GM47,GU47,HC47,HK47,HS47,IA47,II47,IQ47)</f>
        <v>0</v>
      </c>
      <c r="IZ47" s="107">
        <f t="shared" si="114"/>
        <v>0</v>
      </c>
      <c r="JA47" s="107">
        <f t="shared" si="114"/>
        <v>0.5</v>
      </c>
      <c r="JB47" s="107">
        <f t="shared" si="114"/>
        <v>0</v>
      </c>
      <c r="JC47" s="107">
        <f t="shared" si="114"/>
        <v>0</v>
      </c>
      <c r="JD47" s="107">
        <f t="shared" si="114"/>
        <v>0</v>
      </c>
      <c r="JE47" s="108">
        <f t="shared" si="103"/>
        <v>0.5</v>
      </c>
      <c r="JF47" s="104"/>
      <c r="JG47" s="104">
        <f t="shared" si="104"/>
        <v>0</v>
      </c>
    </row>
    <row r="48" ht="15.75" customHeight="1">
      <c r="A48" s="113"/>
      <c r="B48" s="104" t="s">
        <v>53</v>
      </c>
      <c r="C48" s="104"/>
      <c r="D48" s="104"/>
      <c r="E48" s="104"/>
      <c r="F48" s="104"/>
      <c r="G48" s="104"/>
      <c r="H48" s="104"/>
      <c r="I48" s="105">
        <f t="shared" si="70"/>
        <v>0</v>
      </c>
      <c r="J48" s="106"/>
      <c r="K48" s="104"/>
      <c r="L48" s="104"/>
      <c r="M48" s="104"/>
      <c r="N48" s="104"/>
      <c r="O48" s="104"/>
      <c r="P48" s="104"/>
      <c r="Q48" s="105">
        <f t="shared" si="71"/>
        <v>0</v>
      </c>
      <c r="R48" s="106"/>
      <c r="S48" s="104"/>
      <c r="T48" s="104"/>
      <c r="U48" s="104"/>
      <c r="V48" s="104"/>
      <c r="W48" s="104"/>
      <c r="X48" s="104"/>
      <c r="Y48" s="105">
        <f t="shared" si="72"/>
        <v>0</v>
      </c>
      <c r="Z48" s="106"/>
      <c r="AA48" s="104"/>
      <c r="AB48" s="104"/>
      <c r="AC48" s="104"/>
      <c r="AD48" s="104"/>
      <c r="AE48" s="104"/>
      <c r="AF48" s="104"/>
      <c r="AG48" s="105">
        <f t="shared" si="73"/>
        <v>0</v>
      </c>
      <c r="AH48" s="106"/>
      <c r="AI48" s="104"/>
      <c r="AJ48" s="104"/>
      <c r="AK48" s="104"/>
      <c r="AL48" s="104"/>
      <c r="AM48" s="104"/>
      <c r="AN48" s="104"/>
      <c r="AO48" s="105">
        <f t="shared" si="74"/>
        <v>0</v>
      </c>
      <c r="AP48" s="106"/>
      <c r="AQ48" s="104"/>
      <c r="AR48" s="104"/>
      <c r="AS48" s="104"/>
      <c r="AT48" s="104"/>
      <c r="AU48" s="104"/>
      <c r="AV48" s="104"/>
      <c r="AW48" s="105">
        <f t="shared" si="75"/>
        <v>0</v>
      </c>
      <c r="AX48" s="106"/>
      <c r="AY48" s="104"/>
      <c r="AZ48" s="104"/>
      <c r="BA48" s="104"/>
      <c r="BB48" s="104"/>
      <c r="BC48" s="104"/>
      <c r="BD48" s="104"/>
      <c r="BE48" s="105">
        <f t="shared" si="76"/>
        <v>0</v>
      </c>
      <c r="BF48" s="106"/>
      <c r="BG48" s="104"/>
      <c r="BH48" s="104"/>
      <c r="BI48" s="104"/>
      <c r="BJ48" s="104"/>
      <c r="BK48" s="104"/>
      <c r="BL48" s="104"/>
      <c r="BM48" s="105">
        <f t="shared" si="77"/>
        <v>0</v>
      </c>
      <c r="BN48" s="106"/>
      <c r="BO48" s="104"/>
      <c r="BP48" s="104"/>
      <c r="BQ48" s="104"/>
      <c r="BR48" s="104"/>
      <c r="BS48" s="104"/>
      <c r="BT48" s="104"/>
      <c r="BU48" s="105">
        <f t="shared" si="78"/>
        <v>0</v>
      </c>
      <c r="BV48" s="106"/>
      <c r="BW48" s="104"/>
      <c r="BX48" s="104"/>
      <c r="BY48" s="104"/>
      <c r="BZ48" s="104"/>
      <c r="CA48" s="104"/>
      <c r="CB48" s="104"/>
      <c r="CC48" s="105">
        <f t="shared" si="79"/>
        <v>0</v>
      </c>
      <c r="CD48" s="106"/>
      <c r="CE48" s="104"/>
      <c r="CF48" s="104"/>
      <c r="CG48" s="104"/>
      <c r="CH48" s="104"/>
      <c r="CI48" s="104"/>
      <c r="CJ48" s="104"/>
      <c r="CK48" s="105">
        <f t="shared" si="80"/>
        <v>0</v>
      </c>
      <c r="CL48" s="106"/>
      <c r="CM48" s="104"/>
      <c r="CN48" s="104"/>
      <c r="CO48" s="104"/>
      <c r="CP48" s="104"/>
      <c r="CQ48" s="104"/>
      <c r="CR48" s="104"/>
      <c r="CS48" s="105">
        <f t="shared" si="81"/>
        <v>0</v>
      </c>
      <c r="CT48" s="106"/>
      <c r="CU48" s="104"/>
      <c r="CV48" s="104"/>
      <c r="CW48" s="104"/>
      <c r="CX48" s="104"/>
      <c r="CY48" s="104"/>
      <c r="CZ48" s="104"/>
      <c r="DA48" s="105">
        <f t="shared" si="82"/>
        <v>0</v>
      </c>
      <c r="DB48" s="106"/>
      <c r="DC48" s="104"/>
      <c r="DD48" s="104"/>
      <c r="DE48" s="104"/>
      <c r="DF48" s="104"/>
      <c r="DG48" s="104"/>
      <c r="DH48" s="104"/>
      <c r="DI48" s="105">
        <f t="shared" si="83"/>
        <v>0</v>
      </c>
      <c r="DJ48" s="106"/>
      <c r="DK48" s="104"/>
      <c r="DL48" s="104"/>
      <c r="DM48" s="104"/>
      <c r="DN48" s="104"/>
      <c r="DO48" s="104"/>
      <c r="DP48" s="104"/>
      <c r="DQ48" s="105">
        <f t="shared" si="84"/>
        <v>0</v>
      </c>
      <c r="DR48" s="106"/>
      <c r="DS48" s="104"/>
      <c r="DT48" s="104"/>
      <c r="DU48" s="104"/>
      <c r="DV48" s="104"/>
      <c r="DW48" s="104"/>
      <c r="DX48" s="104"/>
      <c r="DY48" s="105">
        <f t="shared" si="85"/>
        <v>0</v>
      </c>
      <c r="DZ48" s="106"/>
      <c r="EA48" s="104"/>
      <c r="EB48" s="104"/>
      <c r="EC48" s="104"/>
      <c r="ED48" s="104"/>
      <c r="EE48" s="104"/>
      <c r="EF48" s="104"/>
      <c r="EG48" s="105">
        <f t="shared" si="86"/>
        <v>0</v>
      </c>
      <c r="EH48" s="106"/>
      <c r="EI48" s="104"/>
      <c r="EJ48" s="104"/>
      <c r="EK48" s="104"/>
      <c r="EL48" s="104"/>
      <c r="EM48" s="104"/>
      <c r="EN48" s="104"/>
      <c r="EO48" s="105">
        <f t="shared" si="87"/>
        <v>0</v>
      </c>
      <c r="EP48" s="106"/>
      <c r="EQ48" s="104"/>
      <c r="ER48" s="104"/>
      <c r="ES48" s="104"/>
      <c r="ET48" s="104"/>
      <c r="EU48" s="104"/>
      <c r="EV48" s="104"/>
      <c r="EW48" s="105">
        <f t="shared" si="88"/>
        <v>0</v>
      </c>
      <c r="EX48" s="106"/>
      <c r="EY48" s="104"/>
      <c r="EZ48" s="104"/>
      <c r="FA48" s="104"/>
      <c r="FB48" s="104"/>
      <c r="FC48" s="104"/>
      <c r="FD48" s="104"/>
      <c r="FE48" s="105">
        <f t="shared" si="89"/>
        <v>0</v>
      </c>
      <c r="FF48" s="106"/>
      <c r="FG48" s="104"/>
      <c r="FH48" s="104"/>
      <c r="FI48" s="104"/>
      <c r="FJ48" s="104"/>
      <c r="FK48" s="104"/>
      <c r="FL48" s="104"/>
      <c r="FM48" s="105">
        <f t="shared" si="90"/>
        <v>0</v>
      </c>
      <c r="FN48" s="106"/>
      <c r="FO48" s="104"/>
      <c r="FP48" s="104"/>
      <c r="FQ48" s="104"/>
      <c r="FR48" s="104"/>
      <c r="FS48" s="104"/>
      <c r="FT48" s="104"/>
      <c r="FU48" s="105">
        <f t="shared" si="91"/>
        <v>0</v>
      </c>
      <c r="FV48" s="106"/>
      <c r="FW48" s="104"/>
      <c r="FX48" s="104"/>
      <c r="FY48" s="104"/>
      <c r="FZ48" s="104"/>
      <c r="GA48" s="104"/>
      <c r="GB48" s="104"/>
      <c r="GC48" s="105">
        <f t="shared" si="92"/>
        <v>0</v>
      </c>
      <c r="GD48" s="106"/>
      <c r="GE48" s="104"/>
      <c r="GF48" s="104"/>
      <c r="GG48" s="104"/>
      <c r="GH48" s="104"/>
      <c r="GI48" s="104"/>
      <c r="GJ48" s="104"/>
      <c r="GK48" s="105">
        <f t="shared" si="93"/>
        <v>0</v>
      </c>
      <c r="GL48" s="106"/>
      <c r="GM48" s="104"/>
      <c r="GN48" s="104"/>
      <c r="GO48" s="104"/>
      <c r="GP48" s="104"/>
      <c r="GQ48" s="104"/>
      <c r="GR48" s="104"/>
      <c r="GS48" s="105">
        <f t="shared" si="94"/>
        <v>0</v>
      </c>
      <c r="GT48" s="106"/>
      <c r="GU48" s="104"/>
      <c r="GV48" s="104"/>
      <c r="GW48" s="104"/>
      <c r="GX48" s="104"/>
      <c r="GY48" s="104"/>
      <c r="GZ48" s="104"/>
      <c r="HA48" s="105">
        <f t="shared" si="95"/>
        <v>0</v>
      </c>
      <c r="HB48" s="106"/>
      <c r="HC48" s="104"/>
      <c r="HD48" s="104"/>
      <c r="HE48" s="104"/>
      <c r="HF48" s="104"/>
      <c r="HG48" s="104"/>
      <c r="HH48" s="104"/>
      <c r="HI48" s="105">
        <f t="shared" si="96"/>
        <v>0</v>
      </c>
      <c r="HJ48" s="106"/>
      <c r="HK48" s="104"/>
      <c r="HL48" s="104"/>
      <c r="HM48" s="104"/>
      <c r="HN48" s="104"/>
      <c r="HO48" s="104"/>
      <c r="HP48" s="104"/>
      <c r="HQ48" s="105">
        <f t="shared" si="97"/>
        <v>0</v>
      </c>
      <c r="HR48" s="106"/>
      <c r="HS48" s="104"/>
      <c r="HT48" s="104"/>
      <c r="HU48" s="104"/>
      <c r="HV48" s="104"/>
      <c r="HW48" s="104"/>
      <c r="HX48" s="104"/>
      <c r="HY48" s="105">
        <f t="shared" si="98"/>
        <v>0</v>
      </c>
      <c r="HZ48" s="106"/>
      <c r="IA48" s="104"/>
      <c r="IB48" s="104"/>
      <c r="IC48" s="104"/>
      <c r="ID48" s="104"/>
      <c r="IE48" s="104"/>
      <c r="IF48" s="104"/>
      <c r="IG48" s="105">
        <f t="shared" si="99"/>
        <v>0</v>
      </c>
      <c r="IH48" s="106"/>
      <c r="II48" s="104"/>
      <c r="IJ48" s="104"/>
      <c r="IK48" s="104"/>
      <c r="IL48" s="104"/>
      <c r="IM48" s="104"/>
      <c r="IN48" s="104"/>
      <c r="IO48" s="105">
        <f t="shared" si="100"/>
        <v>0</v>
      </c>
      <c r="IP48" s="106"/>
      <c r="IQ48" s="104"/>
      <c r="IR48" s="104"/>
      <c r="IS48" s="104"/>
      <c r="IT48" s="104"/>
      <c r="IU48" s="104"/>
      <c r="IV48" s="104"/>
      <c r="IW48" s="105">
        <f t="shared" si="112"/>
        <v>0</v>
      </c>
      <c r="IX48" s="106"/>
      <c r="IY48" s="107">
        <f t="shared" ref="IY48:JD48" si="115">SUM(C48,K48,S48,AA48,AI48,AQ48,AY48,BG48,BO48,BW48,CE48,CM48,CU48,DC48,DK48,DS48,EA48,EI48,EQ48,EY48,FG48,FO48,FW48,GE48,GM48,GU48,HC48,HK48,HS48,IA48,II48,IQ48)</f>
        <v>0</v>
      </c>
      <c r="IZ48" s="107">
        <f t="shared" si="115"/>
        <v>0</v>
      </c>
      <c r="JA48" s="107">
        <f t="shared" si="115"/>
        <v>0</v>
      </c>
      <c r="JB48" s="107">
        <f t="shared" si="115"/>
        <v>0</v>
      </c>
      <c r="JC48" s="107">
        <f t="shared" si="115"/>
        <v>0</v>
      </c>
      <c r="JD48" s="107">
        <f t="shared" si="115"/>
        <v>0</v>
      </c>
      <c r="JE48" s="108">
        <f t="shared" si="103"/>
        <v>0</v>
      </c>
      <c r="JF48" s="104"/>
      <c r="JG48" s="104">
        <f t="shared" si="104"/>
        <v>0</v>
      </c>
    </row>
    <row r="49" ht="15.75" customHeight="1">
      <c r="A49" s="113"/>
      <c r="B49" s="113" t="s">
        <v>54</v>
      </c>
      <c r="C49" s="104"/>
      <c r="D49" s="104"/>
      <c r="E49" s="104"/>
      <c r="F49" s="104"/>
      <c r="G49" s="104"/>
      <c r="H49" s="104"/>
      <c r="I49" s="105">
        <f t="shared" si="70"/>
        <v>0</v>
      </c>
      <c r="J49" s="106"/>
      <c r="K49" s="104"/>
      <c r="L49" s="104"/>
      <c r="M49" s="104"/>
      <c r="N49" s="104"/>
      <c r="O49" s="104"/>
      <c r="P49" s="104"/>
      <c r="Q49" s="105">
        <f t="shared" si="71"/>
        <v>0</v>
      </c>
      <c r="R49" s="106"/>
      <c r="S49" s="104"/>
      <c r="T49" s="104"/>
      <c r="U49" s="104"/>
      <c r="V49" s="104"/>
      <c r="W49" s="104"/>
      <c r="X49" s="104"/>
      <c r="Y49" s="105">
        <f t="shared" si="72"/>
        <v>0</v>
      </c>
      <c r="Z49" s="106"/>
      <c r="AA49" s="104"/>
      <c r="AB49" s="104"/>
      <c r="AC49" s="104"/>
      <c r="AD49" s="104"/>
      <c r="AE49" s="104"/>
      <c r="AF49" s="104"/>
      <c r="AG49" s="105">
        <f t="shared" si="73"/>
        <v>0</v>
      </c>
      <c r="AH49" s="106"/>
      <c r="AI49" s="104"/>
      <c r="AJ49" s="104"/>
      <c r="AK49" s="104"/>
      <c r="AL49" s="104"/>
      <c r="AM49" s="104"/>
      <c r="AN49" s="104"/>
      <c r="AO49" s="105">
        <f t="shared" si="74"/>
        <v>0</v>
      </c>
      <c r="AP49" s="106"/>
      <c r="AQ49" s="104"/>
      <c r="AR49" s="104"/>
      <c r="AS49" s="104"/>
      <c r="AT49" s="104"/>
      <c r="AU49" s="104"/>
      <c r="AV49" s="104"/>
      <c r="AW49" s="105">
        <f t="shared" si="75"/>
        <v>0</v>
      </c>
      <c r="AX49" s="106"/>
      <c r="AY49" s="104"/>
      <c r="AZ49" s="104"/>
      <c r="BA49" s="104"/>
      <c r="BB49" s="104"/>
      <c r="BC49" s="104"/>
      <c r="BD49" s="104"/>
      <c r="BE49" s="105">
        <f t="shared" si="76"/>
        <v>0</v>
      </c>
      <c r="BF49" s="106"/>
      <c r="BG49" s="104"/>
      <c r="BH49" s="104"/>
      <c r="BI49" s="104"/>
      <c r="BJ49" s="104"/>
      <c r="BK49" s="104"/>
      <c r="BL49" s="104"/>
      <c r="BM49" s="105">
        <f t="shared" si="77"/>
        <v>0</v>
      </c>
      <c r="BN49" s="106"/>
      <c r="BO49" s="104"/>
      <c r="BP49" s="104"/>
      <c r="BQ49" s="104"/>
      <c r="BR49" s="104"/>
      <c r="BS49" s="104"/>
      <c r="BT49" s="104"/>
      <c r="BU49" s="105">
        <f t="shared" si="78"/>
        <v>0</v>
      </c>
      <c r="BV49" s="106"/>
      <c r="BW49" s="104"/>
      <c r="BX49" s="104"/>
      <c r="BY49" s="104"/>
      <c r="BZ49" s="104"/>
      <c r="CA49" s="104"/>
      <c r="CB49" s="104"/>
      <c r="CC49" s="105">
        <f t="shared" si="79"/>
        <v>0</v>
      </c>
      <c r="CD49" s="106"/>
      <c r="CE49" s="104"/>
      <c r="CF49" s="104"/>
      <c r="CG49" s="104"/>
      <c r="CH49" s="104"/>
      <c r="CI49" s="104"/>
      <c r="CJ49" s="104"/>
      <c r="CK49" s="105">
        <f t="shared" si="80"/>
        <v>0</v>
      </c>
      <c r="CL49" s="106"/>
      <c r="CM49" s="104"/>
      <c r="CN49" s="104"/>
      <c r="CO49" s="104"/>
      <c r="CP49" s="104"/>
      <c r="CQ49" s="104"/>
      <c r="CR49" s="104"/>
      <c r="CS49" s="105">
        <f t="shared" si="81"/>
        <v>0</v>
      </c>
      <c r="CT49" s="106"/>
      <c r="CU49" s="104"/>
      <c r="CV49" s="104"/>
      <c r="CW49" s="104"/>
      <c r="CX49" s="104"/>
      <c r="CY49" s="104"/>
      <c r="CZ49" s="104"/>
      <c r="DA49" s="105">
        <f t="shared" si="82"/>
        <v>0</v>
      </c>
      <c r="DB49" s="106"/>
      <c r="DC49" s="104"/>
      <c r="DD49" s="104"/>
      <c r="DE49" s="104"/>
      <c r="DF49" s="104"/>
      <c r="DG49" s="104"/>
      <c r="DH49" s="104"/>
      <c r="DI49" s="105">
        <f t="shared" si="83"/>
        <v>0</v>
      </c>
      <c r="DJ49" s="106"/>
      <c r="DK49" s="104"/>
      <c r="DL49" s="104"/>
      <c r="DM49" s="104"/>
      <c r="DN49" s="104"/>
      <c r="DO49" s="104"/>
      <c r="DP49" s="104"/>
      <c r="DQ49" s="105">
        <f t="shared" si="84"/>
        <v>0</v>
      </c>
      <c r="DR49" s="106"/>
      <c r="DS49" s="104"/>
      <c r="DT49" s="104"/>
      <c r="DU49" s="104"/>
      <c r="DV49" s="104"/>
      <c r="DW49" s="104"/>
      <c r="DX49" s="104"/>
      <c r="DY49" s="105">
        <f t="shared" si="85"/>
        <v>0</v>
      </c>
      <c r="DZ49" s="106"/>
      <c r="EA49" s="104"/>
      <c r="EB49" s="104"/>
      <c r="EC49" s="104"/>
      <c r="ED49" s="104"/>
      <c r="EE49" s="104"/>
      <c r="EF49" s="104"/>
      <c r="EG49" s="105">
        <f t="shared" si="86"/>
        <v>0</v>
      </c>
      <c r="EH49" s="106"/>
      <c r="EI49" s="104"/>
      <c r="EJ49" s="104"/>
      <c r="EK49" s="104"/>
      <c r="EL49" s="104"/>
      <c r="EM49" s="104"/>
      <c r="EN49" s="104"/>
      <c r="EO49" s="105">
        <f t="shared" si="87"/>
        <v>0</v>
      </c>
      <c r="EP49" s="106"/>
      <c r="EQ49" s="104"/>
      <c r="ER49" s="104"/>
      <c r="ES49" s="104"/>
      <c r="ET49" s="104"/>
      <c r="EU49" s="104"/>
      <c r="EV49" s="104"/>
      <c r="EW49" s="105">
        <f t="shared" si="88"/>
        <v>0</v>
      </c>
      <c r="EX49" s="106"/>
      <c r="EY49" s="104"/>
      <c r="EZ49" s="104"/>
      <c r="FA49" s="104"/>
      <c r="FB49" s="104"/>
      <c r="FC49" s="104"/>
      <c r="FD49" s="104"/>
      <c r="FE49" s="105">
        <f t="shared" si="89"/>
        <v>0</v>
      </c>
      <c r="FF49" s="106"/>
      <c r="FG49" s="104"/>
      <c r="FH49" s="104"/>
      <c r="FI49" s="104"/>
      <c r="FJ49" s="104"/>
      <c r="FK49" s="104"/>
      <c r="FL49" s="104"/>
      <c r="FM49" s="105">
        <f t="shared" si="90"/>
        <v>0</v>
      </c>
      <c r="FN49" s="106"/>
      <c r="FO49" s="104"/>
      <c r="FP49" s="104"/>
      <c r="FQ49" s="104"/>
      <c r="FR49" s="104"/>
      <c r="FS49" s="104"/>
      <c r="FT49" s="104"/>
      <c r="FU49" s="105">
        <f t="shared" si="91"/>
        <v>0</v>
      </c>
      <c r="FV49" s="106"/>
      <c r="FW49" s="104"/>
      <c r="FX49" s="104"/>
      <c r="FY49" s="104"/>
      <c r="FZ49" s="104"/>
      <c r="GA49" s="104"/>
      <c r="GB49" s="104"/>
      <c r="GC49" s="105">
        <f t="shared" si="92"/>
        <v>0</v>
      </c>
      <c r="GD49" s="106"/>
      <c r="GE49" s="104"/>
      <c r="GF49" s="104"/>
      <c r="GG49" s="104"/>
      <c r="GH49" s="104"/>
      <c r="GI49" s="104"/>
      <c r="GJ49" s="104"/>
      <c r="GK49" s="105">
        <f t="shared" si="93"/>
        <v>0</v>
      </c>
      <c r="GL49" s="106"/>
      <c r="GM49" s="104"/>
      <c r="GN49" s="104"/>
      <c r="GO49" s="104"/>
      <c r="GP49" s="104"/>
      <c r="GQ49" s="104"/>
      <c r="GR49" s="104"/>
      <c r="GS49" s="105">
        <f t="shared" si="94"/>
        <v>0</v>
      </c>
      <c r="GT49" s="106"/>
      <c r="GU49" s="104"/>
      <c r="GV49" s="104"/>
      <c r="GW49" s="104"/>
      <c r="GX49" s="104"/>
      <c r="GY49" s="104"/>
      <c r="GZ49" s="104"/>
      <c r="HA49" s="105">
        <f t="shared" si="95"/>
        <v>0</v>
      </c>
      <c r="HB49" s="106"/>
      <c r="HC49" s="104"/>
      <c r="HD49" s="104"/>
      <c r="HE49" s="104"/>
      <c r="HF49" s="104"/>
      <c r="HG49" s="104"/>
      <c r="HH49" s="104"/>
      <c r="HI49" s="105">
        <f t="shared" si="96"/>
        <v>0</v>
      </c>
      <c r="HJ49" s="106"/>
      <c r="HK49" s="104"/>
      <c r="HL49" s="104"/>
      <c r="HM49" s="104"/>
      <c r="HN49" s="104"/>
      <c r="HO49" s="104"/>
      <c r="HP49" s="104"/>
      <c r="HQ49" s="105">
        <f t="shared" si="97"/>
        <v>0</v>
      </c>
      <c r="HR49" s="106"/>
      <c r="HS49" s="104"/>
      <c r="HT49" s="104"/>
      <c r="HU49" s="104"/>
      <c r="HV49" s="104"/>
      <c r="HW49" s="104"/>
      <c r="HX49" s="104"/>
      <c r="HY49" s="105">
        <f t="shared" si="98"/>
        <v>0</v>
      </c>
      <c r="HZ49" s="106"/>
      <c r="IA49" s="104"/>
      <c r="IB49" s="104"/>
      <c r="IC49" s="104"/>
      <c r="ID49" s="104"/>
      <c r="IE49" s="104"/>
      <c r="IF49" s="104"/>
      <c r="IG49" s="105">
        <f t="shared" si="99"/>
        <v>0</v>
      </c>
      <c r="IH49" s="106"/>
      <c r="II49" s="104"/>
      <c r="IJ49" s="104"/>
      <c r="IK49" s="104"/>
      <c r="IL49" s="104"/>
      <c r="IM49" s="104"/>
      <c r="IN49" s="104"/>
      <c r="IO49" s="105">
        <f t="shared" si="100"/>
        <v>0</v>
      </c>
      <c r="IP49" s="106"/>
      <c r="IQ49" s="104"/>
      <c r="IR49" s="104"/>
      <c r="IS49" s="104"/>
      <c r="IT49" s="104"/>
      <c r="IU49" s="104"/>
      <c r="IV49" s="104"/>
      <c r="IW49" s="105">
        <f t="shared" si="112"/>
        <v>0</v>
      </c>
      <c r="IX49" s="106"/>
      <c r="IY49" s="107">
        <f t="shared" ref="IY49:JD49" si="116">SUM(C49,K49,S49,AA49,AI49,AQ49,AY49,BG49,BO49,BW49,CE49,CM49,CU49,DC49,DK49,DS49,EA49,EI49,EQ49,EY49,FG49,FO49,FW49,GE49,GM49,GU49,HC49,HK49,HS49,IA49,II49,IQ49)</f>
        <v>0</v>
      </c>
      <c r="IZ49" s="107">
        <f t="shared" si="116"/>
        <v>0</v>
      </c>
      <c r="JA49" s="107">
        <f t="shared" si="116"/>
        <v>0</v>
      </c>
      <c r="JB49" s="107">
        <f t="shared" si="116"/>
        <v>0</v>
      </c>
      <c r="JC49" s="107">
        <f t="shared" si="116"/>
        <v>0</v>
      </c>
      <c r="JD49" s="107">
        <f t="shared" si="116"/>
        <v>0</v>
      </c>
      <c r="JE49" s="108">
        <f t="shared" si="103"/>
        <v>0</v>
      </c>
      <c r="JF49" s="104"/>
      <c r="JG49" s="104">
        <f t="shared" si="104"/>
        <v>0</v>
      </c>
    </row>
    <row r="50" ht="15.75" customHeight="1">
      <c r="A50" s="115"/>
      <c r="B50" s="113" t="s">
        <v>167</v>
      </c>
      <c r="C50" s="116">
        <f t="shared" ref="C50:JE50" si="117">SUM(C3:C49)</f>
        <v>6</v>
      </c>
      <c r="D50" s="116">
        <f t="shared" si="117"/>
        <v>0</v>
      </c>
      <c r="E50" s="116">
        <f t="shared" si="117"/>
        <v>6</v>
      </c>
      <c r="F50" s="116">
        <f t="shared" si="117"/>
        <v>7</v>
      </c>
      <c r="G50" s="116">
        <f t="shared" si="117"/>
        <v>0</v>
      </c>
      <c r="H50" s="116">
        <f t="shared" si="117"/>
        <v>1</v>
      </c>
      <c r="I50" s="116">
        <f t="shared" si="117"/>
        <v>15</v>
      </c>
      <c r="J50" s="116">
        <f t="shared" si="117"/>
        <v>0</v>
      </c>
      <c r="K50" s="116">
        <f t="shared" si="117"/>
        <v>0</v>
      </c>
      <c r="L50" s="116">
        <f t="shared" si="117"/>
        <v>0</v>
      </c>
      <c r="M50" s="116">
        <f t="shared" si="117"/>
        <v>0</v>
      </c>
      <c r="N50" s="116">
        <f t="shared" si="117"/>
        <v>0</v>
      </c>
      <c r="O50" s="116">
        <f t="shared" si="117"/>
        <v>0</v>
      </c>
      <c r="P50" s="116">
        <f t="shared" si="117"/>
        <v>0</v>
      </c>
      <c r="Q50" s="116">
        <f t="shared" si="117"/>
        <v>0</v>
      </c>
      <c r="R50" s="116">
        <f t="shared" si="117"/>
        <v>0</v>
      </c>
      <c r="S50" s="116">
        <f t="shared" si="117"/>
        <v>0</v>
      </c>
      <c r="T50" s="116">
        <f t="shared" si="117"/>
        <v>0</v>
      </c>
      <c r="U50" s="116">
        <f t="shared" si="117"/>
        <v>0</v>
      </c>
      <c r="V50" s="116">
        <f t="shared" si="117"/>
        <v>0</v>
      </c>
      <c r="W50" s="116">
        <f t="shared" si="117"/>
        <v>0</v>
      </c>
      <c r="X50" s="116">
        <f t="shared" si="117"/>
        <v>0</v>
      </c>
      <c r="Y50" s="116">
        <f t="shared" si="117"/>
        <v>0</v>
      </c>
      <c r="Z50" s="116">
        <f t="shared" si="117"/>
        <v>0</v>
      </c>
      <c r="AA50" s="116">
        <f t="shared" si="117"/>
        <v>22</v>
      </c>
      <c r="AB50" s="116">
        <f t="shared" si="117"/>
        <v>6</v>
      </c>
      <c r="AC50" s="116">
        <f t="shared" si="117"/>
        <v>3</v>
      </c>
      <c r="AD50" s="116">
        <f t="shared" si="117"/>
        <v>37</v>
      </c>
      <c r="AE50" s="116">
        <f t="shared" si="117"/>
        <v>6</v>
      </c>
      <c r="AF50" s="116">
        <f t="shared" si="117"/>
        <v>1</v>
      </c>
      <c r="AG50" s="116">
        <f t="shared" si="117"/>
        <v>75</v>
      </c>
      <c r="AH50" s="116">
        <f t="shared" si="117"/>
        <v>0</v>
      </c>
      <c r="AI50" s="116">
        <f t="shared" si="117"/>
        <v>0</v>
      </c>
      <c r="AJ50" s="116">
        <f t="shared" si="117"/>
        <v>0</v>
      </c>
      <c r="AK50" s="116">
        <f t="shared" si="117"/>
        <v>0</v>
      </c>
      <c r="AL50" s="116">
        <f t="shared" si="117"/>
        <v>0</v>
      </c>
      <c r="AM50" s="116">
        <f t="shared" si="117"/>
        <v>0</v>
      </c>
      <c r="AN50" s="116">
        <f t="shared" si="117"/>
        <v>0</v>
      </c>
      <c r="AO50" s="116">
        <f t="shared" si="117"/>
        <v>0</v>
      </c>
      <c r="AP50" s="116">
        <f t="shared" si="117"/>
        <v>0</v>
      </c>
      <c r="AQ50" s="116">
        <f t="shared" si="117"/>
        <v>19</v>
      </c>
      <c r="AR50" s="116">
        <f t="shared" si="117"/>
        <v>1</v>
      </c>
      <c r="AS50" s="116">
        <f t="shared" si="117"/>
        <v>2.5</v>
      </c>
      <c r="AT50" s="116">
        <f t="shared" si="117"/>
        <v>8</v>
      </c>
      <c r="AU50" s="116">
        <f t="shared" si="117"/>
        <v>0</v>
      </c>
      <c r="AV50" s="116">
        <f t="shared" si="117"/>
        <v>0</v>
      </c>
      <c r="AW50" s="116">
        <f t="shared" si="117"/>
        <v>30.5</v>
      </c>
      <c r="AX50" s="116">
        <f t="shared" si="117"/>
        <v>0</v>
      </c>
      <c r="AY50" s="116">
        <f t="shared" si="117"/>
        <v>35</v>
      </c>
      <c r="AZ50" s="116">
        <f t="shared" si="117"/>
        <v>2</v>
      </c>
      <c r="BA50" s="116">
        <f t="shared" si="117"/>
        <v>3.25</v>
      </c>
      <c r="BB50" s="116">
        <f t="shared" si="117"/>
        <v>11.5</v>
      </c>
      <c r="BC50" s="116">
        <f t="shared" si="117"/>
        <v>4.5</v>
      </c>
      <c r="BD50" s="116">
        <f t="shared" si="117"/>
        <v>5</v>
      </c>
      <c r="BE50" s="116">
        <f t="shared" si="117"/>
        <v>61.25</v>
      </c>
      <c r="BF50" s="116">
        <f t="shared" si="117"/>
        <v>0</v>
      </c>
      <c r="BG50" s="116">
        <f t="shared" si="117"/>
        <v>7</v>
      </c>
      <c r="BH50" s="116">
        <f t="shared" si="117"/>
        <v>0</v>
      </c>
      <c r="BI50" s="116">
        <f t="shared" si="117"/>
        <v>0.5</v>
      </c>
      <c r="BJ50" s="116">
        <f t="shared" si="117"/>
        <v>12</v>
      </c>
      <c r="BK50" s="116">
        <f t="shared" si="117"/>
        <v>1</v>
      </c>
      <c r="BL50" s="116">
        <f t="shared" si="117"/>
        <v>2</v>
      </c>
      <c r="BM50" s="116">
        <f t="shared" si="117"/>
        <v>16.5</v>
      </c>
      <c r="BN50" s="116">
        <f t="shared" si="117"/>
        <v>0</v>
      </c>
      <c r="BO50" s="116">
        <f t="shared" si="117"/>
        <v>0</v>
      </c>
      <c r="BP50" s="116">
        <f t="shared" si="117"/>
        <v>0</v>
      </c>
      <c r="BQ50" s="116">
        <f t="shared" si="117"/>
        <v>0</v>
      </c>
      <c r="BR50" s="116">
        <f t="shared" si="117"/>
        <v>0</v>
      </c>
      <c r="BS50" s="116">
        <f t="shared" si="117"/>
        <v>0</v>
      </c>
      <c r="BT50" s="116">
        <f t="shared" si="117"/>
        <v>0</v>
      </c>
      <c r="BU50" s="116">
        <f t="shared" si="117"/>
        <v>0</v>
      </c>
      <c r="BV50" s="116">
        <f t="shared" si="117"/>
        <v>0</v>
      </c>
      <c r="BW50" s="116">
        <f t="shared" si="117"/>
        <v>0</v>
      </c>
      <c r="BX50" s="116">
        <f t="shared" si="117"/>
        <v>0</v>
      </c>
      <c r="BY50" s="116">
        <f t="shared" si="117"/>
        <v>0</v>
      </c>
      <c r="BZ50" s="116">
        <f t="shared" si="117"/>
        <v>0</v>
      </c>
      <c r="CA50" s="116">
        <f t="shared" si="117"/>
        <v>0</v>
      </c>
      <c r="CB50" s="116">
        <f t="shared" si="117"/>
        <v>0</v>
      </c>
      <c r="CC50" s="116">
        <f t="shared" si="117"/>
        <v>0</v>
      </c>
      <c r="CD50" s="116">
        <f t="shared" si="117"/>
        <v>0</v>
      </c>
      <c r="CE50" s="116">
        <f t="shared" si="117"/>
        <v>40</v>
      </c>
      <c r="CF50" s="116">
        <f t="shared" si="117"/>
        <v>5</v>
      </c>
      <c r="CG50" s="116">
        <f t="shared" si="117"/>
        <v>8.5</v>
      </c>
      <c r="CH50" s="116">
        <f t="shared" si="117"/>
        <v>59.5</v>
      </c>
      <c r="CI50" s="116">
        <f t="shared" si="117"/>
        <v>3</v>
      </c>
      <c r="CJ50" s="116">
        <f t="shared" si="117"/>
        <v>5.5</v>
      </c>
      <c r="CK50" s="116">
        <f t="shared" si="117"/>
        <v>121.5</v>
      </c>
      <c r="CL50" s="116">
        <f t="shared" si="117"/>
        <v>0</v>
      </c>
      <c r="CM50" s="116">
        <f t="shared" si="117"/>
        <v>0</v>
      </c>
      <c r="CN50" s="116">
        <f t="shared" si="117"/>
        <v>0</v>
      </c>
      <c r="CO50" s="116">
        <f t="shared" si="117"/>
        <v>0</v>
      </c>
      <c r="CP50" s="116">
        <f t="shared" si="117"/>
        <v>0</v>
      </c>
      <c r="CQ50" s="116">
        <f t="shared" si="117"/>
        <v>0</v>
      </c>
      <c r="CR50" s="116">
        <f t="shared" si="117"/>
        <v>0</v>
      </c>
      <c r="CS50" s="116">
        <f t="shared" si="117"/>
        <v>0</v>
      </c>
      <c r="CT50" s="116">
        <f t="shared" si="117"/>
        <v>0</v>
      </c>
      <c r="CU50" s="116">
        <f t="shared" si="117"/>
        <v>7.5</v>
      </c>
      <c r="CV50" s="116">
        <f t="shared" si="117"/>
        <v>4</v>
      </c>
      <c r="CW50" s="116">
        <f t="shared" si="117"/>
        <v>4.5</v>
      </c>
      <c r="CX50" s="116">
        <f t="shared" si="117"/>
        <v>9</v>
      </c>
      <c r="CY50" s="116">
        <f t="shared" si="117"/>
        <v>1</v>
      </c>
      <c r="CZ50" s="116">
        <f t="shared" si="117"/>
        <v>8</v>
      </c>
      <c r="DA50" s="116">
        <f t="shared" si="117"/>
        <v>34</v>
      </c>
      <c r="DB50" s="116">
        <f t="shared" si="117"/>
        <v>0</v>
      </c>
      <c r="DC50" s="116">
        <f t="shared" si="117"/>
        <v>2</v>
      </c>
      <c r="DD50" s="116">
        <f t="shared" si="117"/>
        <v>0</v>
      </c>
      <c r="DE50" s="116">
        <f t="shared" si="117"/>
        <v>2</v>
      </c>
      <c r="DF50" s="116">
        <f t="shared" si="117"/>
        <v>4</v>
      </c>
      <c r="DG50" s="116">
        <f t="shared" si="117"/>
        <v>0</v>
      </c>
      <c r="DH50" s="116">
        <f t="shared" si="117"/>
        <v>0</v>
      </c>
      <c r="DI50" s="116">
        <f t="shared" si="117"/>
        <v>8</v>
      </c>
      <c r="DJ50" s="116">
        <f t="shared" si="117"/>
        <v>0</v>
      </c>
      <c r="DK50" s="116">
        <f t="shared" si="117"/>
        <v>15.5</v>
      </c>
      <c r="DL50" s="116">
        <f t="shared" si="117"/>
        <v>0</v>
      </c>
      <c r="DM50" s="116">
        <f t="shared" si="117"/>
        <v>1</v>
      </c>
      <c r="DN50" s="116">
        <f t="shared" si="117"/>
        <v>19.5</v>
      </c>
      <c r="DO50" s="116">
        <f t="shared" si="117"/>
        <v>13.5</v>
      </c>
      <c r="DP50" s="116">
        <f t="shared" si="117"/>
        <v>2</v>
      </c>
      <c r="DQ50" s="116">
        <f t="shared" si="117"/>
        <v>41.5</v>
      </c>
      <c r="DR50" s="116">
        <f t="shared" si="117"/>
        <v>0</v>
      </c>
      <c r="DS50" s="116">
        <f t="shared" si="117"/>
        <v>0</v>
      </c>
      <c r="DT50" s="116">
        <f t="shared" si="117"/>
        <v>0</v>
      </c>
      <c r="DU50" s="116">
        <f t="shared" si="117"/>
        <v>0</v>
      </c>
      <c r="DV50" s="116">
        <f t="shared" si="117"/>
        <v>0</v>
      </c>
      <c r="DW50" s="116">
        <f t="shared" si="117"/>
        <v>0</v>
      </c>
      <c r="DX50" s="116">
        <f t="shared" si="117"/>
        <v>0</v>
      </c>
      <c r="DY50" s="116">
        <f t="shared" si="117"/>
        <v>0</v>
      </c>
      <c r="DZ50" s="116">
        <f t="shared" si="117"/>
        <v>0</v>
      </c>
      <c r="EA50" s="116">
        <f t="shared" si="117"/>
        <v>0</v>
      </c>
      <c r="EB50" s="116">
        <f t="shared" si="117"/>
        <v>0</v>
      </c>
      <c r="EC50" s="116">
        <f t="shared" si="117"/>
        <v>0</v>
      </c>
      <c r="ED50" s="116">
        <f t="shared" si="117"/>
        <v>0</v>
      </c>
      <c r="EE50" s="116">
        <f t="shared" si="117"/>
        <v>0</v>
      </c>
      <c r="EF50" s="116">
        <f t="shared" si="117"/>
        <v>0</v>
      </c>
      <c r="EG50" s="116">
        <f t="shared" si="117"/>
        <v>0</v>
      </c>
      <c r="EH50" s="116">
        <f t="shared" si="117"/>
        <v>0</v>
      </c>
      <c r="EI50" s="116">
        <f t="shared" si="117"/>
        <v>7.5</v>
      </c>
      <c r="EJ50" s="116">
        <f t="shared" si="117"/>
        <v>0</v>
      </c>
      <c r="EK50" s="116">
        <f t="shared" si="117"/>
        <v>2.5</v>
      </c>
      <c r="EL50" s="116">
        <f t="shared" si="117"/>
        <v>5</v>
      </c>
      <c r="EM50" s="116">
        <f t="shared" si="117"/>
        <v>1</v>
      </c>
      <c r="EN50" s="116">
        <f t="shared" si="117"/>
        <v>1.5</v>
      </c>
      <c r="EO50" s="116">
        <f t="shared" si="117"/>
        <v>17.5</v>
      </c>
      <c r="EP50" s="116">
        <f t="shared" si="117"/>
        <v>0</v>
      </c>
      <c r="EQ50" s="116">
        <f t="shared" si="117"/>
        <v>0</v>
      </c>
      <c r="ER50" s="116">
        <f t="shared" si="117"/>
        <v>0</v>
      </c>
      <c r="ES50" s="116">
        <f t="shared" si="117"/>
        <v>0</v>
      </c>
      <c r="ET50" s="116">
        <f t="shared" si="117"/>
        <v>0</v>
      </c>
      <c r="EU50" s="116">
        <f t="shared" si="117"/>
        <v>0</v>
      </c>
      <c r="EV50" s="116">
        <f t="shared" si="117"/>
        <v>0</v>
      </c>
      <c r="EW50" s="116">
        <f t="shared" si="117"/>
        <v>0</v>
      </c>
      <c r="EX50" s="116">
        <f t="shared" si="117"/>
        <v>0</v>
      </c>
      <c r="EY50" s="116">
        <f t="shared" si="117"/>
        <v>14</v>
      </c>
      <c r="EZ50" s="116">
        <f t="shared" si="117"/>
        <v>4</v>
      </c>
      <c r="FA50" s="116">
        <f t="shared" si="117"/>
        <v>3</v>
      </c>
      <c r="FB50" s="116">
        <f t="shared" si="117"/>
        <v>8</v>
      </c>
      <c r="FC50" s="116">
        <f t="shared" si="117"/>
        <v>0</v>
      </c>
      <c r="FD50" s="116">
        <f t="shared" si="117"/>
        <v>1.5</v>
      </c>
      <c r="FE50" s="116">
        <f t="shared" si="117"/>
        <v>30.5</v>
      </c>
      <c r="FF50" s="116">
        <f t="shared" si="117"/>
        <v>0</v>
      </c>
      <c r="FG50" s="116">
        <f t="shared" si="117"/>
        <v>0</v>
      </c>
      <c r="FH50" s="116">
        <f t="shared" si="117"/>
        <v>0</v>
      </c>
      <c r="FI50" s="116">
        <f t="shared" si="117"/>
        <v>0</v>
      </c>
      <c r="FJ50" s="116">
        <f t="shared" si="117"/>
        <v>0</v>
      </c>
      <c r="FK50" s="116">
        <f t="shared" si="117"/>
        <v>0</v>
      </c>
      <c r="FL50" s="116">
        <f t="shared" si="117"/>
        <v>0</v>
      </c>
      <c r="FM50" s="116">
        <f t="shared" si="117"/>
        <v>0</v>
      </c>
      <c r="FN50" s="116">
        <f t="shared" si="117"/>
        <v>0</v>
      </c>
      <c r="FO50" s="116">
        <f t="shared" si="117"/>
        <v>0</v>
      </c>
      <c r="FP50" s="116">
        <f t="shared" si="117"/>
        <v>0</v>
      </c>
      <c r="FQ50" s="116">
        <f t="shared" si="117"/>
        <v>0</v>
      </c>
      <c r="FR50" s="116">
        <f t="shared" si="117"/>
        <v>0</v>
      </c>
      <c r="FS50" s="116">
        <f t="shared" si="117"/>
        <v>0</v>
      </c>
      <c r="FT50" s="116">
        <f t="shared" si="117"/>
        <v>0</v>
      </c>
      <c r="FU50" s="116">
        <f t="shared" si="117"/>
        <v>0</v>
      </c>
      <c r="FV50" s="116">
        <f t="shared" si="117"/>
        <v>0</v>
      </c>
      <c r="FW50" s="116">
        <f t="shared" si="117"/>
        <v>0</v>
      </c>
      <c r="FX50" s="116">
        <f t="shared" si="117"/>
        <v>0</v>
      </c>
      <c r="FY50" s="116">
        <f t="shared" si="117"/>
        <v>0</v>
      </c>
      <c r="FZ50" s="116">
        <f t="shared" si="117"/>
        <v>0</v>
      </c>
      <c r="GA50" s="116">
        <f t="shared" si="117"/>
        <v>0</v>
      </c>
      <c r="GB50" s="116">
        <f t="shared" si="117"/>
        <v>0</v>
      </c>
      <c r="GC50" s="116">
        <f t="shared" si="117"/>
        <v>0</v>
      </c>
      <c r="GD50" s="116">
        <f t="shared" si="117"/>
        <v>0</v>
      </c>
      <c r="GE50" s="116">
        <f t="shared" si="117"/>
        <v>0</v>
      </c>
      <c r="GF50" s="116">
        <f t="shared" si="117"/>
        <v>0</v>
      </c>
      <c r="GG50" s="116">
        <f t="shared" si="117"/>
        <v>0</v>
      </c>
      <c r="GH50" s="116">
        <f t="shared" si="117"/>
        <v>0</v>
      </c>
      <c r="GI50" s="116">
        <f t="shared" si="117"/>
        <v>0</v>
      </c>
      <c r="GJ50" s="116">
        <f t="shared" si="117"/>
        <v>0</v>
      </c>
      <c r="GK50" s="116">
        <f t="shared" si="117"/>
        <v>0</v>
      </c>
      <c r="GL50" s="116">
        <f t="shared" si="117"/>
        <v>0</v>
      </c>
      <c r="GM50" s="116">
        <f t="shared" si="117"/>
        <v>25</v>
      </c>
      <c r="GN50" s="116">
        <f t="shared" si="117"/>
        <v>4</v>
      </c>
      <c r="GO50" s="116">
        <f t="shared" si="117"/>
        <v>3.5</v>
      </c>
      <c r="GP50" s="116">
        <f t="shared" si="117"/>
        <v>13.5</v>
      </c>
      <c r="GQ50" s="116">
        <f t="shared" si="117"/>
        <v>2.5</v>
      </c>
      <c r="GR50" s="116">
        <f t="shared" si="117"/>
        <v>0.5</v>
      </c>
      <c r="GS50" s="116">
        <f t="shared" si="117"/>
        <v>49</v>
      </c>
      <c r="GT50" s="116">
        <f t="shared" si="117"/>
        <v>0</v>
      </c>
      <c r="GU50" s="116">
        <f t="shared" si="117"/>
        <v>0</v>
      </c>
      <c r="GV50" s="116">
        <f t="shared" si="117"/>
        <v>0</v>
      </c>
      <c r="GW50" s="116">
        <f t="shared" si="117"/>
        <v>0</v>
      </c>
      <c r="GX50" s="116">
        <f t="shared" si="117"/>
        <v>0</v>
      </c>
      <c r="GY50" s="116">
        <f t="shared" si="117"/>
        <v>0</v>
      </c>
      <c r="GZ50" s="116">
        <f t="shared" si="117"/>
        <v>0</v>
      </c>
      <c r="HA50" s="116">
        <f t="shared" si="117"/>
        <v>0</v>
      </c>
      <c r="HB50" s="116">
        <f t="shared" si="117"/>
        <v>0</v>
      </c>
      <c r="HC50" s="116">
        <f t="shared" si="117"/>
        <v>11</v>
      </c>
      <c r="HD50" s="116">
        <f t="shared" si="117"/>
        <v>0.5</v>
      </c>
      <c r="HE50" s="116">
        <f t="shared" si="117"/>
        <v>8</v>
      </c>
      <c r="HF50" s="116">
        <f t="shared" si="117"/>
        <v>15</v>
      </c>
      <c r="HG50" s="116">
        <f t="shared" si="117"/>
        <v>1</v>
      </c>
      <c r="HH50" s="116">
        <f t="shared" si="117"/>
        <v>0</v>
      </c>
      <c r="HI50" s="116">
        <f t="shared" si="117"/>
        <v>30.5</v>
      </c>
      <c r="HJ50" s="116">
        <f t="shared" si="117"/>
        <v>0</v>
      </c>
      <c r="HK50" s="116">
        <f t="shared" si="117"/>
        <v>0</v>
      </c>
      <c r="HL50" s="116">
        <f t="shared" si="117"/>
        <v>0</v>
      </c>
      <c r="HM50" s="116">
        <f t="shared" si="117"/>
        <v>0</v>
      </c>
      <c r="HN50" s="116">
        <f t="shared" si="117"/>
        <v>0</v>
      </c>
      <c r="HO50" s="116">
        <f t="shared" si="117"/>
        <v>0</v>
      </c>
      <c r="HP50" s="116">
        <f t="shared" si="117"/>
        <v>0</v>
      </c>
      <c r="HQ50" s="116">
        <f t="shared" si="117"/>
        <v>0</v>
      </c>
      <c r="HR50" s="116">
        <f t="shared" si="117"/>
        <v>0</v>
      </c>
      <c r="HS50" s="116">
        <f t="shared" si="117"/>
        <v>0</v>
      </c>
      <c r="HT50" s="116">
        <f t="shared" si="117"/>
        <v>0</v>
      </c>
      <c r="HU50" s="116">
        <f t="shared" si="117"/>
        <v>0</v>
      </c>
      <c r="HV50" s="116">
        <f t="shared" si="117"/>
        <v>0</v>
      </c>
      <c r="HW50" s="116">
        <f t="shared" si="117"/>
        <v>0</v>
      </c>
      <c r="HX50" s="116">
        <f t="shared" si="117"/>
        <v>0</v>
      </c>
      <c r="HY50" s="116">
        <f t="shared" si="117"/>
        <v>0</v>
      </c>
      <c r="HZ50" s="116">
        <f t="shared" si="117"/>
        <v>0</v>
      </c>
      <c r="IA50" s="116">
        <f t="shared" si="117"/>
        <v>0</v>
      </c>
      <c r="IB50" s="116">
        <f t="shared" si="117"/>
        <v>0</v>
      </c>
      <c r="IC50" s="116">
        <f t="shared" si="117"/>
        <v>0</v>
      </c>
      <c r="ID50" s="116">
        <f t="shared" si="117"/>
        <v>0</v>
      </c>
      <c r="IE50" s="116">
        <f t="shared" si="117"/>
        <v>0</v>
      </c>
      <c r="IF50" s="116">
        <f t="shared" si="117"/>
        <v>0</v>
      </c>
      <c r="IG50" s="116">
        <f t="shared" si="117"/>
        <v>0</v>
      </c>
      <c r="IH50" s="116">
        <f t="shared" si="117"/>
        <v>0</v>
      </c>
      <c r="II50" s="116">
        <f t="shared" si="117"/>
        <v>0</v>
      </c>
      <c r="IJ50" s="116">
        <f t="shared" si="117"/>
        <v>0</v>
      </c>
      <c r="IK50" s="116">
        <f t="shared" si="117"/>
        <v>0</v>
      </c>
      <c r="IL50" s="116">
        <f t="shared" si="117"/>
        <v>0</v>
      </c>
      <c r="IM50" s="116">
        <f t="shared" si="117"/>
        <v>0</v>
      </c>
      <c r="IN50" s="116">
        <f t="shared" si="117"/>
        <v>0</v>
      </c>
      <c r="IO50" s="116">
        <f t="shared" si="117"/>
        <v>0</v>
      </c>
      <c r="IP50" s="116">
        <f t="shared" si="117"/>
        <v>0</v>
      </c>
      <c r="IQ50" s="116">
        <f t="shared" si="117"/>
        <v>0</v>
      </c>
      <c r="IR50" s="116">
        <f t="shared" si="117"/>
        <v>0</v>
      </c>
      <c r="IS50" s="116">
        <f t="shared" si="117"/>
        <v>0</v>
      </c>
      <c r="IT50" s="116">
        <f t="shared" si="117"/>
        <v>0</v>
      </c>
      <c r="IU50" s="116">
        <f t="shared" si="117"/>
        <v>0</v>
      </c>
      <c r="IV50" s="116">
        <f t="shared" si="117"/>
        <v>0</v>
      </c>
      <c r="IW50" s="116">
        <f t="shared" si="117"/>
        <v>0</v>
      </c>
      <c r="IX50" s="116">
        <f t="shared" si="117"/>
        <v>0</v>
      </c>
      <c r="IY50" s="116">
        <f t="shared" si="117"/>
        <v>211.5</v>
      </c>
      <c r="IZ50" s="116">
        <f t="shared" si="117"/>
        <v>26.5</v>
      </c>
      <c r="JA50" s="116">
        <f t="shared" si="117"/>
        <v>38.25</v>
      </c>
      <c r="JB50" s="116">
        <f t="shared" si="117"/>
        <v>193</v>
      </c>
      <c r="JC50" s="116">
        <f t="shared" si="117"/>
        <v>33.5</v>
      </c>
      <c r="JD50" s="116">
        <f t="shared" si="117"/>
        <v>28</v>
      </c>
      <c r="JE50" s="116">
        <f t="shared" si="117"/>
        <v>530.75</v>
      </c>
      <c r="JF50" s="116"/>
      <c r="JG50" s="116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</row>
    <row r="55" ht="15.75" customHeight="1">
      <c r="A55" s="5"/>
      <c r="B55" s="5"/>
      <c r="C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</row>
    <row r="95" ht="15.75" customHeight="1">
      <c r="A95" s="5"/>
      <c r="B95" s="5"/>
      <c r="C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</row>
    <row r="105" ht="15.75" customHeight="1">
      <c r="A105" s="5"/>
      <c r="B105" s="5"/>
      <c r="C105" s="5"/>
      <c r="D105" s="5"/>
      <c r="E105" s="5"/>
      <c r="F105" s="5"/>
      <c r="G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</row>
    <row r="145" ht="15.75" customHeight="1">
      <c r="A145" s="5"/>
      <c r="B145" s="5"/>
      <c r="C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</row>
    <row r="185" ht="15.75" customHeight="1">
      <c r="A185" s="5"/>
      <c r="B185" s="5"/>
      <c r="C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</row>
    <row r="195" ht="15.75" customHeight="1">
      <c r="A195" s="5"/>
      <c r="B195" s="5"/>
      <c r="C195" s="5"/>
      <c r="D195" s="5"/>
      <c r="E195" s="5"/>
      <c r="F195" s="5"/>
      <c r="G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</row>
    <row r="235" ht="15.75" customHeight="1">
      <c r="A235" s="5"/>
      <c r="B235" s="5"/>
      <c r="C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</row>
  </sheetData>
  <mergeCells count="149">
    <mergeCell ref="EI65:ER65"/>
    <mergeCell ref="GB65:GK65"/>
    <mergeCell ref="HU65:ID65"/>
    <mergeCell ref="BE65:BN65"/>
    <mergeCell ref="CP65:CY65"/>
    <mergeCell ref="BO75:BV75"/>
    <mergeCell ref="CZ75:DI75"/>
    <mergeCell ref="ES75:FB75"/>
    <mergeCell ref="GL75:GU75"/>
    <mergeCell ref="IE75:IK75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5:K55"/>
    <mergeCell ref="AU55:BD55"/>
    <mergeCell ref="CF55:CO55"/>
    <mergeCell ref="DY55:EH55"/>
    <mergeCell ref="FR55:GA55"/>
    <mergeCell ref="HK55:HT55"/>
    <mergeCell ref="L65:U65"/>
    <mergeCell ref="AP95:AY95"/>
    <mergeCell ref="CA95:CJ95"/>
    <mergeCell ref="HF95:HO95"/>
    <mergeCell ref="V75:AE75"/>
    <mergeCell ref="AF85:AO85"/>
    <mergeCell ref="BW85:BZ85"/>
    <mergeCell ref="DJ85:DS85"/>
    <mergeCell ref="FC85:FL85"/>
    <mergeCell ref="GV85:HE85"/>
    <mergeCell ref="C95:F95"/>
    <mergeCell ref="DT95:EC95"/>
    <mergeCell ref="FM95:FV95"/>
    <mergeCell ref="AZ105:BI105"/>
    <mergeCell ref="CK105:CT105"/>
    <mergeCell ref="ED105:EM105"/>
    <mergeCell ref="FW105:GF105"/>
    <mergeCell ref="HP105:HY105"/>
    <mergeCell ref="G105:P105"/>
    <mergeCell ref="Q115:Z115"/>
    <mergeCell ref="BJ115:BS115"/>
    <mergeCell ref="CU115:DD115"/>
    <mergeCell ref="EN115:EW115"/>
    <mergeCell ref="GG115:GP115"/>
    <mergeCell ref="HZ115:II115"/>
    <mergeCell ref="FH135:FQ135"/>
    <mergeCell ref="HA135:HJ135"/>
    <mergeCell ref="AA125:AJ125"/>
    <mergeCell ref="BT125:BV125"/>
    <mergeCell ref="DE125:DN125"/>
    <mergeCell ref="EX125:FG125"/>
    <mergeCell ref="GQ125:GZ125"/>
    <mergeCell ref="IJ125:IK125"/>
    <mergeCell ref="AK135:AT135"/>
    <mergeCell ref="BW135:CE135"/>
    <mergeCell ref="DO135:DX135"/>
    <mergeCell ref="AU145:BD145"/>
    <mergeCell ref="CF145:CO145"/>
    <mergeCell ref="DY145:EH145"/>
    <mergeCell ref="FR145:GA145"/>
    <mergeCell ref="HK145:HT145"/>
    <mergeCell ref="C145:K145"/>
    <mergeCell ref="L155:U155"/>
    <mergeCell ref="BE155:BN155"/>
    <mergeCell ref="CP155:CY155"/>
    <mergeCell ref="EI155:ER155"/>
    <mergeCell ref="GB155:GK155"/>
    <mergeCell ref="HU155:ID155"/>
    <mergeCell ref="BE245:BN245"/>
    <mergeCell ref="CP245:CY245"/>
    <mergeCell ref="EI245:ER245"/>
    <mergeCell ref="GB245:GK245"/>
    <mergeCell ref="HU245:ID245"/>
    <mergeCell ref="C235:K235"/>
    <mergeCell ref="AU235:BD235"/>
    <mergeCell ref="CF235:CO235"/>
    <mergeCell ref="DY235:EH235"/>
    <mergeCell ref="FR235:GA235"/>
    <mergeCell ref="HK235:HT235"/>
    <mergeCell ref="L245:U245"/>
    <mergeCell ref="FC175:FL175"/>
    <mergeCell ref="GV175:HE175"/>
    <mergeCell ref="V165:AE165"/>
    <mergeCell ref="BO165:BV165"/>
    <mergeCell ref="CZ165:DI165"/>
    <mergeCell ref="ES165:FB165"/>
    <mergeCell ref="GL165:GU165"/>
    <mergeCell ref="IE165:IK165"/>
    <mergeCell ref="AF175:AO175"/>
    <mergeCell ref="BW175:BZ175"/>
    <mergeCell ref="DJ175:DS175"/>
    <mergeCell ref="AP185:AY185"/>
    <mergeCell ref="CA185:CJ185"/>
    <mergeCell ref="DT185:EC185"/>
    <mergeCell ref="FM185:FV185"/>
    <mergeCell ref="HF185:HO185"/>
    <mergeCell ref="C185:F185"/>
    <mergeCell ref="G195:P195"/>
    <mergeCell ref="AZ195:BI195"/>
    <mergeCell ref="CK195:CT195"/>
    <mergeCell ref="ED195:EM195"/>
    <mergeCell ref="FW195:GF195"/>
    <mergeCell ref="HP195:HY195"/>
    <mergeCell ref="EX215:FG215"/>
    <mergeCell ref="GQ215:GZ215"/>
    <mergeCell ref="Q205:Z205"/>
    <mergeCell ref="BJ205:BS205"/>
    <mergeCell ref="CU205:DD205"/>
    <mergeCell ref="EN205:EW205"/>
    <mergeCell ref="GG205:GP205"/>
    <mergeCell ref="HZ205:II205"/>
    <mergeCell ref="AA215:AJ215"/>
    <mergeCell ref="IJ215:IK215"/>
    <mergeCell ref="BT215:BV215"/>
    <mergeCell ref="DE215:DN215"/>
    <mergeCell ref="AK225:AT225"/>
    <mergeCell ref="BW225:CE225"/>
    <mergeCell ref="DO225:DX225"/>
    <mergeCell ref="FH225:FQ225"/>
    <mergeCell ref="HA225:HJ225"/>
  </mergeCells>
  <conditionalFormatting sqref="JG1:JG245">
    <cfRule type="cellIs" dxfId="0" priority="1" operator="not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7" width="6.43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  <c r="JF1" s="101"/>
      <c r="JG1" s="101"/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03" t="s">
        <v>122</v>
      </c>
      <c r="JF2" s="3"/>
      <c r="JG2" s="3" t="s">
        <v>174</v>
      </c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35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35" si="3">SUM(K3:P3)</f>
        <v>0</v>
      </c>
      <c r="R3" s="106"/>
      <c r="S3" s="104"/>
      <c r="T3" s="104"/>
      <c r="U3" s="104"/>
      <c r="V3" s="104"/>
      <c r="W3" s="104"/>
      <c r="X3" s="104"/>
      <c r="Y3" s="105">
        <f t="shared" ref="Y3:Y35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35" si="5">SUM(AA3:AF3)</f>
        <v>0</v>
      </c>
      <c r="AH3" s="106"/>
      <c r="AI3" s="104"/>
      <c r="AJ3" s="104"/>
      <c r="AK3" s="104"/>
      <c r="AL3" s="104"/>
      <c r="AM3" s="104"/>
      <c r="AN3" s="104"/>
      <c r="AO3" s="105">
        <f t="shared" ref="AO3:AO35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35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35" si="8">SUM(AY3:BD3)</f>
        <v>0</v>
      </c>
      <c r="BF3" s="106"/>
      <c r="BG3" s="104"/>
      <c r="BH3" s="104"/>
      <c r="BI3" s="104"/>
      <c r="BJ3" s="104"/>
      <c r="BK3" s="104"/>
      <c r="BL3" s="104"/>
      <c r="BM3" s="105">
        <f t="shared" ref="BM3:BM35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35" si="10">SUM(BO3:BT3)</f>
        <v>0</v>
      </c>
      <c r="BV3" s="106"/>
      <c r="BW3" s="104"/>
      <c r="BX3" s="104"/>
      <c r="BY3" s="104"/>
      <c r="BZ3" s="104"/>
      <c r="CA3" s="104"/>
      <c r="CB3" s="104"/>
      <c r="CC3" s="105">
        <f t="shared" ref="CC3:CC35" si="11">SUM(BW3:CB3)</f>
        <v>0</v>
      </c>
      <c r="CD3" s="106"/>
      <c r="CE3" s="104"/>
      <c r="CF3" s="104"/>
      <c r="CG3" s="104"/>
      <c r="CH3" s="104"/>
      <c r="CI3" s="104"/>
      <c r="CJ3" s="104"/>
      <c r="CK3" s="105">
        <f t="shared" ref="CK3:CK35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35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35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35" si="15">SUM(DC3:DH3)</f>
        <v>0</v>
      </c>
      <c r="DJ3" s="106"/>
      <c r="DK3" s="104">
        <v>2.0</v>
      </c>
      <c r="DL3" s="104"/>
      <c r="DM3" s="104"/>
      <c r="DN3" s="104"/>
      <c r="DO3" s="104"/>
      <c r="DP3" s="104"/>
      <c r="DQ3" s="105">
        <f t="shared" ref="DQ3:DQ35" si="16">SUM(DK3:DP3)</f>
        <v>2</v>
      </c>
      <c r="DR3" s="106"/>
      <c r="DS3" s="104"/>
      <c r="DT3" s="104"/>
      <c r="DU3" s="104"/>
      <c r="DV3" s="104"/>
      <c r="DW3" s="104"/>
      <c r="DX3" s="104"/>
      <c r="DY3" s="105">
        <f t="shared" ref="DY3:DY35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35" si="18">SUM(EA3:EF3)</f>
        <v>0</v>
      </c>
      <c r="EH3" s="106"/>
      <c r="EI3" s="104"/>
      <c r="EJ3" s="104"/>
      <c r="EK3" s="104"/>
      <c r="EL3" s="104"/>
      <c r="EM3" s="104"/>
      <c r="EN3" s="104"/>
      <c r="EO3" s="105">
        <f t="shared" ref="EO3:EO35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35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35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35" si="22">SUM(FG3:FL3)</f>
        <v>0</v>
      </c>
      <c r="FN3" s="106"/>
      <c r="FO3" s="104"/>
      <c r="FP3" s="104"/>
      <c r="FQ3" s="104"/>
      <c r="FR3" s="104"/>
      <c r="FS3" s="104"/>
      <c r="FT3" s="104"/>
      <c r="FU3" s="105">
        <f t="shared" ref="FU3:FU35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35" si="24">SUM(FW3:GB3)</f>
        <v>0</v>
      </c>
      <c r="GD3" s="106"/>
      <c r="GE3" s="104"/>
      <c r="GF3" s="104"/>
      <c r="GG3" s="104"/>
      <c r="GH3" s="104"/>
      <c r="GI3" s="104"/>
      <c r="GJ3" s="104"/>
      <c r="GK3" s="105">
        <f t="shared" ref="GK3:GK35" si="25">SUM(GE3:GJ3)</f>
        <v>0</v>
      </c>
      <c r="GL3" s="106"/>
      <c r="GM3" s="104"/>
      <c r="GN3" s="104"/>
      <c r="GO3" s="104"/>
      <c r="GP3" s="104"/>
      <c r="GQ3" s="104"/>
      <c r="GR3" s="104"/>
      <c r="GS3" s="105">
        <f t="shared" ref="GS3:GS35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35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35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35" si="29">SUM(HK3:HP3)</f>
        <v>0</v>
      </c>
      <c r="HR3" s="106"/>
      <c r="HS3" s="104"/>
      <c r="HT3" s="104"/>
      <c r="HU3" s="104"/>
      <c r="HV3" s="104"/>
      <c r="HW3" s="104"/>
      <c r="HX3" s="104"/>
      <c r="HY3" s="105">
        <f t="shared" ref="HY3:HY35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35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35" si="32">SUM(II3:IN3)</f>
        <v>0</v>
      </c>
      <c r="IP3" s="106"/>
      <c r="IQ3" s="104"/>
      <c r="IR3" s="104"/>
      <c r="IS3" s="104"/>
      <c r="IT3" s="104"/>
      <c r="IU3" s="104"/>
      <c r="IV3" s="104"/>
      <c r="IW3" s="105">
        <f t="shared" ref="IW3:IW35" si="33">SUM(IQ3:IV3)</f>
        <v>0</v>
      </c>
      <c r="IX3" s="106"/>
      <c r="IY3" s="107">
        <f t="shared" ref="IY3:JD3" si="1">SUM(C3,K3,S3,AA3,AI3,AQ3,AY3,BG3,BO3,BW3,CE3,CM3,CU3,DC3,DK3,DS3,EA3,EI3,EQ3,EY3,FG3,FO3,FW3,GE3,GM3,GU3,HC3,HK3,HS3,IA3,II3,IQ3)</f>
        <v>2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0</v>
      </c>
      <c r="JD3" s="107">
        <f t="shared" si="1"/>
        <v>0</v>
      </c>
      <c r="JE3" s="108">
        <f t="shared" ref="JE3:JE35" si="35">SUM(IY3:JD3)</f>
        <v>2</v>
      </c>
      <c r="JF3" s="104"/>
      <c r="JG3" s="104">
        <f t="shared" ref="JG3:JG19" si="36">JE3-(SUM(C3:JD3)*0.5)</f>
        <v>-1</v>
      </c>
    </row>
    <row r="4" ht="15.75" customHeight="1">
      <c r="A4" s="3" t="s">
        <v>57</v>
      </c>
      <c r="B4" s="3" t="s">
        <v>2</v>
      </c>
      <c r="C4" s="104"/>
      <c r="D4" s="105"/>
      <c r="E4" s="105"/>
      <c r="F4" s="105"/>
      <c r="G4" s="105"/>
      <c r="H4" s="104"/>
      <c r="I4" s="105">
        <f t="shared" si="2"/>
        <v>0</v>
      </c>
      <c r="J4" s="106"/>
      <c r="K4" s="104"/>
      <c r="L4" s="105"/>
      <c r="M4" s="105"/>
      <c r="N4" s="105"/>
      <c r="O4" s="105"/>
      <c r="P4" s="104"/>
      <c r="Q4" s="105">
        <f t="shared" si="3"/>
        <v>0</v>
      </c>
      <c r="R4" s="106"/>
      <c r="S4" s="104"/>
      <c r="T4" s="105"/>
      <c r="U4" s="105"/>
      <c r="V4" s="105"/>
      <c r="W4" s="105"/>
      <c r="X4" s="104"/>
      <c r="Y4" s="105">
        <f t="shared" si="4"/>
        <v>0</v>
      </c>
      <c r="Z4" s="106"/>
      <c r="AA4" s="104"/>
      <c r="AB4" s="105"/>
      <c r="AC4" s="105"/>
      <c r="AD4" s="105"/>
      <c r="AE4" s="105"/>
      <c r="AF4" s="104"/>
      <c r="AG4" s="105">
        <f t="shared" si="5"/>
        <v>0</v>
      </c>
      <c r="AH4" s="106"/>
      <c r="AI4" s="104"/>
      <c r="AJ4" s="105"/>
      <c r="AK4" s="105"/>
      <c r="AL4" s="105"/>
      <c r="AM4" s="105"/>
      <c r="AN4" s="104"/>
      <c r="AO4" s="105">
        <f t="shared" si="6"/>
        <v>0</v>
      </c>
      <c r="AP4" s="106"/>
      <c r="AQ4" s="104"/>
      <c r="AR4" s="105"/>
      <c r="AS4" s="105"/>
      <c r="AT4" s="105"/>
      <c r="AU4" s="105"/>
      <c r="AV4" s="104"/>
      <c r="AW4" s="105">
        <f t="shared" si="7"/>
        <v>0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04"/>
      <c r="BH4" s="105"/>
      <c r="BI4" s="105"/>
      <c r="BJ4" s="105"/>
      <c r="BK4" s="105"/>
      <c r="BL4" s="104"/>
      <c r="BM4" s="105">
        <f t="shared" si="9"/>
        <v>0</v>
      </c>
      <c r="BN4" s="106"/>
      <c r="BO4" s="104"/>
      <c r="BP4" s="105"/>
      <c r="BQ4" s="105"/>
      <c r="BR4" s="105"/>
      <c r="BS4" s="105"/>
      <c r="BT4" s="104"/>
      <c r="BU4" s="105">
        <f t="shared" si="10"/>
        <v>0</v>
      </c>
      <c r="BV4" s="106"/>
      <c r="BW4" s="104"/>
      <c r="BX4" s="105"/>
      <c r="BY4" s="105"/>
      <c r="BZ4" s="105"/>
      <c r="CA4" s="105"/>
      <c r="CB4" s="104"/>
      <c r="CC4" s="105">
        <f t="shared" si="11"/>
        <v>0</v>
      </c>
      <c r="CD4" s="106"/>
      <c r="CE4" s="104"/>
      <c r="CF4" s="105">
        <v>2.0</v>
      </c>
      <c r="CG4" s="105">
        <v>1.0</v>
      </c>
      <c r="CH4" s="105">
        <v>1.0</v>
      </c>
      <c r="CI4" s="105">
        <v>0.5</v>
      </c>
      <c r="CJ4" s="104"/>
      <c r="CK4" s="105">
        <f t="shared" si="12"/>
        <v>4.5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/>
      <c r="CV4" s="105"/>
      <c r="CW4" s="105"/>
      <c r="CX4" s="105"/>
      <c r="CY4" s="105"/>
      <c r="CZ4" s="104"/>
      <c r="DA4" s="105">
        <f t="shared" si="14"/>
        <v>0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04"/>
      <c r="DL4" s="105"/>
      <c r="DM4" s="105"/>
      <c r="DN4" s="105">
        <v>0.5</v>
      </c>
      <c r="DO4" s="105">
        <v>0.5</v>
      </c>
      <c r="DP4" s="104"/>
      <c r="DQ4" s="105">
        <f t="shared" si="16"/>
        <v>1</v>
      </c>
      <c r="DR4" s="106"/>
      <c r="DS4" s="104"/>
      <c r="DT4" s="105"/>
      <c r="DU4" s="105"/>
      <c r="DV4" s="105"/>
      <c r="DW4" s="105"/>
      <c r="DX4" s="104"/>
      <c r="DY4" s="105">
        <f t="shared" si="17"/>
        <v>0</v>
      </c>
      <c r="DZ4" s="106"/>
      <c r="EA4" s="104"/>
      <c r="EB4" s="105"/>
      <c r="EC4" s="105"/>
      <c r="ED4" s="105"/>
      <c r="EE4" s="105"/>
      <c r="EF4" s="104"/>
      <c r="EG4" s="105">
        <f t="shared" si="18"/>
        <v>0</v>
      </c>
      <c r="EH4" s="106"/>
      <c r="EI4" s="104"/>
      <c r="EJ4" s="105">
        <v>1.5</v>
      </c>
      <c r="EK4" s="105"/>
      <c r="EL4" s="105"/>
      <c r="EM4" s="105">
        <v>0.5</v>
      </c>
      <c r="EN4" s="104"/>
      <c r="EO4" s="105">
        <f t="shared" si="19"/>
        <v>2</v>
      </c>
      <c r="EP4" s="106"/>
      <c r="EQ4" s="104"/>
      <c r="ER4" s="105"/>
      <c r="ES4" s="105"/>
      <c r="ET4" s="105">
        <v>1.0</v>
      </c>
      <c r="EU4" s="105"/>
      <c r="EV4" s="104"/>
      <c r="EW4" s="105">
        <f t="shared" si="20"/>
        <v>1</v>
      </c>
      <c r="EX4" s="106"/>
      <c r="EY4" s="104"/>
      <c r="EZ4" s="105"/>
      <c r="FA4" s="105"/>
      <c r="FB4" s="105"/>
      <c r="FC4" s="105"/>
      <c r="FD4" s="104"/>
      <c r="FE4" s="105">
        <f t="shared" si="21"/>
        <v>0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04"/>
      <c r="FP4" s="105"/>
      <c r="FQ4" s="105"/>
      <c r="FR4" s="105"/>
      <c r="FS4" s="105"/>
      <c r="FT4" s="104"/>
      <c r="FU4" s="105">
        <f t="shared" si="23"/>
        <v>0</v>
      </c>
      <c r="FV4" s="106"/>
      <c r="FW4" s="104"/>
      <c r="FX4" s="105"/>
      <c r="FY4" s="105"/>
      <c r="FZ4" s="105"/>
      <c r="GA4" s="105"/>
      <c r="GB4" s="104"/>
      <c r="GC4" s="105">
        <f t="shared" si="24"/>
        <v>0</v>
      </c>
      <c r="GD4" s="106"/>
      <c r="GE4" s="104"/>
      <c r="GF4" s="105"/>
      <c r="GG4" s="105"/>
      <c r="GH4" s="105"/>
      <c r="GI4" s="105"/>
      <c r="GJ4" s="104"/>
      <c r="GK4" s="105">
        <f t="shared" si="25"/>
        <v>0</v>
      </c>
      <c r="GL4" s="106"/>
      <c r="GM4" s="104"/>
      <c r="GN4" s="105"/>
      <c r="GO4" s="105">
        <v>0.5</v>
      </c>
      <c r="GP4" s="105">
        <v>1.0</v>
      </c>
      <c r="GQ4" s="105">
        <v>0.5</v>
      </c>
      <c r="GR4" s="104"/>
      <c r="GS4" s="105">
        <f t="shared" si="26"/>
        <v>2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>
        <v>1.0</v>
      </c>
      <c r="HD4" s="105">
        <v>1.5</v>
      </c>
      <c r="HE4" s="105"/>
      <c r="HF4" s="105">
        <v>2.5</v>
      </c>
      <c r="HG4" s="105">
        <v>0.5</v>
      </c>
      <c r="HH4" s="104"/>
      <c r="HI4" s="105">
        <f t="shared" si="28"/>
        <v>5.5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04"/>
      <c r="HT4" s="105"/>
      <c r="HU4" s="105"/>
      <c r="HV4" s="105"/>
      <c r="HW4" s="105"/>
      <c r="HX4" s="104"/>
      <c r="HY4" s="105">
        <f t="shared" si="30"/>
        <v>0</v>
      </c>
      <c r="HZ4" s="106"/>
      <c r="IA4" s="104"/>
      <c r="IB4" s="105"/>
      <c r="IC4" s="105"/>
      <c r="ID4" s="105"/>
      <c r="IE4" s="105"/>
      <c r="IF4" s="104"/>
      <c r="IG4" s="105">
        <f t="shared" si="31"/>
        <v>0</v>
      </c>
      <c r="IH4" s="106"/>
      <c r="II4" s="104"/>
      <c r="IJ4" s="105"/>
      <c r="IK4" s="105"/>
      <c r="IL4" s="105"/>
      <c r="IM4" s="105"/>
      <c r="IN4" s="104"/>
      <c r="IO4" s="105">
        <f t="shared" si="32"/>
        <v>0</v>
      </c>
      <c r="IP4" s="106"/>
      <c r="IQ4" s="104"/>
      <c r="IR4" s="105"/>
      <c r="IS4" s="105"/>
      <c r="IT4" s="105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1</v>
      </c>
      <c r="IZ4" s="107">
        <f t="shared" si="34"/>
        <v>5</v>
      </c>
      <c r="JA4" s="107">
        <f t="shared" si="34"/>
        <v>1.5</v>
      </c>
      <c r="JB4" s="107">
        <f t="shared" si="34"/>
        <v>6</v>
      </c>
      <c r="JC4" s="107">
        <f t="shared" si="34"/>
        <v>2.5</v>
      </c>
      <c r="JD4" s="107">
        <f t="shared" si="34"/>
        <v>0</v>
      </c>
      <c r="JE4" s="108">
        <f t="shared" si="35"/>
        <v>16</v>
      </c>
      <c r="JF4" s="104"/>
      <c r="JG4" s="104">
        <f t="shared" si="36"/>
        <v>-8</v>
      </c>
    </row>
    <row r="5" ht="15.75" customHeight="1">
      <c r="A5" s="3" t="s">
        <v>159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04"/>
      <c r="L5" s="104"/>
      <c r="M5" s="104"/>
      <c r="N5" s="104"/>
      <c r="O5" s="104"/>
      <c r="P5" s="104"/>
      <c r="Q5" s="105">
        <f t="shared" si="3"/>
        <v>0</v>
      </c>
      <c r="R5" s="106"/>
      <c r="S5" s="104"/>
      <c r="T5" s="104"/>
      <c r="U5" s="104"/>
      <c r="V5" s="104"/>
      <c r="W5" s="104"/>
      <c r="X5" s="104"/>
      <c r="Y5" s="105">
        <f t="shared" si="4"/>
        <v>0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04"/>
      <c r="AJ5" s="104"/>
      <c r="AK5" s="104"/>
      <c r="AL5" s="104"/>
      <c r="AM5" s="104"/>
      <c r="AN5" s="104"/>
      <c r="AO5" s="105">
        <f t="shared" si="6"/>
        <v>0</v>
      </c>
      <c r="AP5" s="106"/>
      <c r="AQ5" s="104">
        <v>2.0</v>
      </c>
      <c r="AR5" s="104"/>
      <c r="AS5" s="104">
        <v>3.0</v>
      </c>
      <c r="AT5" s="104">
        <v>4.0</v>
      </c>
      <c r="AU5" s="104"/>
      <c r="AV5" s="104"/>
      <c r="AW5" s="105">
        <f t="shared" si="7"/>
        <v>9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04"/>
      <c r="BH5" s="104"/>
      <c r="BI5" s="104"/>
      <c r="BJ5" s="104"/>
      <c r="BK5" s="104"/>
      <c r="BL5" s="104"/>
      <c r="BM5" s="105">
        <f t="shared" si="9"/>
        <v>0</v>
      </c>
      <c r="BN5" s="106"/>
      <c r="BO5" s="104"/>
      <c r="BP5" s="104"/>
      <c r="BQ5" s="104"/>
      <c r="BR5" s="104"/>
      <c r="BS5" s="104"/>
      <c r="BT5" s="104"/>
      <c r="BU5" s="105">
        <f t="shared" si="10"/>
        <v>0</v>
      </c>
      <c r="BV5" s="106"/>
      <c r="BW5" s="104"/>
      <c r="BX5" s="104"/>
      <c r="BY5" s="104"/>
      <c r="BZ5" s="104"/>
      <c r="CA5" s="104"/>
      <c r="CB5" s="104"/>
      <c r="CC5" s="105">
        <f t="shared" si="11"/>
        <v>0</v>
      </c>
      <c r="CD5" s="106"/>
      <c r="CE5" s="104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/>
      <c r="CV5" s="104"/>
      <c r="CW5" s="104"/>
      <c r="CX5" s="104"/>
      <c r="CY5" s="104"/>
      <c r="CZ5" s="104"/>
      <c r="DA5" s="105">
        <f t="shared" si="14"/>
        <v>0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/>
      <c r="DL5" s="104"/>
      <c r="DM5" s="104"/>
      <c r="DN5" s="104"/>
      <c r="DO5" s="104"/>
      <c r="DP5" s="104"/>
      <c r="DQ5" s="105">
        <f t="shared" si="16"/>
        <v>0</v>
      </c>
      <c r="DR5" s="106"/>
      <c r="DS5" s="104"/>
      <c r="DT5" s="104"/>
      <c r="DU5" s="104"/>
      <c r="DV5" s="104"/>
      <c r="DW5" s="104"/>
      <c r="DX5" s="104"/>
      <c r="DY5" s="105">
        <f t="shared" si="17"/>
        <v>0</v>
      </c>
      <c r="DZ5" s="106"/>
      <c r="EA5" s="104"/>
      <c r="EB5" s="104"/>
      <c r="EC5" s="104"/>
      <c r="ED5" s="104"/>
      <c r="EE5" s="104"/>
      <c r="EF5" s="104"/>
      <c r="EG5" s="105">
        <f t="shared" si="18"/>
        <v>0</v>
      </c>
      <c r="EH5" s="106"/>
      <c r="EI5" s="104"/>
      <c r="EJ5" s="104"/>
      <c r="EK5" s="104">
        <v>2.0</v>
      </c>
      <c r="EL5" s="104"/>
      <c r="EM5" s="104"/>
      <c r="EN5" s="104"/>
      <c r="EO5" s="105">
        <f t="shared" si="19"/>
        <v>2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/>
      <c r="FB5" s="104"/>
      <c r="FC5" s="104"/>
      <c r="FD5" s="104"/>
      <c r="FE5" s="105">
        <f t="shared" si="21"/>
        <v>0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04">
        <v>3.0</v>
      </c>
      <c r="FP5" s="104"/>
      <c r="FQ5" s="104"/>
      <c r="FR5" s="104"/>
      <c r="FS5" s="104"/>
      <c r="FT5" s="104">
        <v>4.0</v>
      </c>
      <c r="FU5" s="105">
        <f t="shared" si="23"/>
        <v>7</v>
      </c>
      <c r="FV5" s="106"/>
      <c r="FW5" s="104"/>
      <c r="FX5" s="104"/>
      <c r="FY5" s="104"/>
      <c r="FZ5" s="104"/>
      <c r="GA5" s="104"/>
      <c r="GB5" s="104"/>
      <c r="GC5" s="105">
        <f t="shared" si="24"/>
        <v>0</v>
      </c>
      <c r="GD5" s="106"/>
      <c r="GE5" s="104"/>
      <c r="GF5" s="104"/>
      <c r="GG5" s="104"/>
      <c r="GH5" s="104"/>
      <c r="GI5" s="104"/>
      <c r="GJ5" s="104"/>
      <c r="GK5" s="105">
        <f t="shared" si="25"/>
        <v>0</v>
      </c>
      <c r="GL5" s="106"/>
      <c r="GM5" s="104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>
        <v>1.0</v>
      </c>
      <c r="GW5" s="104"/>
      <c r="GX5" s="104">
        <v>2.0</v>
      </c>
      <c r="GY5" s="104"/>
      <c r="GZ5" s="104">
        <v>2.0</v>
      </c>
      <c r="HA5" s="105">
        <f t="shared" si="27"/>
        <v>5</v>
      </c>
      <c r="HB5" s="106"/>
      <c r="HC5" s="104">
        <v>4.0</v>
      </c>
      <c r="HD5" s="104"/>
      <c r="HE5" s="104">
        <v>4.0</v>
      </c>
      <c r="HF5" s="104">
        <v>2.0</v>
      </c>
      <c r="HG5" s="104"/>
      <c r="HH5" s="104"/>
      <c r="HI5" s="105">
        <f t="shared" si="28"/>
        <v>10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04"/>
      <c r="HT5" s="104"/>
      <c r="HU5" s="104"/>
      <c r="HV5" s="104"/>
      <c r="HW5" s="104"/>
      <c r="HX5" s="104"/>
      <c r="HY5" s="105">
        <f t="shared" si="30"/>
        <v>0</v>
      </c>
      <c r="HZ5" s="106"/>
      <c r="IA5" s="104"/>
      <c r="IB5" s="104"/>
      <c r="IC5" s="104"/>
      <c r="ID5" s="104"/>
      <c r="IE5" s="104"/>
      <c r="IF5" s="104"/>
      <c r="IG5" s="105">
        <f t="shared" si="31"/>
        <v>0</v>
      </c>
      <c r="IH5" s="106"/>
      <c r="II5" s="104"/>
      <c r="IJ5" s="104"/>
      <c r="IK5" s="104"/>
      <c r="IL5" s="104"/>
      <c r="IM5" s="104"/>
      <c r="IN5" s="104"/>
      <c r="IO5" s="105">
        <f t="shared" si="32"/>
        <v>0</v>
      </c>
      <c r="IP5" s="106"/>
      <c r="IQ5" s="104"/>
      <c r="IR5" s="104"/>
      <c r="IS5" s="104"/>
      <c r="IT5" s="104"/>
      <c r="IU5" s="104"/>
      <c r="IV5" s="104"/>
      <c r="IW5" s="105">
        <f t="shared" si="33"/>
        <v>0</v>
      </c>
      <c r="IX5" s="106"/>
      <c r="IY5" s="107">
        <f t="shared" ref="IY5:JD5" si="37">SUM(C5,K5,S5,AA5,AI5,AQ5,AY5,BG5,BO5,BW5,CE5,CM5,CU5,DC5,DK5,DS5,EA5,EI5,EQ5,EY5,FG5,FO5,FW5,GE5,GM5,GU5,HC5,HK5,HS5,IA5,II5,IQ5)</f>
        <v>9</v>
      </c>
      <c r="IZ5" s="107">
        <f t="shared" si="37"/>
        <v>1</v>
      </c>
      <c r="JA5" s="107">
        <f t="shared" si="37"/>
        <v>9</v>
      </c>
      <c r="JB5" s="107">
        <f t="shared" si="37"/>
        <v>8</v>
      </c>
      <c r="JC5" s="107">
        <f t="shared" si="37"/>
        <v>0</v>
      </c>
      <c r="JD5" s="107">
        <f t="shared" si="37"/>
        <v>6</v>
      </c>
      <c r="JE5" s="108">
        <f t="shared" si="35"/>
        <v>33</v>
      </c>
      <c r="JF5" s="104"/>
      <c r="JG5" s="104">
        <f t="shared" si="36"/>
        <v>-16.5</v>
      </c>
    </row>
    <row r="6" ht="15.75" customHeight="1">
      <c r="A6" s="3" t="s">
        <v>59</v>
      </c>
      <c r="B6" s="3" t="s">
        <v>4</v>
      </c>
      <c r="C6" s="104"/>
      <c r="D6" s="104"/>
      <c r="E6" s="104"/>
      <c r="F6" s="104"/>
      <c r="G6" s="104"/>
      <c r="H6" s="104"/>
      <c r="I6" s="105">
        <f t="shared" si="2"/>
        <v>0</v>
      </c>
      <c r="J6" s="106"/>
      <c r="K6" s="104"/>
      <c r="L6" s="104"/>
      <c r="M6" s="104"/>
      <c r="N6" s="104"/>
      <c r="O6" s="104"/>
      <c r="P6" s="104"/>
      <c r="Q6" s="105">
        <f t="shared" si="3"/>
        <v>0</v>
      </c>
      <c r="R6" s="106"/>
      <c r="S6" s="104"/>
      <c r="T6" s="104"/>
      <c r="U6" s="104"/>
      <c r="V6" s="104"/>
      <c r="W6" s="104"/>
      <c r="X6" s="104"/>
      <c r="Y6" s="105">
        <f t="shared" si="4"/>
        <v>0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04"/>
      <c r="AJ6" s="104"/>
      <c r="AK6" s="104"/>
      <c r="AL6" s="104"/>
      <c r="AM6" s="104"/>
      <c r="AN6" s="104"/>
      <c r="AO6" s="105">
        <f t="shared" si="6"/>
        <v>0</v>
      </c>
      <c r="AP6" s="106"/>
      <c r="AQ6" s="104"/>
      <c r="AR6" s="104"/>
      <c r="AS6" s="104"/>
      <c r="AT6" s="104"/>
      <c r="AU6" s="104"/>
      <c r="AV6" s="104"/>
      <c r="AW6" s="105">
        <f t="shared" si="7"/>
        <v>0</v>
      </c>
      <c r="AX6" s="106"/>
      <c r="AY6" s="104"/>
      <c r="AZ6" s="104"/>
      <c r="BA6" s="104"/>
      <c r="BB6" s="104"/>
      <c r="BC6" s="104"/>
      <c r="BD6" s="104"/>
      <c r="BE6" s="105">
        <f t="shared" si="8"/>
        <v>0</v>
      </c>
      <c r="BF6" s="106"/>
      <c r="BG6" s="104"/>
      <c r="BH6" s="104"/>
      <c r="BI6" s="104"/>
      <c r="BJ6" s="104"/>
      <c r="BK6" s="104"/>
      <c r="BL6" s="104"/>
      <c r="BM6" s="105">
        <f t="shared" si="9"/>
        <v>0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04"/>
      <c r="BX6" s="104"/>
      <c r="BY6" s="104"/>
      <c r="BZ6" s="104"/>
      <c r="CA6" s="104"/>
      <c r="CB6" s="104"/>
      <c r="CC6" s="105">
        <f t="shared" si="11"/>
        <v>0</v>
      </c>
      <c r="CD6" s="106"/>
      <c r="CE6" s="104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/>
      <c r="CV6" s="104"/>
      <c r="CW6" s="104"/>
      <c r="CX6" s="104"/>
      <c r="CY6" s="104"/>
      <c r="CZ6" s="104"/>
      <c r="DA6" s="105">
        <f t="shared" si="14"/>
        <v>0</v>
      </c>
      <c r="DB6" s="106"/>
      <c r="DC6" s="104">
        <v>2.0</v>
      </c>
      <c r="DD6" s="104"/>
      <c r="DE6" s="104"/>
      <c r="DF6" s="104"/>
      <c r="DG6" s="104"/>
      <c r="DH6" s="104"/>
      <c r="DI6" s="105">
        <f t="shared" si="15"/>
        <v>2</v>
      </c>
      <c r="DJ6" s="106"/>
      <c r="DK6" s="104">
        <v>1.0</v>
      </c>
      <c r="DL6" s="104"/>
      <c r="DM6" s="104"/>
      <c r="DN6" s="104"/>
      <c r="DO6" s="104"/>
      <c r="DP6" s="104"/>
      <c r="DQ6" s="105">
        <f t="shared" si="16"/>
        <v>1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04"/>
      <c r="EB6" s="104"/>
      <c r="EC6" s="104"/>
      <c r="ED6" s="104"/>
      <c r="EE6" s="104"/>
      <c r="EF6" s="104"/>
      <c r="EG6" s="105">
        <f t="shared" si="18"/>
        <v>0</v>
      </c>
      <c r="EH6" s="106"/>
      <c r="EI6" s="104"/>
      <c r="EJ6" s="104"/>
      <c r="EK6" s="104"/>
      <c r="EL6" s="104"/>
      <c r="EM6" s="104"/>
      <c r="EN6" s="104"/>
      <c r="EO6" s="105">
        <f t="shared" si="19"/>
        <v>0</v>
      </c>
      <c r="EP6" s="106"/>
      <c r="EQ6" s="104">
        <v>4.0</v>
      </c>
      <c r="ER6" s="104"/>
      <c r="ES6" s="104"/>
      <c r="ET6" s="104"/>
      <c r="EU6" s="104"/>
      <c r="EV6" s="104"/>
      <c r="EW6" s="105">
        <f t="shared" si="20"/>
        <v>4</v>
      </c>
      <c r="EX6" s="106"/>
      <c r="EY6" s="104"/>
      <c r="EZ6" s="104"/>
      <c r="FA6" s="104"/>
      <c r="FB6" s="104"/>
      <c r="FC6" s="104"/>
      <c r="FD6" s="104"/>
      <c r="FE6" s="105">
        <f t="shared" si="21"/>
        <v>0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04">
        <v>4.0</v>
      </c>
      <c r="FP6" s="104"/>
      <c r="FQ6" s="104"/>
      <c r="FR6" s="104"/>
      <c r="FS6" s="104"/>
      <c r="FT6" s="104"/>
      <c r="FU6" s="105">
        <f t="shared" si="23"/>
        <v>4</v>
      </c>
      <c r="FV6" s="106"/>
      <c r="FW6" s="104"/>
      <c r="FX6" s="104"/>
      <c r="FY6" s="104"/>
      <c r="FZ6" s="104"/>
      <c r="GA6" s="104"/>
      <c r="GB6" s="104"/>
      <c r="GC6" s="105">
        <f t="shared" si="24"/>
        <v>0</v>
      </c>
      <c r="GD6" s="106"/>
      <c r="GE6" s="104"/>
      <c r="GF6" s="104"/>
      <c r="GG6" s="104"/>
      <c r="GH6" s="104"/>
      <c r="GI6" s="104"/>
      <c r="GJ6" s="104"/>
      <c r="GK6" s="105">
        <f t="shared" si="25"/>
        <v>0</v>
      </c>
      <c r="GL6" s="106"/>
      <c r="GM6" s="104"/>
      <c r="GN6" s="104"/>
      <c r="GO6" s="104"/>
      <c r="GP6" s="104"/>
      <c r="GQ6" s="104"/>
      <c r="GR6" s="104"/>
      <c r="GS6" s="105">
        <f t="shared" si="26"/>
        <v>0</v>
      </c>
      <c r="GT6" s="106"/>
      <c r="GU6" s="104">
        <v>2.0</v>
      </c>
      <c r="GV6" s="104"/>
      <c r="GW6" s="104"/>
      <c r="GX6" s="104"/>
      <c r="GY6" s="104"/>
      <c r="GZ6" s="104"/>
      <c r="HA6" s="105">
        <f t="shared" si="27"/>
        <v>2</v>
      </c>
      <c r="HB6" s="106"/>
      <c r="HC6" s="104">
        <v>3.0</v>
      </c>
      <c r="HD6" s="104"/>
      <c r="HE6" s="104"/>
      <c r="HF6" s="104"/>
      <c r="HG6" s="104"/>
      <c r="HH6" s="104"/>
      <c r="HI6" s="105">
        <f t="shared" si="28"/>
        <v>3</v>
      </c>
      <c r="HJ6" s="106"/>
      <c r="HK6" s="104">
        <v>1.0</v>
      </c>
      <c r="HL6" s="104"/>
      <c r="HM6" s="104"/>
      <c r="HN6" s="104"/>
      <c r="HO6" s="104"/>
      <c r="HP6" s="104"/>
      <c r="HQ6" s="105">
        <f t="shared" si="29"/>
        <v>1</v>
      </c>
      <c r="HR6" s="106"/>
      <c r="HS6" s="104">
        <v>4.0</v>
      </c>
      <c r="HT6" s="104"/>
      <c r="HU6" s="104"/>
      <c r="HV6" s="104"/>
      <c r="HW6" s="104"/>
      <c r="HX6" s="104"/>
      <c r="HY6" s="105">
        <f t="shared" si="30"/>
        <v>4</v>
      </c>
      <c r="HZ6" s="106"/>
      <c r="IA6" s="104"/>
      <c r="IB6" s="104"/>
      <c r="IC6" s="104"/>
      <c r="ID6" s="104"/>
      <c r="IE6" s="104"/>
      <c r="IF6" s="104"/>
      <c r="IG6" s="105">
        <f t="shared" si="31"/>
        <v>0</v>
      </c>
      <c r="IH6" s="106"/>
      <c r="II6" s="104"/>
      <c r="IJ6" s="104"/>
      <c r="IK6" s="104"/>
      <c r="IL6" s="104"/>
      <c r="IM6" s="104"/>
      <c r="IN6" s="104"/>
      <c r="IO6" s="105">
        <f t="shared" si="32"/>
        <v>0</v>
      </c>
      <c r="IP6" s="106"/>
      <c r="IQ6" s="104"/>
      <c r="IR6" s="104"/>
      <c r="IS6" s="104"/>
      <c r="IT6" s="104"/>
      <c r="IU6" s="104"/>
      <c r="IV6" s="104"/>
      <c r="IW6" s="105">
        <f t="shared" si="33"/>
        <v>0</v>
      </c>
      <c r="IX6" s="106"/>
      <c r="IY6" s="107">
        <f t="shared" ref="IY6:JD6" si="38">SUM(C6,K6,S6,AA6,AI6,AQ6,AY6,BG6,BO6,BW6,CE6,CM6,CU6,DC6,DK6,DS6,EA6,EI6,EQ6,EY6,FG6,FO6,FW6,GE6,GM6,GU6,HC6,HK6,HS6,IA6,II6,IQ6)</f>
        <v>21</v>
      </c>
      <c r="IZ6" s="107">
        <f t="shared" si="38"/>
        <v>0</v>
      </c>
      <c r="JA6" s="107">
        <f t="shared" si="38"/>
        <v>0</v>
      </c>
      <c r="JB6" s="107">
        <f t="shared" si="38"/>
        <v>0</v>
      </c>
      <c r="JC6" s="107">
        <f t="shared" si="38"/>
        <v>0</v>
      </c>
      <c r="JD6" s="107">
        <f t="shared" si="38"/>
        <v>0</v>
      </c>
      <c r="JE6" s="108">
        <f t="shared" si="35"/>
        <v>21</v>
      </c>
      <c r="JF6" s="104"/>
      <c r="JG6" s="104">
        <f t="shared" si="36"/>
        <v>-10.5</v>
      </c>
    </row>
    <row r="7" ht="15.75" customHeight="1">
      <c r="A7" s="3" t="s">
        <v>60</v>
      </c>
      <c r="B7" s="3" t="s">
        <v>5</v>
      </c>
      <c r="C7" s="104"/>
      <c r="D7" s="104"/>
      <c r="E7" s="104"/>
      <c r="F7" s="104"/>
      <c r="G7" s="104"/>
      <c r="H7" s="104"/>
      <c r="I7" s="105">
        <f t="shared" si="2"/>
        <v>0</v>
      </c>
      <c r="J7" s="106"/>
      <c r="K7" s="104"/>
      <c r="L7" s="104"/>
      <c r="M7" s="104"/>
      <c r="N7" s="104"/>
      <c r="O7" s="104"/>
      <c r="P7" s="104"/>
      <c r="Q7" s="105">
        <f t="shared" si="3"/>
        <v>0</v>
      </c>
      <c r="R7" s="106"/>
      <c r="S7" s="104"/>
      <c r="T7" s="105"/>
      <c r="U7" s="104"/>
      <c r="V7" s="104"/>
      <c r="W7" s="104"/>
      <c r="X7" s="104"/>
      <c r="Y7" s="105">
        <f t="shared" si="4"/>
        <v>0</v>
      </c>
      <c r="Z7" s="106"/>
      <c r="AA7" s="104"/>
      <c r="AB7" s="104"/>
      <c r="AC7" s="104"/>
      <c r="AD7" s="104"/>
      <c r="AE7" s="104"/>
      <c r="AF7" s="104"/>
      <c r="AG7" s="105">
        <f t="shared" si="5"/>
        <v>0</v>
      </c>
      <c r="AH7" s="106"/>
      <c r="AI7" s="104"/>
      <c r="AJ7" s="104"/>
      <c r="AK7" s="104"/>
      <c r="AL7" s="104"/>
      <c r="AM7" s="104"/>
      <c r="AN7" s="104"/>
      <c r="AO7" s="105">
        <f t="shared" si="6"/>
        <v>0</v>
      </c>
      <c r="AP7" s="106"/>
      <c r="AQ7" s="104"/>
      <c r="AR7" s="104"/>
      <c r="AS7" s="104"/>
      <c r="AT7" s="104"/>
      <c r="AU7" s="104"/>
      <c r="AV7" s="104"/>
      <c r="AW7" s="105">
        <f t="shared" si="7"/>
        <v>0</v>
      </c>
      <c r="AX7" s="106"/>
      <c r="AY7" s="104"/>
      <c r="AZ7" s="104"/>
      <c r="BA7" s="104"/>
      <c r="BB7" s="104"/>
      <c r="BC7" s="104"/>
      <c r="BD7" s="104"/>
      <c r="BE7" s="105">
        <f t="shared" si="8"/>
        <v>0</v>
      </c>
      <c r="BF7" s="106"/>
      <c r="BG7" s="104"/>
      <c r="BH7" s="104"/>
      <c r="BI7" s="104"/>
      <c r="BJ7" s="104"/>
      <c r="BK7" s="104"/>
      <c r="BL7" s="104"/>
      <c r="BM7" s="105">
        <f t="shared" si="9"/>
        <v>0</v>
      </c>
      <c r="BN7" s="106"/>
      <c r="BO7" s="104"/>
      <c r="BP7" s="104"/>
      <c r="BQ7" s="104"/>
      <c r="BR7" s="104"/>
      <c r="BS7" s="104"/>
      <c r="BT7" s="104"/>
      <c r="BU7" s="105">
        <f t="shared" si="10"/>
        <v>0</v>
      </c>
      <c r="BV7" s="106"/>
      <c r="BW7" s="104"/>
      <c r="BX7" s="104"/>
      <c r="BY7" s="104"/>
      <c r="BZ7" s="104"/>
      <c r="CA7" s="104"/>
      <c r="CB7" s="104"/>
      <c r="CC7" s="105">
        <f t="shared" si="11"/>
        <v>0</v>
      </c>
      <c r="CD7" s="106"/>
      <c r="CE7" s="104"/>
      <c r="CF7" s="104"/>
      <c r="CG7" s="104"/>
      <c r="CH7" s="104"/>
      <c r="CI7" s="104"/>
      <c r="CJ7" s="104"/>
      <c r="CK7" s="105">
        <f t="shared" si="12"/>
        <v>0</v>
      </c>
      <c r="CL7" s="106"/>
      <c r="CM7" s="104"/>
      <c r="CN7" s="104"/>
      <c r="CO7" s="104"/>
      <c r="CP7" s="104"/>
      <c r="CQ7" s="104"/>
      <c r="CR7" s="104"/>
      <c r="CS7" s="105">
        <f t="shared" si="13"/>
        <v>0</v>
      </c>
      <c r="CT7" s="106"/>
      <c r="CU7" s="104"/>
      <c r="CV7" s="104"/>
      <c r="CW7" s="104"/>
      <c r="CX7" s="104"/>
      <c r="CY7" s="104"/>
      <c r="CZ7" s="104"/>
      <c r="DA7" s="105">
        <f t="shared" si="14"/>
        <v>0</v>
      </c>
      <c r="DB7" s="106"/>
      <c r="DC7" s="104"/>
      <c r="DD7" s="104"/>
      <c r="DE7" s="104"/>
      <c r="DF7" s="104"/>
      <c r="DG7" s="104"/>
      <c r="DH7" s="104"/>
      <c r="DI7" s="105">
        <f t="shared" si="15"/>
        <v>0</v>
      </c>
      <c r="DJ7" s="106"/>
      <c r="DK7" s="104"/>
      <c r="DL7" s="104"/>
      <c r="DM7" s="104"/>
      <c r="DN7" s="104"/>
      <c r="DO7" s="104"/>
      <c r="DP7" s="104"/>
      <c r="DQ7" s="105">
        <f t="shared" si="16"/>
        <v>0</v>
      </c>
      <c r="DR7" s="106"/>
      <c r="DS7" s="104"/>
      <c r="DT7" s="104"/>
      <c r="DU7" s="104"/>
      <c r="DV7" s="104"/>
      <c r="DW7" s="104"/>
      <c r="DX7" s="104"/>
      <c r="DY7" s="105">
        <f t="shared" si="17"/>
        <v>0</v>
      </c>
      <c r="DZ7" s="106"/>
      <c r="EA7" s="104"/>
      <c r="EB7" s="104"/>
      <c r="EC7" s="104"/>
      <c r="ED7" s="104"/>
      <c r="EE7" s="104"/>
      <c r="EF7" s="104"/>
      <c r="EG7" s="105">
        <f t="shared" si="18"/>
        <v>0</v>
      </c>
      <c r="EH7" s="106"/>
      <c r="EI7" s="104"/>
      <c r="EJ7" s="104"/>
      <c r="EK7" s="104"/>
      <c r="EL7" s="104"/>
      <c r="EM7" s="104"/>
      <c r="EN7" s="104"/>
      <c r="EO7" s="105">
        <f t="shared" si="19"/>
        <v>0</v>
      </c>
      <c r="EP7" s="106"/>
      <c r="EQ7" s="104"/>
      <c r="ER7" s="104"/>
      <c r="ES7" s="104"/>
      <c r="ET7" s="104"/>
      <c r="EU7" s="104"/>
      <c r="EV7" s="104"/>
      <c r="EW7" s="105">
        <f t="shared" si="20"/>
        <v>0</v>
      </c>
      <c r="EX7" s="106"/>
      <c r="EY7" s="104"/>
      <c r="EZ7" s="104"/>
      <c r="FA7" s="104"/>
      <c r="FB7" s="104"/>
      <c r="FC7" s="104"/>
      <c r="FD7" s="104"/>
      <c r="FE7" s="105">
        <f t="shared" si="21"/>
        <v>0</v>
      </c>
      <c r="FF7" s="106"/>
      <c r="FG7" s="104"/>
      <c r="FH7" s="104"/>
      <c r="FI7" s="104"/>
      <c r="FJ7" s="104"/>
      <c r="FK7" s="104"/>
      <c r="FL7" s="104"/>
      <c r="FM7" s="105">
        <f t="shared" si="22"/>
        <v>0</v>
      </c>
      <c r="FN7" s="106"/>
      <c r="FO7" s="104"/>
      <c r="FP7" s="104"/>
      <c r="FQ7" s="104"/>
      <c r="FR7" s="104"/>
      <c r="FS7" s="104"/>
      <c r="FT7" s="104"/>
      <c r="FU7" s="105">
        <f t="shared" si="23"/>
        <v>0</v>
      </c>
      <c r="FV7" s="106"/>
      <c r="FW7" s="104"/>
      <c r="FX7" s="104"/>
      <c r="FY7" s="104"/>
      <c r="FZ7" s="104"/>
      <c r="GA7" s="104"/>
      <c r="GB7" s="104"/>
      <c r="GC7" s="105">
        <f t="shared" si="24"/>
        <v>0</v>
      </c>
      <c r="GD7" s="106"/>
      <c r="GE7" s="104"/>
      <c r="GF7" s="104"/>
      <c r="GG7" s="104"/>
      <c r="GH7" s="104"/>
      <c r="GI7" s="104"/>
      <c r="GJ7" s="104"/>
      <c r="GK7" s="105">
        <f t="shared" si="25"/>
        <v>0</v>
      </c>
      <c r="GL7" s="106"/>
      <c r="GM7" s="104"/>
      <c r="GN7" s="104"/>
      <c r="GO7" s="104"/>
      <c r="GP7" s="104"/>
      <c r="GQ7" s="104"/>
      <c r="GR7" s="104"/>
      <c r="GS7" s="105">
        <f t="shared" si="26"/>
        <v>0</v>
      </c>
      <c r="GT7" s="106"/>
      <c r="GU7" s="104"/>
      <c r="GV7" s="104"/>
      <c r="GW7" s="104"/>
      <c r="GX7" s="104"/>
      <c r="GY7" s="104"/>
      <c r="GZ7" s="104"/>
      <c r="HA7" s="105">
        <f t="shared" si="27"/>
        <v>0</v>
      </c>
      <c r="HB7" s="106"/>
      <c r="HC7" s="104"/>
      <c r="HD7" s="104"/>
      <c r="HE7" s="104"/>
      <c r="HF7" s="104"/>
      <c r="HG7" s="104"/>
      <c r="HH7" s="104"/>
      <c r="HI7" s="105">
        <f t="shared" si="28"/>
        <v>0</v>
      </c>
      <c r="HJ7" s="106"/>
      <c r="HK7" s="104"/>
      <c r="HL7" s="104"/>
      <c r="HM7" s="104"/>
      <c r="HN7" s="104"/>
      <c r="HO7" s="104"/>
      <c r="HP7" s="104"/>
      <c r="HQ7" s="105">
        <f t="shared" si="29"/>
        <v>0</v>
      </c>
      <c r="HR7" s="106"/>
      <c r="HS7" s="104"/>
      <c r="HT7" s="104"/>
      <c r="HU7" s="104"/>
      <c r="HV7" s="104"/>
      <c r="HW7" s="104"/>
      <c r="HX7" s="104"/>
      <c r="HY7" s="105">
        <f t="shared" si="30"/>
        <v>0</v>
      </c>
      <c r="HZ7" s="106"/>
      <c r="IA7" s="104"/>
      <c r="IB7" s="104"/>
      <c r="IC7" s="104"/>
      <c r="ID7" s="104"/>
      <c r="IE7" s="104"/>
      <c r="IF7" s="104"/>
      <c r="IG7" s="105">
        <f t="shared" si="31"/>
        <v>0</v>
      </c>
      <c r="IH7" s="106"/>
      <c r="II7" s="104"/>
      <c r="IJ7" s="104"/>
      <c r="IK7" s="104"/>
      <c r="IL7" s="104"/>
      <c r="IM7" s="104"/>
      <c r="IN7" s="104"/>
      <c r="IO7" s="105">
        <f t="shared" si="32"/>
        <v>0</v>
      </c>
      <c r="IP7" s="106"/>
      <c r="IQ7" s="104"/>
      <c r="IR7" s="104"/>
      <c r="IS7" s="104"/>
      <c r="IT7" s="104"/>
      <c r="IU7" s="104"/>
      <c r="IV7" s="104"/>
      <c r="IW7" s="105">
        <f t="shared" si="33"/>
        <v>0</v>
      </c>
      <c r="IX7" s="106"/>
      <c r="IY7" s="107">
        <f t="shared" ref="IY7:JD7" si="39">SUM(C7,K7,S7,AA7,AI7,AQ7,AY7,BG7,BO7,BW7,CE7,CM7,CU7,DC7,DK7,DS7,EA7,EI7,EQ7,EY7,FG7,FO7,FW7,GE7,GM7,GU7,HC7,HK7,HS7,IA7,II7,IQ7)</f>
        <v>0</v>
      </c>
      <c r="IZ7" s="107">
        <f t="shared" si="39"/>
        <v>0</v>
      </c>
      <c r="JA7" s="107">
        <f t="shared" si="39"/>
        <v>0</v>
      </c>
      <c r="JB7" s="107">
        <f t="shared" si="39"/>
        <v>0</v>
      </c>
      <c r="JC7" s="107">
        <f t="shared" si="39"/>
        <v>0</v>
      </c>
      <c r="JD7" s="107">
        <f t="shared" si="39"/>
        <v>0</v>
      </c>
      <c r="JE7" s="107">
        <f t="shared" si="35"/>
        <v>0</v>
      </c>
      <c r="JF7" s="111"/>
      <c r="JG7" s="104">
        <f t="shared" si="36"/>
        <v>0</v>
      </c>
    </row>
    <row r="8" ht="15.75" customHeight="1">
      <c r="A8" s="3" t="s">
        <v>61</v>
      </c>
      <c r="B8" s="3" t="s">
        <v>6</v>
      </c>
      <c r="C8" s="104"/>
      <c r="D8" s="104"/>
      <c r="E8" s="104"/>
      <c r="F8" s="104"/>
      <c r="G8" s="104"/>
      <c r="H8" s="104"/>
      <c r="I8" s="105">
        <f t="shared" si="2"/>
        <v>0</v>
      </c>
      <c r="J8" s="106"/>
      <c r="K8" s="104"/>
      <c r="L8" s="104"/>
      <c r="M8" s="104"/>
      <c r="N8" s="104"/>
      <c r="O8" s="104"/>
      <c r="P8" s="104"/>
      <c r="Q8" s="105">
        <f t="shared" si="3"/>
        <v>0</v>
      </c>
      <c r="R8" s="106"/>
      <c r="S8" s="104"/>
      <c r="T8" s="104"/>
      <c r="U8" s="104"/>
      <c r="V8" s="104"/>
      <c r="W8" s="104"/>
      <c r="X8" s="104"/>
      <c r="Y8" s="105">
        <f t="shared" si="4"/>
        <v>0</v>
      </c>
      <c r="Z8" s="106"/>
      <c r="AA8" s="104"/>
      <c r="AB8" s="104"/>
      <c r="AC8" s="104"/>
      <c r="AD8" s="104"/>
      <c r="AE8" s="104"/>
      <c r="AF8" s="104"/>
      <c r="AG8" s="105">
        <f t="shared" si="5"/>
        <v>0</v>
      </c>
      <c r="AH8" s="106"/>
      <c r="AI8" s="104"/>
      <c r="AJ8" s="104"/>
      <c r="AK8" s="104"/>
      <c r="AL8" s="104"/>
      <c r="AM8" s="104"/>
      <c r="AN8" s="104"/>
      <c r="AO8" s="105">
        <f t="shared" si="6"/>
        <v>0</v>
      </c>
      <c r="AP8" s="106"/>
      <c r="AQ8" s="104"/>
      <c r="AR8" s="104"/>
      <c r="AS8" s="104"/>
      <c r="AT8" s="104"/>
      <c r="AU8" s="104"/>
      <c r="AV8" s="104"/>
      <c r="AW8" s="105">
        <f t="shared" si="7"/>
        <v>0</v>
      </c>
      <c r="AX8" s="106"/>
      <c r="AY8" s="104"/>
      <c r="AZ8" s="104"/>
      <c r="BA8" s="104"/>
      <c r="BB8" s="104"/>
      <c r="BC8" s="104"/>
      <c r="BD8" s="104"/>
      <c r="BE8" s="105">
        <f t="shared" si="8"/>
        <v>0</v>
      </c>
      <c r="BF8" s="106"/>
      <c r="BG8" s="104"/>
      <c r="BH8" s="104"/>
      <c r="BI8" s="104"/>
      <c r="BJ8" s="104"/>
      <c r="BK8" s="104"/>
      <c r="BL8" s="104"/>
      <c r="BM8" s="105">
        <f t="shared" si="9"/>
        <v>0</v>
      </c>
      <c r="BN8" s="106"/>
      <c r="BO8" s="104"/>
      <c r="BP8" s="104"/>
      <c r="BQ8" s="104"/>
      <c r="BR8" s="104"/>
      <c r="BS8" s="104"/>
      <c r="BT8" s="104"/>
      <c r="BU8" s="105">
        <f t="shared" si="10"/>
        <v>0</v>
      </c>
      <c r="BV8" s="106"/>
      <c r="BW8" s="104"/>
      <c r="BX8" s="104"/>
      <c r="BY8" s="104"/>
      <c r="BZ8" s="104"/>
      <c r="CA8" s="104"/>
      <c r="CB8" s="104"/>
      <c r="CC8" s="105">
        <f t="shared" si="11"/>
        <v>0</v>
      </c>
      <c r="CD8" s="106"/>
      <c r="CE8" s="104"/>
      <c r="CF8" s="104"/>
      <c r="CG8" s="104"/>
      <c r="CH8" s="104"/>
      <c r="CI8" s="104"/>
      <c r="CJ8" s="104"/>
      <c r="CK8" s="105">
        <f t="shared" si="12"/>
        <v>0</v>
      </c>
      <c r="CL8" s="106"/>
      <c r="CM8" s="104"/>
      <c r="CN8" s="104"/>
      <c r="CO8" s="104"/>
      <c r="CP8" s="104"/>
      <c r="CQ8" s="104"/>
      <c r="CR8" s="104"/>
      <c r="CS8" s="105">
        <f t="shared" si="13"/>
        <v>0</v>
      </c>
      <c r="CT8" s="106"/>
      <c r="CU8" s="104"/>
      <c r="CV8" s="104"/>
      <c r="CW8" s="104"/>
      <c r="CX8" s="104"/>
      <c r="CY8" s="104"/>
      <c r="CZ8" s="104"/>
      <c r="DA8" s="105">
        <f t="shared" si="14"/>
        <v>0</v>
      </c>
      <c r="DB8" s="106"/>
      <c r="DC8" s="104"/>
      <c r="DD8" s="104"/>
      <c r="DE8" s="104"/>
      <c r="DF8" s="104"/>
      <c r="DG8" s="104"/>
      <c r="DH8" s="104"/>
      <c r="DI8" s="105">
        <f t="shared" si="15"/>
        <v>0</v>
      </c>
      <c r="DJ8" s="106"/>
      <c r="DK8" s="104"/>
      <c r="DL8" s="104"/>
      <c r="DM8" s="104"/>
      <c r="DN8" s="104"/>
      <c r="DO8" s="104"/>
      <c r="DP8" s="104"/>
      <c r="DQ8" s="105">
        <f t="shared" si="16"/>
        <v>0</v>
      </c>
      <c r="DR8" s="106"/>
      <c r="DS8" s="104"/>
      <c r="DT8" s="104"/>
      <c r="DU8" s="104"/>
      <c r="DV8" s="104"/>
      <c r="DW8" s="104"/>
      <c r="DX8" s="104"/>
      <c r="DY8" s="105">
        <f t="shared" si="17"/>
        <v>0</v>
      </c>
      <c r="DZ8" s="106"/>
      <c r="EA8" s="104"/>
      <c r="EB8" s="104"/>
      <c r="EC8" s="104"/>
      <c r="ED8" s="104"/>
      <c r="EE8" s="104"/>
      <c r="EF8" s="104"/>
      <c r="EG8" s="105">
        <f t="shared" si="18"/>
        <v>0</v>
      </c>
      <c r="EH8" s="106"/>
      <c r="EI8" s="104"/>
      <c r="EJ8" s="104"/>
      <c r="EK8" s="104"/>
      <c r="EL8" s="104"/>
      <c r="EM8" s="104"/>
      <c r="EN8" s="104"/>
      <c r="EO8" s="105">
        <f t="shared" si="19"/>
        <v>0</v>
      </c>
      <c r="EP8" s="106"/>
      <c r="EQ8" s="104"/>
      <c r="ER8" s="104"/>
      <c r="ES8" s="104"/>
      <c r="ET8" s="104"/>
      <c r="EU8" s="104"/>
      <c r="EV8" s="104"/>
      <c r="EW8" s="105">
        <f t="shared" si="20"/>
        <v>0</v>
      </c>
      <c r="EX8" s="106"/>
      <c r="EY8" s="104"/>
      <c r="EZ8" s="104"/>
      <c r="FA8" s="104"/>
      <c r="FB8" s="104"/>
      <c r="FC8" s="104"/>
      <c r="FD8" s="104"/>
      <c r="FE8" s="105">
        <f t="shared" si="21"/>
        <v>0</v>
      </c>
      <c r="FF8" s="106"/>
      <c r="FG8" s="104"/>
      <c r="FH8" s="104"/>
      <c r="FI8" s="104"/>
      <c r="FJ8" s="104"/>
      <c r="FK8" s="104"/>
      <c r="FL8" s="104"/>
      <c r="FM8" s="105">
        <f t="shared" si="22"/>
        <v>0</v>
      </c>
      <c r="FN8" s="106"/>
      <c r="FO8" s="104"/>
      <c r="FP8" s="104"/>
      <c r="FQ8" s="104"/>
      <c r="FR8" s="104"/>
      <c r="FS8" s="104"/>
      <c r="FT8" s="104"/>
      <c r="FU8" s="105">
        <f t="shared" si="23"/>
        <v>0</v>
      </c>
      <c r="FV8" s="106"/>
      <c r="FW8" s="104"/>
      <c r="FX8" s="104"/>
      <c r="FY8" s="104"/>
      <c r="FZ8" s="104"/>
      <c r="GA8" s="104"/>
      <c r="GB8" s="104"/>
      <c r="GC8" s="105">
        <f t="shared" si="24"/>
        <v>0</v>
      </c>
      <c r="GD8" s="106"/>
      <c r="GE8" s="104"/>
      <c r="GF8" s="104"/>
      <c r="GG8" s="104"/>
      <c r="GH8" s="104"/>
      <c r="GI8" s="104"/>
      <c r="GJ8" s="104"/>
      <c r="GK8" s="105">
        <f t="shared" si="25"/>
        <v>0</v>
      </c>
      <c r="GL8" s="106"/>
      <c r="GM8" s="104"/>
      <c r="GN8" s="104"/>
      <c r="GO8" s="104"/>
      <c r="GP8" s="104"/>
      <c r="GQ8" s="104"/>
      <c r="GR8" s="104"/>
      <c r="GS8" s="105">
        <f t="shared" si="26"/>
        <v>0</v>
      </c>
      <c r="GT8" s="106"/>
      <c r="GU8" s="104"/>
      <c r="GV8" s="104"/>
      <c r="GW8" s="104"/>
      <c r="GX8" s="104"/>
      <c r="GY8" s="104"/>
      <c r="GZ8" s="104"/>
      <c r="HA8" s="105">
        <f t="shared" si="27"/>
        <v>0</v>
      </c>
      <c r="HB8" s="106"/>
      <c r="HC8" s="104"/>
      <c r="HD8" s="104"/>
      <c r="HE8" s="104"/>
      <c r="HF8" s="104"/>
      <c r="HG8" s="104"/>
      <c r="HH8" s="104"/>
      <c r="HI8" s="105">
        <f t="shared" si="28"/>
        <v>0</v>
      </c>
      <c r="HJ8" s="106"/>
      <c r="HK8" s="104"/>
      <c r="HL8" s="104"/>
      <c r="HM8" s="104"/>
      <c r="HN8" s="104"/>
      <c r="HO8" s="104"/>
      <c r="HP8" s="104"/>
      <c r="HQ8" s="105">
        <f t="shared" si="29"/>
        <v>0</v>
      </c>
      <c r="HR8" s="106"/>
      <c r="HS8" s="104"/>
      <c r="HT8" s="104"/>
      <c r="HU8" s="104"/>
      <c r="HV8" s="104"/>
      <c r="HW8" s="104"/>
      <c r="HX8" s="104"/>
      <c r="HY8" s="105">
        <f t="shared" si="30"/>
        <v>0</v>
      </c>
      <c r="HZ8" s="106"/>
      <c r="IA8" s="104"/>
      <c r="IB8" s="104"/>
      <c r="IC8" s="104"/>
      <c r="ID8" s="104"/>
      <c r="IE8" s="104"/>
      <c r="IF8" s="104"/>
      <c r="IG8" s="105">
        <f t="shared" si="31"/>
        <v>0</v>
      </c>
      <c r="IH8" s="106"/>
      <c r="II8" s="104"/>
      <c r="IJ8" s="104"/>
      <c r="IK8" s="104"/>
      <c r="IL8" s="104"/>
      <c r="IM8" s="104"/>
      <c r="IN8" s="104"/>
      <c r="IO8" s="105">
        <f t="shared" si="32"/>
        <v>0</v>
      </c>
      <c r="IP8" s="106"/>
      <c r="IQ8" s="104"/>
      <c r="IR8" s="104"/>
      <c r="IS8" s="104"/>
      <c r="IT8" s="104"/>
      <c r="IU8" s="104"/>
      <c r="IV8" s="104"/>
      <c r="IW8" s="105">
        <f t="shared" si="33"/>
        <v>0</v>
      </c>
      <c r="IX8" s="106"/>
      <c r="IY8" s="107">
        <f t="shared" ref="IY8:JD8" si="40">SUM(C8,K8,S8,AA8,AI8,AQ8,AY8,BG8,BO8,BW8,CE8,CM8,CU8,DC8,DK8,DS8,EA8,EI8,EQ8,EY8,FG8,FO8,FW8,GE8,GM8,GU8,HC8,HK8,HS8,IA8,II8,IQ8)</f>
        <v>0</v>
      </c>
      <c r="IZ8" s="107">
        <f t="shared" si="40"/>
        <v>0</v>
      </c>
      <c r="JA8" s="107">
        <f t="shared" si="40"/>
        <v>0</v>
      </c>
      <c r="JB8" s="107">
        <f t="shared" si="40"/>
        <v>0</v>
      </c>
      <c r="JC8" s="107">
        <f t="shared" si="40"/>
        <v>0</v>
      </c>
      <c r="JD8" s="107">
        <f t="shared" si="40"/>
        <v>0</v>
      </c>
      <c r="JE8" s="108">
        <f t="shared" si="35"/>
        <v>0</v>
      </c>
      <c r="JF8" s="104"/>
      <c r="JG8" s="104">
        <f t="shared" si="36"/>
        <v>0</v>
      </c>
    </row>
    <row r="9" ht="15.75" customHeight="1">
      <c r="A9" s="3" t="s">
        <v>62</v>
      </c>
      <c r="B9" s="3" t="s">
        <v>7</v>
      </c>
      <c r="C9" s="104"/>
      <c r="D9" s="104"/>
      <c r="E9" s="104"/>
      <c r="F9" s="104"/>
      <c r="G9" s="104"/>
      <c r="H9" s="104"/>
      <c r="I9" s="105">
        <f t="shared" si="2"/>
        <v>0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04"/>
      <c r="T9" s="104"/>
      <c r="U9" s="104"/>
      <c r="V9" s="104"/>
      <c r="W9" s="104"/>
      <c r="X9" s="104"/>
      <c r="Y9" s="105">
        <f t="shared" si="4"/>
        <v>0</v>
      </c>
      <c r="Z9" s="106"/>
      <c r="AA9" s="104"/>
      <c r="AB9" s="104"/>
      <c r="AC9" s="104"/>
      <c r="AD9" s="104"/>
      <c r="AE9" s="104"/>
      <c r="AF9" s="104"/>
      <c r="AG9" s="105">
        <f t="shared" si="5"/>
        <v>0</v>
      </c>
      <c r="AH9" s="106"/>
      <c r="AI9" s="104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04"/>
      <c r="BH9" s="104"/>
      <c r="BI9" s="104"/>
      <c r="BJ9" s="104"/>
      <c r="BK9" s="104"/>
      <c r="BL9" s="104"/>
      <c r="BM9" s="105">
        <f t="shared" si="9"/>
        <v>0</v>
      </c>
      <c r="BN9" s="106"/>
      <c r="BO9" s="104"/>
      <c r="BP9" s="104"/>
      <c r="BQ9" s="104"/>
      <c r="BR9" s="104"/>
      <c r="BS9" s="104"/>
      <c r="BT9" s="104"/>
      <c r="BU9" s="105">
        <f t="shared" si="10"/>
        <v>0</v>
      </c>
      <c r="BV9" s="106"/>
      <c r="BW9" s="104"/>
      <c r="BX9" s="104"/>
      <c r="BY9" s="104"/>
      <c r="BZ9" s="104"/>
      <c r="CA9" s="104"/>
      <c r="CB9" s="104"/>
      <c r="CC9" s="105">
        <f t="shared" si="11"/>
        <v>0</v>
      </c>
      <c r="CD9" s="106"/>
      <c r="CE9" s="104">
        <v>7.0</v>
      </c>
      <c r="CF9" s="104"/>
      <c r="CG9" s="104"/>
      <c r="CH9" s="104"/>
      <c r="CI9" s="104"/>
      <c r="CJ9" s="104"/>
      <c r="CK9" s="105">
        <f t="shared" si="12"/>
        <v>7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/>
      <c r="DD9" s="104"/>
      <c r="DE9" s="104"/>
      <c r="DF9" s="104"/>
      <c r="DG9" s="104"/>
      <c r="DH9" s="104"/>
      <c r="DI9" s="105">
        <f t="shared" si="15"/>
        <v>0</v>
      </c>
      <c r="DJ9" s="106"/>
      <c r="DK9" s="104"/>
      <c r="DL9" s="104"/>
      <c r="DM9" s="104"/>
      <c r="DN9" s="104"/>
      <c r="DO9" s="104"/>
      <c r="DP9" s="104"/>
      <c r="DQ9" s="105">
        <f t="shared" si="16"/>
        <v>0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04">
        <v>1.0</v>
      </c>
      <c r="EJ9" s="104"/>
      <c r="EK9" s="104"/>
      <c r="EL9" s="104">
        <v>2.0</v>
      </c>
      <c r="EM9" s="104"/>
      <c r="EN9" s="104"/>
      <c r="EO9" s="105">
        <f t="shared" si="19"/>
        <v>3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04"/>
      <c r="FP9" s="104"/>
      <c r="FQ9" s="104"/>
      <c r="FR9" s="104"/>
      <c r="FS9" s="104"/>
      <c r="FT9" s="104"/>
      <c r="FU9" s="105">
        <f t="shared" si="23"/>
        <v>0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04"/>
      <c r="GF9" s="104"/>
      <c r="GG9" s="104"/>
      <c r="GH9" s="104"/>
      <c r="GI9" s="104"/>
      <c r="GJ9" s="104"/>
      <c r="GK9" s="105">
        <f t="shared" si="25"/>
        <v>0</v>
      </c>
      <c r="GL9" s="106"/>
      <c r="GM9" s="104">
        <v>7.0</v>
      </c>
      <c r="GN9" s="104"/>
      <c r="GO9" s="104"/>
      <c r="GP9" s="104">
        <v>1.0</v>
      </c>
      <c r="GQ9" s="104"/>
      <c r="GR9" s="104"/>
      <c r="GS9" s="105">
        <f t="shared" si="26"/>
        <v>8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04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Q9" s="104"/>
      <c r="IR9" s="104"/>
      <c r="IS9" s="104"/>
      <c r="IT9" s="104"/>
      <c r="IU9" s="104"/>
      <c r="IV9" s="104"/>
      <c r="IW9" s="105">
        <f t="shared" si="33"/>
        <v>0</v>
      </c>
      <c r="IX9" s="106"/>
      <c r="IY9" s="107">
        <f t="shared" ref="IY9:JD9" si="41">SUM(C9,K9,S9,AA9,AI9,AQ9,AY9,BG9,BO9,BW9,CE9,CM9,CU9,DC9,DK9,DS9,EA9,EI9,EQ9,EY9,FG9,FO9,FW9,GE9,GM9,GU9,HC9,HK9,HS9,IA9,II9,IQ9)</f>
        <v>15</v>
      </c>
      <c r="IZ9" s="107">
        <f t="shared" si="41"/>
        <v>0</v>
      </c>
      <c r="JA9" s="107">
        <f t="shared" si="41"/>
        <v>0</v>
      </c>
      <c r="JB9" s="107">
        <f t="shared" si="41"/>
        <v>3</v>
      </c>
      <c r="JC9" s="107">
        <f t="shared" si="41"/>
        <v>0</v>
      </c>
      <c r="JD9" s="107">
        <f t="shared" si="41"/>
        <v>0</v>
      </c>
      <c r="JE9" s="108">
        <f t="shared" si="35"/>
        <v>18</v>
      </c>
      <c r="JF9" s="104"/>
      <c r="JG9" s="104">
        <f t="shared" si="36"/>
        <v>-9</v>
      </c>
    </row>
    <row r="10" ht="15.75" customHeight="1">
      <c r="A10" s="3" t="s">
        <v>63</v>
      </c>
      <c r="B10" s="3" t="s">
        <v>8</v>
      </c>
      <c r="C10" s="105"/>
      <c r="D10" s="104"/>
      <c r="E10" s="105"/>
      <c r="F10" s="105"/>
      <c r="G10" s="104"/>
      <c r="H10" s="104"/>
      <c r="I10" s="105">
        <f t="shared" si="2"/>
        <v>0</v>
      </c>
      <c r="J10" s="106"/>
      <c r="K10" s="105"/>
      <c r="L10" s="104"/>
      <c r="M10" s="105"/>
      <c r="N10" s="105"/>
      <c r="O10" s="104"/>
      <c r="P10" s="104"/>
      <c r="Q10" s="105">
        <f t="shared" si="3"/>
        <v>0</v>
      </c>
      <c r="R10" s="106"/>
      <c r="S10" s="105"/>
      <c r="T10" s="104"/>
      <c r="U10" s="105"/>
      <c r="V10" s="105"/>
      <c r="W10" s="104"/>
      <c r="X10" s="104"/>
      <c r="Y10" s="105">
        <f t="shared" si="4"/>
        <v>0</v>
      </c>
      <c r="Z10" s="106"/>
      <c r="AA10" s="105"/>
      <c r="AB10" s="104"/>
      <c r="AC10" s="105"/>
      <c r="AD10" s="105"/>
      <c r="AE10" s="104"/>
      <c r="AF10" s="104"/>
      <c r="AG10" s="105">
        <f t="shared" si="5"/>
        <v>0</v>
      </c>
      <c r="AH10" s="106"/>
      <c r="AI10" s="105"/>
      <c r="AJ10" s="104"/>
      <c r="AK10" s="105"/>
      <c r="AL10" s="105"/>
      <c r="AM10" s="104"/>
      <c r="AN10" s="104"/>
      <c r="AO10" s="105">
        <f t="shared" si="6"/>
        <v>0</v>
      </c>
      <c r="AP10" s="106"/>
      <c r="AQ10" s="105">
        <v>1.0</v>
      </c>
      <c r="AR10" s="104"/>
      <c r="AS10" s="105"/>
      <c r="AT10" s="105">
        <v>2.0</v>
      </c>
      <c r="AU10" s="104"/>
      <c r="AV10" s="104"/>
      <c r="AW10" s="105">
        <f t="shared" si="7"/>
        <v>3</v>
      </c>
      <c r="AX10" s="106"/>
      <c r="AY10" s="105"/>
      <c r="AZ10" s="104"/>
      <c r="BA10" s="105"/>
      <c r="BB10" s="105"/>
      <c r="BC10" s="104"/>
      <c r="BD10" s="104"/>
      <c r="BE10" s="105">
        <f t="shared" si="8"/>
        <v>0</v>
      </c>
      <c r="BF10" s="106"/>
      <c r="BG10" s="105"/>
      <c r="BH10" s="104"/>
      <c r="BI10" s="105"/>
      <c r="BJ10" s="105"/>
      <c r="BK10" s="104"/>
      <c r="BL10" s="104"/>
      <c r="BM10" s="105">
        <f t="shared" si="9"/>
        <v>0</v>
      </c>
      <c r="BN10" s="106"/>
      <c r="BO10" s="105"/>
      <c r="BP10" s="104"/>
      <c r="BQ10" s="105"/>
      <c r="BR10" s="105"/>
      <c r="BS10" s="104"/>
      <c r="BT10" s="104"/>
      <c r="BU10" s="105">
        <f t="shared" si="10"/>
        <v>0</v>
      </c>
      <c r="BV10" s="106"/>
      <c r="BW10" s="105"/>
      <c r="BX10" s="104"/>
      <c r="BY10" s="105"/>
      <c r="BZ10" s="105"/>
      <c r="CA10" s="104"/>
      <c r="CB10" s="104"/>
      <c r="CC10" s="105">
        <f t="shared" si="11"/>
        <v>0</v>
      </c>
      <c r="CD10" s="106"/>
      <c r="CE10" s="105">
        <v>1.0</v>
      </c>
      <c r="CF10" s="104"/>
      <c r="CG10" s="105"/>
      <c r="CH10" s="105">
        <v>3.0</v>
      </c>
      <c r="CI10" s="104"/>
      <c r="CJ10" s="104"/>
      <c r="CK10" s="105">
        <f t="shared" si="12"/>
        <v>4</v>
      </c>
      <c r="CL10" s="106"/>
      <c r="CM10" s="105"/>
      <c r="CN10" s="104"/>
      <c r="CO10" s="105"/>
      <c r="CP10" s="105"/>
      <c r="CQ10" s="104"/>
      <c r="CR10" s="104"/>
      <c r="CS10" s="105">
        <f t="shared" si="13"/>
        <v>0</v>
      </c>
      <c r="CT10" s="106"/>
      <c r="CU10" s="105"/>
      <c r="CV10" s="104"/>
      <c r="CW10" s="105"/>
      <c r="CX10" s="105"/>
      <c r="CY10" s="104"/>
      <c r="CZ10" s="104"/>
      <c r="DA10" s="105">
        <f t="shared" si="14"/>
        <v>0</v>
      </c>
      <c r="DB10" s="106"/>
      <c r="DC10" s="105">
        <v>3.0</v>
      </c>
      <c r="DD10" s="104"/>
      <c r="DE10" s="105"/>
      <c r="DF10" s="105"/>
      <c r="DG10" s="104"/>
      <c r="DH10" s="104"/>
      <c r="DI10" s="105">
        <f t="shared" si="15"/>
        <v>3</v>
      </c>
      <c r="DJ10" s="106"/>
      <c r="DK10" s="105">
        <v>4.0</v>
      </c>
      <c r="DL10" s="104">
        <v>1.0</v>
      </c>
      <c r="DM10" s="105">
        <v>1.0</v>
      </c>
      <c r="DN10" s="105"/>
      <c r="DO10" s="104">
        <v>3.0</v>
      </c>
      <c r="DP10" s="104"/>
      <c r="DQ10" s="105">
        <f t="shared" si="16"/>
        <v>9</v>
      </c>
      <c r="DR10" s="106"/>
      <c r="DS10" s="105">
        <v>5.0</v>
      </c>
      <c r="DT10" s="104"/>
      <c r="DU10" s="105">
        <v>3.0</v>
      </c>
      <c r="DV10" s="105">
        <v>7.0</v>
      </c>
      <c r="DW10" s="104"/>
      <c r="DX10" s="104"/>
      <c r="DY10" s="105">
        <f t="shared" si="17"/>
        <v>15</v>
      </c>
      <c r="DZ10" s="106"/>
      <c r="EA10" s="105"/>
      <c r="EB10" s="104"/>
      <c r="EC10" s="105"/>
      <c r="ED10" s="105"/>
      <c r="EE10" s="104"/>
      <c r="EF10" s="104"/>
      <c r="EG10" s="105">
        <f t="shared" si="18"/>
        <v>0</v>
      </c>
      <c r="EH10" s="106"/>
      <c r="EI10" s="105">
        <v>2.0</v>
      </c>
      <c r="EJ10" s="104"/>
      <c r="EK10" s="105">
        <v>1.0</v>
      </c>
      <c r="EL10" s="105">
        <v>4.0</v>
      </c>
      <c r="EM10" s="104"/>
      <c r="EN10" s="104"/>
      <c r="EO10" s="105">
        <f t="shared" si="19"/>
        <v>7</v>
      </c>
      <c r="EP10" s="106"/>
      <c r="EQ10" s="105"/>
      <c r="ER10" s="104"/>
      <c r="ES10" s="105"/>
      <c r="ET10" s="105"/>
      <c r="EU10" s="104"/>
      <c r="EV10" s="104"/>
      <c r="EW10" s="105">
        <f t="shared" si="20"/>
        <v>0</v>
      </c>
      <c r="EX10" s="106"/>
      <c r="EY10" s="105"/>
      <c r="EZ10" s="104"/>
      <c r="FA10" s="105"/>
      <c r="FB10" s="105"/>
      <c r="FC10" s="104"/>
      <c r="FD10" s="104"/>
      <c r="FE10" s="105">
        <f t="shared" si="21"/>
        <v>0</v>
      </c>
      <c r="FF10" s="106"/>
      <c r="FG10" s="105">
        <v>1.0</v>
      </c>
      <c r="FH10" s="104"/>
      <c r="FI10" s="105"/>
      <c r="FJ10" s="105"/>
      <c r="FK10" s="104"/>
      <c r="FL10" s="104"/>
      <c r="FM10" s="105">
        <f t="shared" si="22"/>
        <v>1</v>
      </c>
      <c r="FN10" s="106"/>
      <c r="FO10" s="105">
        <v>0.5</v>
      </c>
      <c r="FP10" s="104"/>
      <c r="FQ10" s="105"/>
      <c r="FR10" s="105">
        <v>1.5</v>
      </c>
      <c r="FS10" s="104"/>
      <c r="FT10" s="104"/>
      <c r="FU10" s="105">
        <f t="shared" si="23"/>
        <v>2</v>
      </c>
      <c r="FV10" s="106"/>
      <c r="FW10" s="105"/>
      <c r="FX10" s="104"/>
      <c r="FY10" s="105"/>
      <c r="FZ10" s="105"/>
      <c r="GA10" s="104"/>
      <c r="GB10" s="104"/>
      <c r="GC10" s="105">
        <f t="shared" si="24"/>
        <v>0</v>
      </c>
      <c r="GD10" s="106"/>
      <c r="GE10" s="105"/>
      <c r="GF10" s="104"/>
      <c r="GG10" s="105"/>
      <c r="GH10" s="105"/>
      <c r="GI10" s="104"/>
      <c r="GJ10" s="104"/>
      <c r="GK10" s="105">
        <f t="shared" si="25"/>
        <v>0</v>
      </c>
      <c r="GL10" s="106"/>
      <c r="GM10" s="105"/>
      <c r="GN10" s="104"/>
      <c r="GO10" s="105"/>
      <c r="GP10" s="105"/>
      <c r="GQ10" s="104"/>
      <c r="GR10" s="104"/>
      <c r="GS10" s="105">
        <f t="shared" si="26"/>
        <v>0</v>
      </c>
      <c r="GT10" s="106"/>
      <c r="GU10" s="105"/>
      <c r="GV10" s="104"/>
      <c r="GW10" s="105"/>
      <c r="GX10" s="105"/>
      <c r="GY10" s="104"/>
      <c r="GZ10" s="104"/>
      <c r="HA10" s="105">
        <f t="shared" si="27"/>
        <v>0</v>
      </c>
      <c r="HB10" s="106"/>
      <c r="HC10" s="105"/>
      <c r="HD10" s="104"/>
      <c r="HE10" s="105"/>
      <c r="HF10" s="105"/>
      <c r="HG10" s="104"/>
      <c r="HH10" s="104"/>
      <c r="HI10" s="105">
        <f t="shared" si="28"/>
        <v>0</v>
      </c>
      <c r="HJ10" s="106"/>
      <c r="HK10" s="105">
        <v>4.0</v>
      </c>
      <c r="HL10" s="104"/>
      <c r="HM10" s="105">
        <v>1.0</v>
      </c>
      <c r="HN10" s="105"/>
      <c r="HO10" s="104">
        <v>1.0</v>
      </c>
      <c r="HP10" s="104"/>
      <c r="HQ10" s="105">
        <f t="shared" si="29"/>
        <v>6</v>
      </c>
      <c r="HR10" s="106"/>
      <c r="HS10" s="105"/>
      <c r="HT10" s="104"/>
      <c r="HU10" s="105"/>
      <c r="HV10" s="105"/>
      <c r="HW10" s="104"/>
      <c r="HX10" s="104"/>
      <c r="HY10" s="105">
        <f t="shared" si="30"/>
        <v>0</v>
      </c>
      <c r="HZ10" s="106"/>
      <c r="IA10" s="105"/>
      <c r="IB10" s="104"/>
      <c r="IC10" s="105"/>
      <c r="ID10" s="105"/>
      <c r="IE10" s="104"/>
      <c r="IF10" s="104"/>
      <c r="IG10" s="105">
        <f t="shared" si="31"/>
        <v>0</v>
      </c>
      <c r="IH10" s="106"/>
      <c r="II10" s="105"/>
      <c r="IJ10" s="104"/>
      <c r="IK10" s="105"/>
      <c r="IL10" s="105"/>
      <c r="IM10" s="104"/>
      <c r="IN10" s="104"/>
      <c r="IO10" s="105">
        <f t="shared" si="32"/>
        <v>0</v>
      </c>
      <c r="IP10" s="106"/>
      <c r="IQ10" s="105"/>
      <c r="IR10" s="104"/>
      <c r="IS10" s="105"/>
      <c r="IT10" s="105"/>
      <c r="IU10" s="104"/>
      <c r="IV10" s="104"/>
      <c r="IW10" s="105">
        <f t="shared" si="33"/>
        <v>0</v>
      </c>
      <c r="IX10" s="106"/>
      <c r="IY10" s="107">
        <f t="shared" ref="IY10:JD10" si="42">SUM(C10,K10,S10,AA10,AI10,AQ10,AY10,BG10,BO10,BW10,CE10,CM10,CU10,DC10,DK10,DS10,EA10,EI10,EQ10,EY10,FG10,FO10,FW10,GE10,GM10,GU10,HC10,HK10,HS10,IA10,II10,IQ10)</f>
        <v>21.5</v>
      </c>
      <c r="IZ10" s="107">
        <f t="shared" si="42"/>
        <v>1</v>
      </c>
      <c r="JA10" s="107">
        <f t="shared" si="42"/>
        <v>6</v>
      </c>
      <c r="JB10" s="107">
        <f t="shared" si="42"/>
        <v>17.5</v>
      </c>
      <c r="JC10" s="107">
        <f t="shared" si="42"/>
        <v>4</v>
      </c>
      <c r="JD10" s="107">
        <f t="shared" si="42"/>
        <v>0</v>
      </c>
      <c r="JE10" s="108">
        <f t="shared" si="35"/>
        <v>50</v>
      </c>
      <c r="JF10" s="104"/>
      <c r="JG10" s="104">
        <f t="shared" si="36"/>
        <v>-25</v>
      </c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04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04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04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04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04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04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04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04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04"/>
      <c r="GN11" s="104"/>
      <c r="GO11" s="104"/>
      <c r="GP11" s="104"/>
      <c r="GQ11" s="104"/>
      <c r="GR11" s="104"/>
      <c r="GS11" s="105">
        <f t="shared" si="26"/>
        <v>0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04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si="32"/>
        <v>0</v>
      </c>
      <c r="IP11" s="106"/>
      <c r="IQ11" s="104"/>
      <c r="IR11" s="104"/>
      <c r="IS11" s="104"/>
      <c r="IT11" s="104"/>
      <c r="IU11" s="104"/>
      <c r="IV11" s="104"/>
      <c r="IW11" s="105">
        <f t="shared" si="33"/>
        <v>0</v>
      </c>
      <c r="IX11" s="106"/>
      <c r="IY11" s="107">
        <f t="shared" ref="IY11:JD11" si="43">SUM(C11,K11,S11,AA11,AI11,AQ11,AY11,BG11,BO11,BW11,CE11,CM11,CU11,DC11,DK11,DS11,EA11,EI11,EQ11,EY11,FG11,FO11,FW11,GE11,GM11,GU11,HC11,HK11,HS11,IA11,II11,IQ11)</f>
        <v>0</v>
      </c>
      <c r="IZ11" s="107">
        <f t="shared" si="43"/>
        <v>0</v>
      </c>
      <c r="JA11" s="107">
        <f t="shared" si="43"/>
        <v>0</v>
      </c>
      <c r="JB11" s="107">
        <f t="shared" si="43"/>
        <v>0</v>
      </c>
      <c r="JC11" s="107">
        <f t="shared" si="43"/>
        <v>0</v>
      </c>
      <c r="JD11" s="107">
        <f t="shared" si="43"/>
        <v>0</v>
      </c>
      <c r="JE11" s="108">
        <f t="shared" si="35"/>
        <v>0</v>
      </c>
      <c r="JF11" s="104"/>
      <c r="JG11" s="104">
        <f t="shared" si="36"/>
        <v>0</v>
      </c>
    </row>
    <row r="12" ht="15.75" customHeight="1">
      <c r="A12" s="3" t="s">
        <v>11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04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04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04"/>
      <c r="BB12" s="104"/>
      <c r="BC12" s="104"/>
      <c r="BD12" s="104"/>
      <c r="BE12" s="105">
        <f t="shared" si="8"/>
        <v>0</v>
      </c>
      <c r="BF12" s="106"/>
      <c r="BG12" s="104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04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04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04"/>
      <c r="CV12" s="104"/>
      <c r="CW12" s="104"/>
      <c r="CX12" s="104"/>
      <c r="CY12" s="104"/>
      <c r="CZ12" s="104"/>
      <c r="DA12" s="105">
        <f t="shared" si="14"/>
        <v>0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K12" s="104"/>
      <c r="DL12" s="104"/>
      <c r="DM12" s="104"/>
      <c r="DN12" s="104"/>
      <c r="DO12" s="104"/>
      <c r="DP12" s="104"/>
      <c r="DQ12" s="105">
        <f t="shared" si="16"/>
        <v>0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>
        <v>0.5</v>
      </c>
      <c r="EB12" s="104">
        <v>0.5</v>
      </c>
      <c r="EC12" s="104">
        <v>1.0</v>
      </c>
      <c r="ED12" s="104">
        <v>1.0</v>
      </c>
      <c r="EE12" s="104"/>
      <c r="EF12" s="104"/>
      <c r="EG12" s="105">
        <f t="shared" si="18"/>
        <v>3</v>
      </c>
      <c r="EH12" s="106"/>
      <c r="EI12" s="104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04"/>
      <c r="FH12" s="104"/>
      <c r="FI12" s="104"/>
      <c r="FJ12" s="104"/>
      <c r="FK12" s="104"/>
      <c r="FL12" s="104"/>
      <c r="FM12" s="105">
        <f t="shared" si="22"/>
        <v>0</v>
      </c>
      <c r="FN12" s="106"/>
      <c r="FO12" s="104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04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04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04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32"/>
        <v>0</v>
      </c>
      <c r="IP12" s="106"/>
      <c r="IQ12" s="104"/>
      <c r="IR12" s="104"/>
      <c r="IS12" s="104"/>
      <c r="IT12" s="104"/>
      <c r="IU12" s="104"/>
      <c r="IV12" s="104"/>
      <c r="IW12" s="105">
        <f t="shared" si="33"/>
        <v>0</v>
      </c>
      <c r="IX12" s="106"/>
      <c r="IY12" s="107">
        <f t="shared" ref="IY12:JD12" si="44">SUM(C12,K12,S12,AA12,AI12,AQ12,AY12,BG12,BO12,BW12,CE12,CM12,CU12,DC12,DK12,DS12,EA12,EI12,EQ12,EY12,FG12,FO12,FW12,GE12,GM12,GU12,HC12,HK12,HS12,IA12,II12,IQ12)</f>
        <v>0.5</v>
      </c>
      <c r="IZ12" s="107">
        <f t="shared" si="44"/>
        <v>0.5</v>
      </c>
      <c r="JA12" s="107">
        <f t="shared" si="44"/>
        <v>1</v>
      </c>
      <c r="JB12" s="107">
        <f t="shared" si="44"/>
        <v>1</v>
      </c>
      <c r="JC12" s="107">
        <f t="shared" si="44"/>
        <v>0</v>
      </c>
      <c r="JD12" s="107">
        <f t="shared" si="44"/>
        <v>0</v>
      </c>
      <c r="JE12" s="108">
        <f t="shared" si="35"/>
        <v>3</v>
      </c>
      <c r="JF12" s="104"/>
      <c r="JG12" s="104">
        <f t="shared" si="36"/>
        <v>-1.5</v>
      </c>
    </row>
    <row r="13" ht="15.75" customHeight="1">
      <c r="A13" s="3" t="s">
        <v>68</v>
      </c>
      <c r="B13" s="3" t="s">
        <v>13</v>
      </c>
      <c r="C13" s="104"/>
      <c r="D13" s="104"/>
      <c r="E13" s="104"/>
      <c r="F13" s="104"/>
      <c r="G13" s="104"/>
      <c r="H13" s="104"/>
      <c r="I13" s="105">
        <f t="shared" si="2"/>
        <v>0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04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04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04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04"/>
      <c r="BP13" s="104"/>
      <c r="BQ13" s="104"/>
      <c r="BR13" s="104"/>
      <c r="BS13" s="104"/>
      <c r="BT13" s="104"/>
      <c r="BU13" s="105">
        <f t="shared" si="10"/>
        <v>0</v>
      </c>
      <c r="BV13" s="106"/>
      <c r="BW13" s="104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04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/>
      <c r="DD13" s="104"/>
      <c r="DE13" s="104"/>
      <c r="DF13" s="104"/>
      <c r="DG13" s="104"/>
      <c r="DH13" s="104"/>
      <c r="DI13" s="105">
        <f t="shared" si="15"/>
        <v>0</v>
      </c>
      <c r="DJ13" s="106"/>
      <c r="DK13" s="104">
        <v>2.0</v>
      </c>
      <c r="DL13" s="104">
        <v>1.0</v>
      </c>
      <c r="DM13" s="104">
        <v>2.0</v>
      </c>
      <c r="DN13" s="104">
        <v>4.0</v>
      </c>
      <c r="DO13" s="104"/>
      <c r="DP13" s="104">
        <v>1.0</v>
      </c>
      <c r="DQ13" s="105">
        <f t="shared" si="16"/>
        <v>10</v>
      </c>
      <c r="DR13" s="106"/>
      <c r="DS13" s="104"/>
      <c r="DT13" s="104"/>
      <c r="DU13" s="104"/>
      <c r="DV13" s="104"/>
      <c r="DW13" s="104"/>
      <c r="DX13" s="104"/>
      <c r="DY13" s="105">
        <f t="shared" si="17"/>
        <v>0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04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>
        <v>4.0</v>
      </c>
      <c r="ER13" s="104"/>
      <c r="ES13" s="104">
        <v>2.0</v>
      </c>
      <c r="ET13" s="104">
        <v>2.0</v>
      </c>
      <c r="EU13" s="104"/>
      <c r="EV13" s="104">
        <v>0.5</v>
      </c>
      <c r="EW13" s="105">
        <f t="shared" si="20"/>
        <v>8.5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04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04"/>
      <c r="FX13" s="104"/>
      <c r="FY13" s="104"/>
      <c r="FZ13" s="104"/>
      <c r="GA13" s="104"/>
      <c r="GB13" s="104"/>
      <c r="GC13" s="105">
        <f t="shared" si="24"/>
        <v>0</v>
      </c>
      <c r="GD13" s="106"/>
      <c r="GE13" s="104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04"/>
      <c r="GN13" s="104"/>
      <c r="GO13" s="104"/>
      <c r="GP13" s="104"/>
      <c r="GQ13" s="104"/>
      <c r="GR13" s="104"/>
      <c r="GS13" s="105">
        <f t="shared" si="26"/>
        <v>0</v>
      </c>
      <c r="GT13" s="106"/>
      <c r="GU13" s="104">
        <v>2.0</v>
      </c>
      <c r="GV13" s="104"/>
      <c r="GW13" s="104">
        <v>1.5</v>
      </c>
      <c r="GX13" s="104">
        <v>6.0</v>
      </c>
      <c r="GY13" s="104"/>
      <c r="GZ13" s="104">
        <v>1.5</v>
      </c>
      <c r="HA13" s="105">
        <f t="shared" si="27"/>
        <v>11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04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04"/>
      <c r="IB13" s="104"/>
      <c r="IC13" s="104"/>
      <c r="ID13" s="104"/>
      <c r="IE13" s="104"/>
      <c r="IF13" s="104"/>
      <c r="IG13" s="105">
        <f t="shared" si="31"/>
        <v>0</v>
      </c>
      <c r="IH13" s="106"/>
      <c r="II13" s="104"/>
      <c r="IJ13" s="104"/>
      <c r="IK13" s="104"/>
      <c r="IL13" s="104"/>
      <c r="IM13" s="104"/>
      <c r="IN13" s="104"/>
      <c r="IO13" s="105">
        <f t="shared" si="32"/>
        <v>0</v>
      </c>
      <c r="IP13" s="106"/>
      <c r="IQ13" s="104"/>
      <c r="IR13" s="104"/>
      <c r="IS13" s="104"/>
      <c r="IT13" s="104"/>
      <c r="IU13" s="104"/>
      <c r="IV13" s="104"/>
      <c r="IW13" s="105">
        <f t="shared" si="33"/>
        <v>0</v>
      </c>
      <c r="IX13" s="106"/>
      <c r="IY13" s="107">
        <f t="shared" ref="IY13:JD13" si="45">SUM(C13,K13,S13,AA13,AI13,AQ13,AY13,BG13,BO13,BW13,CE13,CM13,CU13,DC13,DK13,DS13,EA13,EI13,EQ13,EY13,FG13,FO13,FW13,GE13,GM13,GU13,HC13,HK13,HS13,IA13,II13,IQ13)</f>
        <v>8</v>
      </c>
      <c r="IZ13" s="107">
        <f t="shared" si="45"/>
        <v>1</v>
      </c>
      <c r="JA13" s="107">
        <f t="shared" si="45"/>
        <v>5.5</v>
      </c>
      <c r="JB13" s="107">
        <f t="shared" si="45"/>
        <v>12</v>
      </c>
      <c r="JC13" s="107">
        <f t="shared" si="45"/>
        <v>0</v>
      </c>
      <c r="JD13" s="107">
        <f t="shared" si="45"/>
        <v>3</v>
      </c>
      <c r="JE13" s="108">
        <f t="shared" si="35"/>
        <v>29.5</v>
      </c>
      <c r="JF13" s="104"/>
      <c r="JG13" s="104">
        <f t="shared" si="36"/>
        <v>-14.75</v>
      </c>
    </row>
    <row r="14" ht="15.75" customHeight="1">
      <c r="A14" s="3" t="s">
        <v>69</v>
      </c>
      <c r="B14" s="3" t="s">
        <v>14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04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04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04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04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04"/>
      <c r="CF14" s="104"/>
      <c r="CG14" s="104"/>
      <c r="CH14" s="104"/>
      <c r="CI14" s="104"/>
      <c r="CJ14" s="104"/>
      <c r="CK14" s="105">
        <f t="shared" si="12"/>
        <v>0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1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04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04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04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04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04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32"/>
        <v>0</v>
      </c>
      <c r="IP14" s="106"/>
      <c r="IQ14" s="104"/>
      <c r="IR14" s="104"/>
      <c r="IS14" s="104"/>
      <c r="IT14" s="104"/>
      <c r="IU14" s="104"/>
      <c r="IV14" s="104"/>
      <c r="IW14" s="105">
        <f t="shared" si="33"/>
        <v>0</v>
      </c>
      <c r="IX14" s="106"/>
      <c r="IY14" s="107">
        <f t="shared" ref="IY14:JD14" si="46">SUM(C14,K14,S14,AA14,AI14,AQ14,AY14,BG14,BO14,BW14,CE14,CM14,CU14,DC14,DK14,DS14,EA14,EI14,EQ14,EY14,FG14,FO14,FW14,GE14,GM14,GU14,HC14,HK14,HS14,IA14,II14,IQ14)</f>
        <v>0</v>
      </c>
      <c r="IZ14" s="107">
        <f t="shared" si="46"/>
        <v>0</v>
      </c>
      <c r="JA14" s="107">
        <f t="shared" si="46"/>
        <v>0</v>
      </c>
      <c r="JB14" s="107">
        <f t="shared" si="46"/>
        <v>0</v>
      </c>
      <c r="JC14" s="107">
        <f t="shared" si="46"/>
        <v>0</v>
      </c>
      <c r="JD14" s="107">
        <f t="shared" si="46"/>
        <v>0</v>
      </c>
      <c r="JE14" s="108">
        <f t="shared" si="35"/>
        <v>0</v>
      </c>
      <c r="JF14" s="104"/>
      <c r="JG14" s="104">
        <f t="shared" si="36"/>
        <v>0</v>
      </c>
    </row>
    <row r="15" ht="15.75" customHeight="1">
      <c r="A15" s="3" t="s">
        <v>70</v>
      </c>
      <c r="B15" s="3" t="s">
        <v>15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04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04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/>
      <c r="BE15" s="105">
        <f t="shared" si="8"/>
        <v>0</v>
      </c>
      <c r="BF15" s="106"/>
      <c r="BG15" s="104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04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04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1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04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04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04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04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04"/>
      <c r="HD15" s="104"/>
      <c r="HE15" s="104"/>
      <c r="HF15" s="104"/>
      <c r="HG15" s="104"/>
      <c r="HH15" s="104"/>
      <c r="HI15" s="105">
        <f t="shared" si="28"/>
        <v>0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04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32"/>
        <v>0</v>
      </c>
      <c r="IP15" s="106"/>
      <c r="IQ15" s="104"/>
      <c r="IR15" s="104"/>
      <c r="IS15" s="104"/>
      <c r="IT15" s="104"/>
      <c r="IU15" s="104"/>
      <c r="IV15" s="104"/>
      <c r="IW15" s="105">
        <f t="shared" si="33"/>
        <v>0</v>
      </c>
      <c r="IX15" s="106"/>
      <c r="IY15" s="107">
        <f t="shared" ref="IY15:JD15" si="47">SUM(C15,K15,S15,AA15,AI15,AQ15,AY15,BG15,BO15,BW15,CE15,CM15,CU15,DC15,DK15,DS15,EA15,EI15,EQ15,EY15,FG15,FO15,FW15,GE15,GM15,GU15,HC15,HK15,HS15,IA15,II15,IQ15)</f>
        <v>0</v>
      </c>
      <c r="IZ15" s="107">
        <f t="shared" si="47"/>
        <v>0</v>
      </c>
      <c r="JA15" s="107">
        <f t="shared" si="47"/>
        <v>0</v>
      </c>
      <c r="JB15" s="107">
        <f t="shared" si="47"/>
        <v>0</v>
      </c>
      <c r="JC15" s="107">
        <f t="shared" si="47"/>
        <v>0</v>
      </c>
      <c r="JD15" s="107">
        <f t="shared" si="47"/>
        <v>0</v>
      </c>
      <c r="JE15" s="108">
        <f t="shared" si="35"/>
        <v>0</v>
      </c>
      <c r="JF15" s="104"/>
      <c r="JG15" s="104">
        <f t="shared" si="36"/>
        <v>0</v>
      </c>
    </row>
    <row r="16" ht="15.75" customHeight="1">
      <c r="A16" s="3" t="s">
        <v>71</v>
      </c>
      <c r="B16" s="3" t="s">
        <v>16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04"/>
      <c r="L16" s="104"/>
      <c r="M16" s="104"/>
      <c r="N16" s="104"/>
      <c r="O16" s="104"/>
      <c r="P16" s="104"/>
      <c r="Q16" s="105">
        <f t="shared" si="3"/>
        <v>0</v>
      </c>
      <c r="R16" s="106"/>
      <c r="S16" s="104"/>
      <c r="T16" s="104"/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04"/>
      <c r="AJ16" s="104"/>
      <c r="AK16" s="104"/>
      <c r="AL16" s="104"/>
      <c r="AM16" s="104"/>
      <c r="AN16" s="104"/>
      <c r="AO16" s="105">
        <f t="shared" si="6"/>
        <v>0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04"/>
      <c r="BH16" s="104"/>
      <c r="BI16" s="104"/>
      <c r="BJ16" s="104"/>
      <c r="BK16" s="104"/>
      <c r="BL16" s="104"/>
      <c r="BM16" s="105">
        <f t="shared" si="9"/>
        <v>0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04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04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/>
      <c r="DD16" s="104"/>
      <c r="DE16" s="104"/>
      <c r="DF16" s="104"/>
      <c r="DG16" s="104"/>
      <c r="DH16" s="104"/>
      <c r="DI16" s="105">
        <f t="shared" si="15"/>
        <v>0</v>
      </c>
      <c r="DJ16" s="106"/>
      <c r="DK16" s="104"/>
      <c r="DL16" s="104"/>
      <c r="DM16" s="104"/>
      <c r="DN16" s="104"/>
      <c r="DO16" s="104"/>
      <c r="DP16" s="104"/>
      <c r="DQ16" s="105">
        <f t="shared" si="16"/>
        <v>0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04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>
        <v>1.0</v>
      </c>
      <c r="ER16" s="104"/>
      <c r="ES16" s="104">
        <v>0.5</v>
      </c>
      <c r="ET16" s="104">
        <v>2.0</v>
      </c>
      <c r="EU16" s="104">
        <v>1.0</v>
      </c>
      <c r="EV16" s="104">
        <v>0.5</v>
      </c>
      <c r="EW16" s="105">
        <f t="shared" si="20"/>
        <v>5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04">
        <v>3.0</v>
      </c>
      <c r="FP16" s="104"/>
      <c r="FQ16" s="104">
        <v>0.5</v>
      </c>
      <c r="FR16" s="104">
        <v>4.0</v>
      </c>
      <c r="FS16" s="104"/>
      <c r="FT16" s="104">
        <v>2.0</v>
      </c>
      <c r="FU16" s="105">
        <f t="shared" si="23"/>
        <v>9.5</v>
      </c>
      <c r="FV16" s="106"/>
      <c r="FW16" s="104"/>
      <c r="FX16" s="104"/>
      <c r="FY16" s="104"/>
      <c r="FZ16" s="104"/>
      <c r="GA16" s="104"/>
      <c r="GB16" s="104"/>
      <c r="GC16" s="105">
        <f t="shared" si="24"/>
        <v>0</v>
      </c>
      <c r="GD16" s="106"/>
      <c r="GE16" s="104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04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>
        <v>2.0</v>
      </c>
      <c r="GV16" s="104"/>
      <c r="GW16" s="104">
        <v>0.5</v>
      </c>
      <c r="GX16" s="104">
        <v>4.0</v>
      </c>
      <c r="GY16" s="104"/>
      <c r="GZ16" s="104"/>
      <c r="HA16" s="105">
        <f t="shared" si="27"/>
        <v>6.5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04">
        <v>2.0</v>
      </c>
      <c r="HT16" s="104"/>
      <c r="HU16" s="104">
        <v>0.5</v>
      </c>
      <c r="HV16" s="104">
        <v>2.0</v>
      </c>
      <c r="HW16" s="104">
        <v>1.0</v>
      </c>
      <c r="HX16" s="104">
        <v>1.0</v>
      </c>
      <c r="HY16" s="105">
        <f t="shared" si="30"/>
        <v>6.5</v>
      </c>
      <c r="HZ16" s="106"/>
      <c r="IA16" s="104"/>
      <c r="IB16" s="104"/>
      <c r="IC16" s="104"/>
      <c r="ID16" s="104"/>
      <c r="IE16" s="104"/>
      <c r="IF16" s="104"/>
      <c r="IG16" s="105">
        <f t="shared" si="31"/>
        <v>0</v>
      </c>
      <c r="IH16" s="106"/>
      <c r="II16" s="104"/>
      <c r="IJ16" s="104"/>
      <c r="IK16" s="104"/>
      <c r="IL16" s="104"/>
      <c r="IM16" s="104"/>
      <c r="IN16" s="104"/>
      <c r="IO16" s="105">
        <f t="shared" si="32"/>
        <v>0</v>
      </c>
      <c r="IP16" s="106"/>
      <c r="IQ16" s="104"/>
      <c r="IR16" s="104"/>
      <c r="IS16" s="104"/>
      <c r="IT16" s="104"/>
      <c r="IU16" s="104"/>
      <c r="IV16" s="104"/>
      <c r="IW16" s="105">
        <f t="shared" si="33"/>
        <v>0</v>
      </c>
      <c r="IX16" s="106"/>
      <c r="IY16" s="107">
        <f t="shared" ref="IY16:JD16" si="48">SUM(C16,K16,S16,AA16,AI16,AQ16,AY16,BG16,BO16,BW16,CE16,CM16,CU16,DC16,DK16,DS16,EA16,EI16,EQ16,EY16,FG16,FO16,FW16,GE16,GM16,GU16,HC16,HK16,HS16,IA16,II16,IQ16)</f>
        <v>8</v>
      </c>
      <c r="IZ16" s="107">
        <f t="shared" si="48"/>
        <v>0</v>
      </c>
      <c r="JA16" s="107">
        <f t="shared" si="48"/>
        <v>2</v>
      </c>
      <c r="JB16" s="107">
        <f t="shared" si="48"/>
        <v>12</v>
      </c>
      <c r="JC16" s="107">
        <f t="shared" si="48"/>
        <v>2</v>
      </c>
      <c r="JD16" s="107">
        <f t="shared" si="48"/>
        <v>3.5</v>
      </c>
      <c r="JE16" s="108">
        <f t="shared" si="35"/>
        <v>27.5</v>
      </c>
      <c r="JF16" s="104"/>
      <c r="JG16" s="104">
        <f t="shared" si="36"/>
        <v>-13.75</v>
      </c>
    </row>
    <row r="17" ht="15.75" customHeight="1">
      <c r="A17" s="3" t="s">
        <v>73</v>
      </c>
      <c r="B17" s="3" t="s">
        <v>18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04"/>
      <c r="T17" s="104"/>
      <c r="U17" s="104"/>
      <c r="V17" s="104"/>
      <c r="W17" s="104"/>
      <c r="X17" s="104"/>
      <c r="Y17" s="105">
        <f t="shared" si="4"/>
        <v>0</v>
      </c>
      <c r="Z17" s="106"/>
      <c r="AA17" s="104"/>
      <c r="AB17" s="104"/>
      <c r="AC17" s="104"/>
      <c r="AD17" s="104"/>
      <c r="AE17" s="104"/>
      <c r="AF17" s="104"/>
      <c r="AG17" s="105">
        <f t="shared" si="5"/>
        <v>0</v>
      </c>
      <c r="AH17" s="106"/>
      <c r="AI17" s="104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04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04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04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1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04"/>
      <c r="EJ17" s="104"/>
      <c r="EK17" s="104"/>
      <c r="EL17" s="104"/>
      <c r="EM17" s="104"/>
      <c r="EN17" s="104"/>
      <c r="EO17" s="105">
        <f t="shared" si="19"/>
        <v>0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04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04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04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04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32"/>
        <v>0</v>
      </c>
      <c r="IP17" s="106"/>
      <c r="IQ17" s="104"/>
      <c r="IR17" s="104"/>
      <c r="IS17" s="104"/>
      <c r="IT17" s="104"/>
      <c r="IU17" s="104"/>
      <c r="IV17" s="104"/>
      <c r="IW17" s="105">
        <f t="shared" si="33"/>
        <v>0</v>
      </c>
      <c r="IX17" s="106"/>
      <c r="IY17" s="107">
        <f t="shared" ref="IY17:JD17" si="49">SUM(C17,K17,S17,AA17,AI17,AQ17,AY17,BG17,BO17,BW17,CE17,CM17,CU17,DC17,DK17,DS17,EA17,EI17,EQ17,EY17,FG17,FO17,FW17,GE17,GM17,GU17,HC17,HK17,HS17,IA17,II17,IQ17)</f>
        <v>0</v>
      </c>
      <c r="IZ17" s="107">
        <f t="shared" si="49"/>
        <v>0</v>
      </c>
      <c r="JA17" s="107">
        <f t="shared" si="49"/>
        <v>0</v>
      </c>
      <c r="JB17" s="107">
        <f t="shared" si="49"/>
        <v>0</v>
      </c>
      <c r="JC17" s="107">
        <f t="shared" si="49"/>
        <v>0</v>
      </c>
      <c r="JD17" s="107">
        <f t="shared" si="49"/>
        <v>0</v>
      </c>
      <c r="JE17" s="108">
        <f t="shared" si="35"/>
        <v>0</v>
      </c>
      <c r="JF17" s="104"/>
      <c r="JG17" s="104">
        <f t="shared" si="36"/>
        <v>0</v>
      </c>
    </row>
    <row r="18" ht="15.75" customHeight="1">
      <c r="A18" s="3" t="s">
        <v>74</v>
      </c>
      <c r="B18" s="3" t="s">
        <v>19</v>
      </c>
      <c r="C18" s="104"/>
      <c r="D18" s="104"/>
      <c r="E18" s="104"/>
      <c r="F18" s="104"/>
      <c r="G18" s="104"/>
      <c r="H18" s="104"/>
      <c r="I18" s="105">
        <f t="shared" si="2"/>
        <v>0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04"/>
      <c r="T18" s="104"/>
      <c r="U18" s="104"/>
      <c r="V18" s="104"/>
      <c r="W18" s="104"/>
      <c r="X18" s="104"/>
      <c r="Y18" s="105">
        <f t="shared" si="4"/>
        <v>0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04"/>
      <c r="AJ18" s="104"/>
      <c r="AK18" s="104"/>
      <c r="AL18" s="104"/>
      <c r="AM18" s="104"/>
      <c r="AN18" s="104"/>
      <c r="AO18" s="105">
        <f t="shared" si="6"/>
        <v>0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04"/>
      <c r="BH18" s="104"/>
      <c r="BI18" s="104"/>
      <c r="BJ18" s="104"/>
      <c r="BK18" s="104"/>
      <c r="BL18" s="104"/>
      <c r="BM18" s="105">
        <f t="shared" si="9"/>
        <v>0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04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04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/>
      <c r="DL18" s="104"/>
      <c r="DM18" s="104"/>
      <c r="DN18" s="104"/>
      <c r="DO18" s="104"/>
      <c r="DP18" s="104"/>
      <c r="DQ18" s="105">
        <f t="shared" si="16"/>
        <v>0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>
        <v>6.0</v>
      </c>
      <c r="EB18" s="104"/>
      <c r="EC18" s="104">
        <v>0.5</v>
      </c>
      <c r="ED18" s="104">
        <v>6.0</v>
      </c>
      <c r="EE18" s="104"/>
      <c r="EF18" s="104"/>
      <c r="EG18" s="105">
        <f t="shared" si="18"/>
        <v>12.5</v>
      </c>
      <c r="EH18" s="106"/>
      <c r="EI18" s="104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04">
        <v>3.0</v>
      </c>
      <c r="FP18" s="104"/>
      <c r="FQ18" s="104">
        <v>1.0</v>
      </c>
      <c r="FR18" s="104">
        <v>5.0</v>
      </c>
      <c r="FS18" s="104"/>
      <c r="FT18" s="104"/>
      <c r="FU18" s="105">
        <f t="shared" si="23"/>
        <v>9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04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04"/>
      <c r="GN18" s="104"/>
      <c r="GO18" s="104"/>
      <c r="GP18" s="104"/>
      <c r="GQ18" s="104"/>
      <c r="GR18" s="104"/>
      <c r="GS18" s="105">
        <f t="shared" si="26"/>
        <v>0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04">
        <v>3.0</v>
      </c>
      <c r="HT18" s="104"/>
      <c r="HU18" s="104">
        <v>1.0</v>
      </c>
      <c r="HV18" s="104">
        <v>5.0</v>
      </c>
      <c r="HW18" s="104">
        <v>22.0</v>
      </c>
      <c r="HX18" s="104"/>
      <c r="HY18" s="105">
        <f t="shared" si="30"/>
        <v>31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32"/>
        <v>0</v>
      </c>
      <c r="IP18" s="106"/>
      <c r="IQ18" s="104"/>
      <c r="IR18" s="104"/>
      <c r="IS18" s="104"/>
      <c r="IT18" s="104"/>
      <c r="IU18" s="104"/>
      <c r="IV18" s="104"/>
      <c r="IW18" s="105">
        <f t="shared" si="33"/>
        <v>0</v>
      </c>
      <c r="IX18" s="106"/>
      <c r="IY18" s="107">
        <f t="shared" ref="IY18:JD18" si="50">SUM(C18,K18,S18,AA18,AI18,AQ18,AY18,BG18,BO18,BW18,CE18,CM18,CU18,DC18,DK18,DS18,EA18,EI18,EQ18,EY18,FG18,FO18,FW18,GE18,GM18,GU18,HC18,HK18,HS18,IA18,II18,IQ18)</f>
        <v>12</v>
      </c>
      <c r="IZ18" s="107">
        <f t="shared" si="50"/>
        <v>0</v>
      </c>
      <c r="JA18" s="107">
        <f t="shared" si="50"/>
        <v>2.5</v>
      </c>
      <c r="JB18" s="107">
        <f t="shared" si="50"/>
        <v>16</v>
      </c>
      <c r="JC18" s="107">
        <f t="shared" si="50"/>
        <v>22</v>
      </c>
      <c r="JD18" s="107">
        <f t="shared" si="50"/>
        <v>0</v>
      </c>
      <c r="JE18" s="108">
        <f t="shared" si="35"/>
        <v>52.5</v>
      </c>
      <c r="JF18" s="104"/>
      <c r="JG18" s="104">
        <f t="shared" si="36"/>
        <v>-26.25</v>
      </c>
    </row>
    <row r="19" ht="15.75" customHeight="1">
      <c r="A19" s="3" t="s">
        <v>75</v>
      </c>
      <c r="B19" s="3" t="s">
        <v>20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04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/>
      <c r="AE19" s="104"/>
      <c r="AF19" s="104"/>
      <c r="AG19" s="105">
        <f t="shared" si="5"/>
        <v>0</v>
      </c>
      <c r="AH19" s="106"/>
      <c r="AI19" s="104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>
        <v>0.5</v>
      </c>
      <c r="AU19" s="104"/>
      <c r="AV19" s="104"/>
      <c r="AW19" s="105">
        <f t="shared" si="7"/>
        <v>0.5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04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04"/>
      <c r="BP19" s="104"/>
      <c r="BQ19" s="104"/>
      <c r="BR19" s="104"/>
      <c r="BS19" s="104"/>
      <c r="BT19" s="104"/>
      <c r="BU19" s="105">
        <f t="shared" si="10"/>
        <v>0</v>
      </c>
      <c r="BV19" s="106"/>
      <c r="BW19" s="104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04"/>
      <c r="CF19" s="104"/>
      <c r="CG19" s="104"/>
      <c r="CH19" s="104"/>
      <c r="CI19" s="104"/>
      <c r="CJ19" s="104"/>
      <c r="CK19" s="105">
        <f t="shared" si="12"/>
        <v>0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04"/>
      <c r="DO19" s="104"/>
      <c r="DP19" s="104"/>
      <c r="DQ19" s="105">
        <f t="shared" si="16"/>
        <v>0</v>
      </c>
      <c r="DR19" s="106"/>
      <c r="DS19" s="104"/>
      <c r="DT19" s="104"/>
      <c r="DU19" s="104"/>
      <c r="DV19" s="104"/>
      <c r="DW19" s="104"/>
      <c r="DX19" s="104"/>
      <c r="DY19" s="105">
        <f t="shared" si="17"/>
        <v>0</v>
      </c>
      <c r="DZ19" s="106"/>
      <c r="EA19" s="104"/>
      <c r="EB19" s="104"/>
      <c r="EC19" s="104"/>
      <c r="ED19" s="104"/>
      <c r="EE19" s="104"/>
      <c r="EF19" s="104"/>
      <c r="EG19" s="105">
        <f t="shared" si="18"/>
        <v>0</v>
      </c>
      <c r="EH19" s="106"/>
      <c r="EI19" s="104"/>
      <c r="EJ19" s="104"/>
      <c r="EK19" s="104"/>
      <c r="EL19" s="104">
        <v>1.0</v>
      </c>
      <c r="EM19" s="104"/>
      <c r="EN19" s="104"/>
      <c r="EO19" s="105">
        <f t="shared" si="19"/>
        <v>1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04"/>
      <c r="FP19" s="104"/>
      <c r="FQ19" s="104"/>
      <c r="FR19" s="104"/>
      <c r="FS19" s="104"/>
      <c r="FT19" s="104"/>
      <c r="FU19" s="105">
        <f t="shared" si="23"/>
        <v>0</v>
      </c>
      <c r="FV19" s="106"/>
      <c r="FW19" s="104"/>
      <c r="FX19" s="104"/>
      <c r="FY19" s="104"/>
      <c r="FZ19" s="104"/>
      <c r="GA19" s="104"/>
      <c r="GB19" s="104"/>
      <c r="GC19" s="105">
        <f t="shared" si="24"/>
        <v>0</v>
      </c>
      <c r="GD19" s="106"/>
      <c r="GE19" s="104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04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04"/>
      <c r="HT19" s="104"/>
      <c r="HU19" s="104"/>
      <c r="HV19" s="104"/>
      <c r="HW19" s="104"/>
      <c r="HX19" s="104"/>
      <c r="HY19" s="105">
        <f t="shared" si="30"/>
        <v>0</v>
      </c>
      <c r="HZ19" s="106"/>
      <c r="IA19" s="104"/>
      <c r="IB19" s="104"/>
      <c r="IC19" s="104"/>
      <c r="ID19" s="104"/>
      <c r="IE19" s="104"/>
      <c r="IF19" s="104"/>
      <c r="IG19" s="105">
        <f t="shared" si="31"/>
        <v>0</v>
      </c>
      <c r="IH19" s="106"/>
      <c r="II19" s="104"/>
      <c r="IJ19" s="104"/>
      <c r="IK19" s="104"/>
      <c r="IL19" s="104"/>
      <c r="IM19" s="104"/>
      <c r="IN19" s="104"/>
      <c r="IO19" s="105">
        <f t="shared" si="32"/>
        <v>0</v>
      </c>
      <c r="IP19" s="106"/>
      <c r="IQ19" s="104"/>
      <c r="IR19" s="104"/>
      <c r="IS19" s="104"/>
      <c r="IT19" s="104"/>
      <c r="IU19" s="104"/>
      <c r="IV19" s="104"/>
      <c r="IW19" s="105">
        <f t="shared" si="33"/>
        <v>0</v>
      </c>
      <c r="IX19" s="106"/>
      <c r="IY19" s="107">
        <f t="shared" ref="IY19:JD19" si="51">SUM(C19,K19,S19,AA19,AI19,AQ19,AY19,BG19,BO19,BW19,CE19,CM19,CU19,DC19,DK19,DS19,EA19,EI19,EQ19,EY19,FG19,FO19,FW19,GE19,GM19,GU19,HC19,HK19,HS19,IA19,II19,IQ19)</f>
        <v>0</v>
      </c>
      <c r="IZ19" s="107">
        <f t="shared" si="51"/>
        <v>0</v>
      </c>
      <c r="JA19" s="107">
        <f t="shared" si="51"/>
        <v>0</v>
      </c>
      <c r="JB19" s="107">
        <f t="shared" si="51"/>
        <v>1.5</v>
      </c>
      <c r="JC19" s="107">
        <f t="shared" si="51"/>
        <v>0</v>
      </c>
      <c r="JD19" s="107">
        <f t="shared" si="51"/>
        <v>0</v>
      </c>
      <c r="JE19" s="108">
        <f t="shared" si="35"/>
        <v>1.5</v>
      </c>
      <c r="JF19" s="104"/>
      <c r="JG19" s="104">
        <f t="shared" si="36"/>
        <v>-0.75</v>
      </c>
    </row>
    <row r="20" ht="15.75" customHeight="1">
      <c r="A20" s="3" t="s">
        <v>76</v>
      </c>
      <c r="B20" s="3" t="s">
        <v>21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04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04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04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04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04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16"/>
        <v>0</v>
      </c>
      <c r="DR20" s="106"/>
      <c r="DS20" s="104"/>
      <c r="DT20" s="104"/>
      <c r="DU20" s="104"/>
      <c r="DV20" s="104"/>
      <c r="DW20" s="104"/>
      <c r="DX20" s="104"/>
      <c r="DY20" s="105">
        <f t="shared" si="17"/>
        <v>0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04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/>
      <c r="ER20" s="104"/>
      <c r="ES20" s="104"/>
      <c r="ET20" s="104"/>
      <c r="EU20" s="104"/>
      <c r="EV20" s="104"/>
      <c r="EW20" s="105">
        <f t="shared" si="20"/>
        <v>0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04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04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04"/>
      <c r="GN20" s="104"/>
      <c r="GO20" s="104"/>
      <c r="GP20" s="104"/>
      <c r="GQ20" s="104"/>
      <c r="GR20" s="104"/>
      <c r="GS20" s="105">
        <f t="shared" si="26"/>
        <v>0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>
        <v>2.0</v>
      </c>
      <c r="HL20" s="104"/>
      <c r="HM20" s="104"/>
      <c r="HN20" s="104"/>
      <c r="HO20" s="104"/>
      <c r="HP20" s="104"/>
      <c r="HQ20" s="105">
        <f t="shared" si="29"/>
        <v>2</v>
      </c>
      <c r="HR20" s="106"/>
      <c r="HS20" s="104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32"/>
        <v>0</v>
      </c>
      <c r="IP20" s="106"/>
      <c r="IQ20" s="104"/>
      <c r="IR20" s="104"/>
      <c r="IS20" s="104"/>
      <c r="IT20" s="104"/>
      <c r="IU20" s="104"/>
      <c r="IV20" s="104"/>
      <c r="IW20" s="105">
        <f t="shared" si="33"/>
        <v>0</v>
      </c>
      <c r="IX20" s="106"/>
      <c r="IY20" s="107">
        <f t="shared" ref="IY20:JD20" si="52">SUM(C20,K20,S20,AA20,AI20,AQ20,AY20,BG20,BO20,BW20,CE20,CM20,CU20,DC20,DK20,DS20,EA20,EI20,EQ20,EY20,FG20,FO20,FW20,GE20,GM20,GU20,HC20,HK20,HS20,IA20,II20,IQ20)</f>
        <v>2</v>
      </c>
      <c r="IZ20" s="107">
        <f t="shared" si="52"/>
        <v>0</v>
      </c>
      <c r="JA20" s="107">
        <f t="shared" si="52"/>
        <v>0</v>
      </c>
      <c r="JB20" s="107">
        <f t="shared" si="52"/>
        <v>0</v>
      </c>
      <c r="JC20" s="107">
        <f t="shared" si="52"/>
        <v>0</v>
      </c>
      <c r="JD20" s="107">
        <f t="shared" si="52"/>
        <v>0</v>
      </c>
      <c r="JE20" s="108">
        <f t="shared" si="35"/>
        <v>2</v>
      </c>
      <c r="JF20" s="104"/>
      <c r="JG20" s="104">
        <f t="shared" ref="JG20:JG35" si="54">JE20-(SUM(C20:IW20)*0.5)</f>
        <v>0</v>
      </c>
    </row>
    <row r="21" ht="15.75" customHeight="1">
      <c r="A21" s="3" t="s">
        <v>77</v>
      </c>
      <c r="B21" s="3" t="s">
        <v>22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4"/>
      <c r="M21" s="104"/>
      <c r="N21" s="104"/>
      <c r="O21" s="104"/>
      <c r="P21" s="104"/>
      <c r="Q21" s="105">
        <f t="shared" si="3"/>
        <v>0</v>
      </c>
      <c r="R21" s="106"/>
      <c r="S21" s="104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4"/>
      <c r="AC21" s="104"/>
      <c r="AD21" s="104"/>
      <c r="AE21" s="104"/>
      <c r="AF21" s="104"/>
      <c r="AG21" s="105">
        <f t="shared" si="5"/>
        <v>0</v>
      </c>
      <c r="AH21" s="106"/>
      <c r="AI21" s="104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4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4"/>
      <c r="BA21" s="104"/>
      <c r="BB21" s="104"/>
      <c r="BC21" s="104"/>
      <c r="BD21" s="104"/>
      <c r="BE21" s="105">
        <f t="shared" si="8"/>
        <v>0</v>
      </c>
      <c r="BF21" s="106"/>
      <c r="BG21" s="104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4"/>
      <c r="BQ21" s="104"/>
      <c r="BR21" s="104"/>
      <c r="BS21" s="104"/>
      <c r="BT21" s="104"/>
      <c r="BU21" s="105">
        <f t="shared" si="10"/>
        <v>0</v>
      </c>
      <c r="BV21" s="106"/>
      <c r="BW21" s="104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04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4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4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4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4"/>
      <c r="DM21" s="104"/>
      <c r="DN21" s="104"/>
      <c r="DO21" s="104"/>
      <c r="DP21" s="104"/>
      <c r="DQ21" s="105">
        <f t="shared" si="16"/>
        <v>0</v>
      </c>
      <c r="DR21" s="106"/>
      <c r="DS21" s="104">
        <v>3.0</v>
      </c>
      <c r="DT21" s="104"/>
      <c r="DU21" s="104"/>
      <c r="DV21" s="104">
        <v>21.0</v>
      </c>
      <c r="DW21" s="104">
        <v>1.0</v>
      </c>
      <c r="DX21" s="104">
        <v>3.0</v>
      </c>
      <c r="DY21" s="105">
        <f t="shared" si="17"/>
        <v>28</v>
      </c>
      <c r="DZ21" s="106"/>
      <c r="EA21" s="104"/>
      <c r="EB21" s="104"/>
      <c r="EC21" s="104"/>
      <c r="ED21" s="104"/>
      <c r="EE21" s="104"/>
      <c r="EF21" s="104"/>
      <c r="EG21" s="105">
        <f t="shared" si="18"/>
        <v>0</v>
      </c>
      <c r="EH21" s="106"/>
      <c r="EI21" s="104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4"/>
      <c r="ES21" s="104"/>
      <c r="ET21" s="104"/>
      <c r="EU21" s="104"/>
      <c r="EV21" s="104"/>
      <c r="EW21" s="105">
        <f t="shared" si="20"/>
        <v>0</v>
      </c>
      <c r="EX21" s="106"/>
      <c r="EY21" s="104"/>
      <c r="EZ21" s="104"/>
      <c r="FA21" s="104"/>
      <c r="FB21" s="104"/>
      <c r="FC21" s="104"/>
      <c r="FD21" s="104"/>
      <c r="FE21" s="105">
        <f t="shared" si="21"/>
        <v>0</v>
      </c>
      <c r="FF21" s="106"/>
      <c r="FG21" s="104"/>
      <c r="FH21" s="104"/>
      <c r="FI21" s="104"/>
      <c r="FJ21" s="104"/>
      <c r="FK21" s="104"/>
      <c r="FL21" s="104"/>
      <c r="FM21" s="105">
        <f t="shared" si="22"/>
        <v>0</v>
      </c>
      <c r="FN21" s="106"/>
      <c r="FO21" s="104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4"/>
      <c r="FY21" s="104"/>
      <c r="FZ21" s="104"/>
      <c r="GA21" s="104"/>
      <c r="GB21" s="104"/>
      <c r="GC21" s="105">
        <f t="shared" si="24"/>
        <v>0</v>
      </c>
      <c r="GD21" s="106"/>
      <c r="GE21" s="104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04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4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4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4"/>
      <c r="HM21" s="104"/>
      <c r="HN21" s="104"/>
      <c r="HO21" s="104"/>
      <c r="HP21" s="104"/>
      <c r="HQ21" s="105">
        <f t="shared" si="29"/>
        <v>0</v>
      </c>
      <c r="HR21" s="106"/>
      <c r="HS21" s="104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4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4"/>
      <c r="IK21" s="104"/>
      <c r="IL21" s="104"/>
      <c r="IM21" s="104"/>
      <c r="IN21" s="104"/>
      <c r="IO21" s="105">
        <f t="shared" si="32"/>
        <v>0</v>
      </c>
      <c r="IP21" s="106"/>
      <c r="IQ21" s="104"/>
      <c r="IR21" s="104"/>
      <c r="IS21" s="104"/>
      <c r="IT21" s="104"/>
      <c r="IU21" s="104"/>
      <c r="IV21" s="104"/>
      <c r="IW21" s="105">
        <f t="shared" si="33"/>
        <v>0</v>
      </c>
      <c r="IX21" s="106"/>
      <c r="IY21" s="107">
        <f t="shared" ref="IY21:JD21" si="53">SUM(C21,K21,S21,AA21,AI21,AQ21,AY21,BG21,BO21,BW21,CE21,CM21,CU21,DC21,DK21,DS21,EA21,EI21,EQ21,EY21,FG21,FO21,FW21,GE21,GM21,GU21,HC21,HK21,HS21,IA21,II21,IQ21)</f>
        <v>3</v>
      </c>
      <c r="IZ21" s="107">
        <f t="shared" si="53"/>
        <v>0</v>
      </c>
      <c r="JA21" s="107">
        <f t="shared" si="53"/>
        <v>0</v>
      </c>
      <c r="JB21" s="107">
        <f t="shared" si="53"/>
        <v>21</v>
      </c>
      <c r="JC21" s="107">
        <f t="shared" si="53"/>
        <v>1</v>
      </c>
      <c r="JD21" s="107">
        <f t="shared" si="53"/>
        <v>3</v>
      </c>
      <c r="JE21" s="108">
        <f t="shared" si="35"/>
        <v>28</v>
      </c>
      <c r="JF21" s="104"/>
      <c r="JG21" s="104">
        <f t="shared" si="54"/>
        <v>0</v>
      </c>
    </row>
    <row r="22" ht="15.75" customHeight="1">
      <c r="A22" s="3" t="s">
        <v>78</v>
      </c>
      <c r="B22" s="3" t="s">
        <v>23</v>
      </c>
      <c r="C22" s="104"/>
      <c r="D22" s="105"/>
      <c r="E22" s="104"/>
      <c r="F22" s="104"/>
      <c r="G22" s="104"/>
      <c r="H22" s="104"/>
      <c r="I22" s="105">
        <f t="shared" si="2"/>
        <v>0</v>
      </c>
      <c r="J22" s="106"/>
      <c r="K22" s="104"/>
      <c r="L22" s="105"/>
      <c r="M22" s="104"/>
      <c r="N22" s="104"/>
      <c r="O22" s="104"/>
      <c r="P22" s="104"/>
      <c r="Q22" s="105">
        <f t="shared" si="3"/>
        <v>0</v>
      </c>
      <c r="R22" s="106"/>
      <c r="S22" s="104"/>
      <c r="T22" s="105"/>
      <c r="U22" s="104"/>
      <c r="V22" s="104"/>
      <c r="W22" s="104"/>
      <c r="X22" s="104"/>
      <c r="Y22" s="105">
        <f t="shared" si="4"/>
        <v>0</v>
      </c>
      <c r="Z22" s="106"/>
      <c r="AA22" s="104"/>
      <c r="AB22" s="105"/>
      <c r="AC22" s="104"/>
      <c r="AD22" s="104"/>
      <c r="AE22" s="104"/>
      <c r="AF22" s="104"/>
      <c r="AG22" s="105">
        <f t="shared" si="5"/>
        <v>0</v>
      </c>
      <c r="AH22" s="106"/>
      <c r="AI22" s="104"/>
      <c r="AJ22" s="105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5"/>
      <c r="AS22" s="104"/>
      <c r="AT22" s="104">
        <v>1.0</v>
      </c>
      <c r="AU22" s="104"/>
      <c r="AV22" s="104"/>
      <c r="AW22" s="105">
        <f t="shared" si="7"/>
        <v>1</v>
      </c>
      <c r="AX22" s="106"/>
      <c r="AY22" s="104"/>
      <c r="AZ22" s="105"/>
      <c r="BA22" s="104"/>
      <c r="BB22" s="104"/>
      <c r="BC22" s="104"/>
      <c r="BD22" s="104"/>
      <c r="BE22" s="105">
        <f t="shared" si="8"/>
        <v>0</v>
      </c>
      <c r="BF22" s="106"/>
      <c r="BG22" s="104"/>
      <c r="BH22" s="105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5"/>
      <c r="BQ22" s="104"/>
      <c r="BR22" s="104"/>
      <c r="BS22" s="104"/>
      <c r="BT22" s="104"/>
      <c r="BU22" s="105">
        <f t="shared" si="10"/>
        <v>0</v>
      </c>
      <c r="BV22" s="106"/>
      <c r="BW22" s="104"/>
      <c r="BX22" s="105"/>
      <c r="BY22" s="104"/>
      <c r="BZ22" s="104"/>
      <c r="CA22" s="104"/>
      <c r="CB22" s="104"/>
      <c r="CC22" s="105">
        <f t="shared" si="11"/>
        <v>0</v>
      </c>
      <c r="CD22" s="106"/>
      <c r="CE22" s="104"/>
      <c r="CF22" s="105">
        <v>0.5</v>
      </c>
      <c r="CG22" s="104">
        <v>2.0</v>
      </c>
      <c r="CH22" s="104">
        <v>1.0</v>
      </c>
      <c r="CI22" s="104"/>
      <c r="CJ22" s="104"/>
      <c r="CK22" s="105">
        <f t="shared" si="12"/>
        <v>3.5</v>
      </c>
      <c r="CL22" s="106"/>
      <c r="CM22" s="104"/>
      <c r="CN22" s="105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5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5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5"/>
      <c r="DM22" s="104"/>
      <c r="DN22" s="104"/>
      <c r="DO22" s="104"/>
      <c r="DP22" s="104"/>
      <c r="DQ22" s="105">
        <f t="shared" si="16"/>
        <v>0</v>
      </c>
      <c r="DR22" s="106"/>
      <c r="DS22" s="104"/>
      <c r="DT22" s="105"/>
      <c r="DU22" s="104"/>
      <c r="DV22" s="104"/>
      <c r="DW22" s="104"/>
      <c r="DX22" s="104"/>
      <c r="DY22" s="105">
        <f t="shared" si="17"/>
        <v>0</v>
      </c>
      <c r="DZ22" s="106"/>
      <c r="EA22" s="104"/>
      <c r="EB22" s="105"/>
      <c r="EC22" s="104"/>
      <c r="ED22" s="104"/>
      <c r="EE22" s="104"/>
      <c r="EF22" s="104"/>
      <c r="EG22" s="105">
        <f t="shared" si="18"/>
        <v>0</v>
      </c>
      <c r="EH22" s="106"/>
      <c r="EI22" s="104"/>
      <c r="EJ22" s="105"/>
      <c r="EK22" s="104"/>
      <c r="EL22" s="104"/>
      <c r="EM22" s="104"/>
      <c r="EN22" s="104"/>
      <c r="EO22" s="105">
        <f t="shared" si="19"/>
        <v>0</v>
      </c>
      <c r="EP22" s="106"/>
      <c r="EQ22" s="104"/>
      <c r="ER22" s="105"/>
      <c r="ES22" s="104"/>
      <c r="ET22" s="104">
        <v>1.0</v>
      </c>
      <c r="EU22" s="104"/>
      <c r="EV22" s="104"/>
      <c r="EW22" s="105">
        <f t="shared" si="20"/>
        <v>1</v>
      </c>
      <c r="EX22" s="106"/>
      <c r="EY22" s="104"/>
      <c r="EZ22" s="105"/>
      <c r="FA22" s="104"/>
      <c r="FB22" s="104"/>
      <c r="FC22" s="104"/>
      <c r="FD22" s="104"/>
      <c r="FE22" s="105">
        <f t="shared" si="21"/>
        <v>0</v>
      </c>
      <c r="FF22" s="106"/>
      <c r="FG22" s="104"/>
      <c r="FH22" s="105"/>
      <c r="FI22" s="104"/>
      <c r="FJ22" s="104"/>
      <c r="FK22" s="104"/>
      <c r="FL22" s="104"/>
      <c r="FM22" s="105">
        <f t="shared" si="22"/>
        <v>0</v>
      </c>
      <c r="FN22" s="106"/>
      <c r="FO22" s="104"/>
      <c r="FP22" s="105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5"/>
      <c r="FY22" s="104"/>
      <c r="FZ22" s="104"/>
      <c r="GA22" s="104"/>
      <c r="GB22" s="104"/>
      <c r="GC22" s="105">
        <f t="shared" si="24"/>
        <v>0</v>
      </c>
      <c r="GD22" s="106"/>
      <c r="GE22" s="104"/>
      <c r="GF22" s="105"/>
      <c r="GG22" s="104"/>
      <c r="GH22" s="104"/>
      <c r="GI22" s="104"/>
      <c r="GJ22" s="104"/>
      <c r="GK22" s="105">
        <f t="shared" si="25"/>
        <v>0</v>
      </c>
      <c r="GL22" s="106"/>
      <c r="GM22" s="104"/>
      <c r="GN22" s="105">
        <v>1.0</v>
      </c>
      <c r="GO22" s="104"/>
      <c r="GP22" s="104"/>
      <c r="GQ22" s="104"/>
      <c r="GR22" s="104"/>
      <c r="GS22" s="105">
        <f t="shared" si="26"/>
        <v>1</v>
      </c>
      <c r="GT22" s="106"/>
      <c r="GU22" s="104"/>
      <c r="GV22" s="105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5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5"/>
      <c r="HM22" s="104"/>
      <c r="HN22" s="104"/>
      <c r="HO22" s="104"/>
      <c r="HP22" s="104"/>
      <c r="HQ22" s="105">
        <f t="shared" si="29"/>
        <v>0</v>
      </c>
      <c r="HR22" s="106"/>
      <c r="HS22" s="104"/>
      <c r="HT22" s="105"/>
      <c r="HU22" s="104"/>
      <c r="HV22" s="104"/>
      <c r="HW22" s="104"/>
      <c r="HX22" s="104"/>
      <c r="HY22" s="105">
        <f t="shared" si="30"/>
        <v>0</v>
      </c>
      <c r="HZ22" s="106"/>
      <c r="IA22" s="104"/>
      <c r="IB22" s="105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5"/>
      <c r="IK22" s="104"/>
      <c r="IL22" s="104"/>
      <c r="IM22" s="104"/>
      <c r="IN22" s="104"/>
      <c r="IO22" s="105">
        <f t="shared" si="32"/>
        <v>0</v>
      </c>
      <c r="IP22" s="106"/>
      <c r="IQ22" s="104"/>
      <c r="IR22" s="105"/>
      <c r="IS22" s="104"/>
      <c r="IT22" s="104"/>
      <c r="IU22" s="104"/>
      <c r="IV22" s="104"/>
      <c r="IW22" s="105">
        <f t="shared" si="33"/>
        <v>0</v>
      </c>
      <c r="IX22" s="106"/>
      <c r="IY22" s="107">
        <f t="shared" ref="IY22:JD22" si="55">SUM(C22,K22,S22,AA22,AI22,AQ22,AY22,BG22,BO22,BW22,CE22,CM22,CU22,DC22,DK22,DS22,EA22,EI22,EQ22,EY22,FG22,FO22,FW22,GE22,GM22,GU22,HC22,HK22,HS22,IA22,II22,IQ22)</f>
        <v>0</v>
      </c>
      <c r="IZ22" s="107">
        <f t="shared" si="55"/>
        <v>1.5</v>
      </c>
      <c r="JA22" s="107">
        <f t="shared" si="55"/>
        <v>2</v>
      </c>
      <c r="JB22" s="107">
        <f t="shared" si="55"/>
        <v>3</v>
      </c>
      <c r="JC22" s="107">
        <f t="shared" si="55"/>
        <v>0</v>
      </c>
      <c r="JD22" s="107">
        <f t="shared" si="55"/>
        <v>0</v>
      </c>
      <c r="JE22" s="108">
        <f t="shared" si="35"/>
        <v>6.5</v>
      </c>
      <c r="JF22" s="104"/>
      <c r="JG22" s="104">
        <f t="shared" si="54"/>
        <v>0</v>
      </c>
    </row>
    <row r="23" ht="15.75" customHeight="1">
      <c r="A23" s="3" t="s">
        <v>79</v>
      </c>
      <c r="B23" s="3" t="s">
        <v>24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04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04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04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04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04"/>
      <c r="CF23" s="104"/>
      <c r="CG23" s="104"/>
      <c r="CH23" s="104"/>
      <c r="CI23" s="104"/>
      <c r="CJ23" s="104"/>
      <c r="CK23" s="105">
        <f t="shared" si="12"/>
        <v>0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/>
      <c r="DE23" s="104"/>
      <c r="DF23" s="104"/>
      <c r="DG23" s="104"/>
      <c r="DH23" s="104"/>
      <c r="DI23" s="105">
        <f t="shared" si="15"/>
        <v>0</v>
      </c>
      <c r="DJ23" s="106"/>
      <c r="DK23" s="104"/>
      <c r="DL23" s="104"/>
      <c r="DM23" s="104"/>
      <c r="DN23" s="104"/>
      <c r="DO23" s="104"/>
      <c r="DP23" s="104"/>
      <c r="DQ23" s="105">
        <f t="shared" si="16"/>
        <v>0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04">
        <v>2.0</v>
      </c>
      <c r="EJ23" s="104">
        <v>2.0</v>
      </c>
      <c r="EK23" s="104">
        <v>2.0</v>
      </c>
      <c r="EL23" s="104">
        <v>2.0</v>
      </c>
      <c r="EM23" s="104">
        <v>2.0</v>
      </c>
      <c r="EN23" s="104">
        <v>2.0</v>
      </c>
      <c r="EO23" s="105">
        <f t="shared" si="19"/>
        <v>12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04"/>
      <c r="FP23" s="104"/>
      <c r="FQ23" s="104"/>
      <c r="FR23" s="104"/>
      <c r="FS23" s="104"/>
      <c r="FT23" s="104"/>
      <c r="FU23" s="105">
        <f t="shared" si="23"/>
        <v>0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04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04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04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32"/>
        <v>0</v>
      </c>
      <c r="IP23" s="106"/>
      <c r="IQ23" s="104"/>
      <c r="IR23" s="104"/>
      <c r="IS23" s="104"/>
      <c r="IT23" s="104"/>
      <c r="IU23" s="104"/>
      <c r="IV23" s="104"/>
      <c r="IW23" s="105">
        <f t="shared" si="33"/>
        <v>0</v>
      </c>
      <c r="IX23" s="106"/>
      <c r="IY23" s="107">
        <f t="shared" ref="IY23:JD23" si="56">SUM(C23,K23,S23,AA23,AI23,AQ23,AY23,BG23,BO23,BW23,CE23,CM23,CU23,DC23,DK23,DS23,EA23,EI23,EQ23,EY23,FG23,FO23,FW23,GE23,GM23,GU23,HC23,HK23,HS23,IA23,II23,IQ23)</f>
        <v>2</v>
      </c>
      <c r="IZ23" s="107">
        <f t="shared" si="56"/>
        <v>2</v>
      </c>
      <c r="JA23" s="107">
        <f t="shared" si="56"/>
        <v>2</v>
      </c>
      <c r="JB23" s="107">
        <f t="shared" si="56"/>
        <v>2</v>
      </c>
      <c r="JC23" s="107">
        <f t="shared" si="56"/>
        <v>2</v>
      </c>
      <c r="JD23" s="107">
        <f t="shared" si="56"/>
        <v>2</v>
      </c>
      <c r="JE23" s="108">
        <f t="shared" si="35"/>
        <v>12</v>
      </c>
      <c r="JF23" s="104"/>
      <c r="JG23" s="104">
        <f t="shared" si="54"/>
        <v>0</v>
      </c>
    </row>
    <row r="24" ht="15.75" customHeight="1">
      <c r="A24" s="3" t="s">
        <v>80</v>
      </c>
      <c r="B24" s="3" t="s">
        <v>25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04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04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04"/>
      <c r="AU24" s="104"/>
      <c r="AV24" s="104"/>
      <c r="AW24" s="105">
        <f t="shared" si="7"/>
        <v>0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04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04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04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16"/>
        <v>0</v>
      </c>
      <c r="DR24" s="106"/>
      <c r="DS24" s="104">
        <v>1.0</v>
      </c>
      <c r="DT24" s="104"/>
      <c r="DU24" s="104"/>
      <c r="DV24" s="104">
        <v>3.0</v>
      </c>
      <c r="DW24" s="104">
        <v>1.0</v>
      </c>
      <c r="DX24" s="104">
        <v>2.0</v>
      </c>
      <c r="DY24" s="105">
        <f t="shared" si="17"/>
        <v>7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04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04"/>
      <c r="FC24" s="104"/>
      <c r="FD24" s="104"/>
      <c r="FE24" s="105">
        <f t="shared" si="21"/>
        <v>0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04"/>
      <c r="FP24" s="104"/>
      <c r="FQ24" s="104"/>
      <c r="FR24" s="104"/>
      <c r="FS24" s="104"/>
      <c r="FT24" s="104"/>
      <c r="FU24" s="105">
        <f t="shared" si="23"/>
        <v>0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04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04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04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32"/>
        <v>0</v>
      </c>
      <c r="IP24" s="106"/>
      <c r="IQ24" s="104"/>
      <c r="IR24" s="104"/>
      <c r="IS24" s="104"/>
      <c r="IT24" s="104"/>
      <c r="IU24" s="104"/>
      <c r="IV24" s="104"/>
      <c r="IW24" s="105">
        <f t="shared" si="33"/>
        <v>0</v>
      </c>
      <c r="IX24" s="106"/>
      <c r="IY24" s="107">
        <f t="shared" ref="IY24:JD24" si="57">SUM(C24,K24,S24,AA24,AI24,AQ24,AY24,BG24,BO24,BW24,CE24,CM24,CU24,DC24,DK24,DS24,EA24,EI24,EQ24,EY24,FG24,FO24,FW24,GE24,GM24,GU24,HC24,HK24,HS24,IA24,II24,IQ24)</f>
        <v>1</v>
      </c>
      <c r="IZ24" s="107">
        <f t="shared" si="57"/>
        <v>0</v>
      </c>
      <c r="JA24" s="107">
        <f t="shared" si="57"/>
        <v>0</v>
      </c>
      <c r="JB24" s="107">
        <f t="shared" si="57"/>
        <v>3</v>
      </c>
      <c r="JC24" s="107">
        <f t="shared" si="57"/>
        <v>1</v>
      </c>
      <c r="JD24" s="107">
        <f t="shared" si="57"/>
        <v>2</v>
      </c>
      <c r="JE24" s="108">
        <f t="shared" si="35"/>
        <v>7</v>
      </c>
      <c r="JF24" s="104"/>
      <c r="JG24" s="104">
        <f t="shared" si="54"/>
        <v>0</v>
      </c>
    </row>
    <row r="25" ht="15.75" customHeight="1">
      <c r="A25" s="3" t="s">
        <v>81</v>
      </c>
      <c r="B25" s="3" t="s">
        <v>26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4"/>
      <c r="L25" s="104"/>
      <c r="M25" s="104"/>
      <c r="N25" s="104"/>
      <c r="O25" s="104"/>
      <c r="P25" s="104"/>
      <c r="Q25" s="105">
        <f t="shared" si="3"/>
        <v>0</v>
      </c>
      <c r="R25" s="106"/>
      <c r="S25" s="104"/>
      <c r="T25" s="104"/>
      <c r="U25" s="104"/>
      <c r="V25" s="104"/>
      <c r="W25" s="104"/>
      <c r="X25" s="104"/>
      <c r="Y25" s="105">
        <f t="shared" si="4"/>
        <v>0</v>
      </c>
      <c r="Z25" s="106"/>
      <c r="AA25" s="104"/>
      <c r="AB25" s="104"/>
      <c r="AC25" s="104"/>
      <c r="AD25" s="104"/>
      <c r="AE25" s="104"/>
      <c r="AF25" s="104"/>
      <c r="AG25" s="105">
        <f t="shared" si="5"/>
        <v>0</v>
      </c>
      <c r="AH25" s="106"/>
      <c r="AI25" s="104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4"/>
      <c r="AR25" s="104"/>
      <c r="AS25" s="104"/>
      <c r="AT25" s="104"/>
      <c r="AU25" s="104"/>
      <c r="AV25" s="104"/>
      <c r="AW25" s="105">
        <f t="shared" si="7"/>
        <v>0</v>
      </c>
      <c r="AX25" s="106"/>
      <c r="AY25" s="104"/>
      <c r="AZ25" s="104"/>
      <c r="BA25" s="104"/>
      <c r="BB25" s="104"/>
      <c r="BC25" s="104"/>
      <c r="BD25" s="104"/>
      <c r="BE25" s="105">
        <f t="shared" si="8"/>
        <v>0</v>
      </c>
      <c r="BF25" s="106"/>
      <c r="BG25" s="104"/>
      <c r="BH25" s="104"/>
      <c r="BI25" s="104"/>
      <c r="BJ25" s="104"/>
      <c r="BK25" s="104"/>
      <c r="BL25" s="104"/>
      <c r="BM25" s="105">
        <f t="shared" si="9"/>
        <v>0</v>
      </c>
      <c r="BN25" s="106"/>
      <c r="BO25" s="104"/>
      <c r="BP25" s="104"/>
      <c r="BQ25" s="104"/>
      <c r="BR25" s="104"/>
      <c r="BS25" s="104"/>
      <c r="BT25" s="104"/>
      <c r="BU25" s="105">
        <f t="shared" si="10"/>
        <v>0</v>
      </c>
      <c r="BV25" s="106"/>
      <c r="BW25" s="104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04"/>
      <c r="CF25" s="104"/>
      <c r="CG25" s="104"/>
      <c r="CH25" s="104"/>
      <c r="CI25" s="104"/>
      <c r="CJ25" s="104"/>
      <c r="CK25" s="105">
        <f t="shared" si="12"/>
        <v>0</v>
      </c>
      <c r="CL25" s="106"/>
      <c r="CM25" s="104"/>
      <c r="CN25" s="104"/>
      <c r="CO25" s="104"/>
      <c r="CP25" s="104"/>
      <c r="CQ25" s="104"/>
      <c r="CR25" s="104"/>
      <c r="CS25" s="105">
        <f t="shared" si="13"/>
        <v>0</v>
      </c>
      <c r="CT25" s="106"/>
      <c r="CU25" s="104"/>
      <c r="CV25" s="104"/>
      <c r="CW25" s="104"/>
      <c r="CX25" s="104"/>
      <c r="CY25" s="104"/>
      <c r="CZ25" s="104"/>
      <c r="DA25" s="105">
        <f t="shared" si="14"/>
        <v>0</v>
      </c>
      <c r="DB25" s="106"/>
      <c r="DC25" s="104"/>
      <c r="DD25" s="104"/>
      <c r="DE25" s="104"/>
      <c r="DF25" s="104"/>
      <c r="DG25" s="104"/>
      <c r="DH25" s="104"/>
      <c r="DI25" s="105">
        <f t="shared" si="15"/>
        <v>0</v>
      </c>
      <c r="DJ25" s="106"/>
      <c r="DK25" s="104"/>
      <c r="DL25" s="104"/>
      <c r="DM25" s="104"/>
      <c r="DN25" s="104"/>
      <c r="DO25" s="104"/>
      <c r="DP25" s="104"/>
      <c r="DQ25" s="105">
        <f t="shared" si="16"/>
        <v>0</v>
      </c>
      <c r="DR25" s="106"/>
      <c r="DS25" s="104"/>
      <c r="DT25" s="104"/>
      <c r="DU25" s="104"/>
      <c r="DV25" s="104"/>
      <c r="DW25" s="104"/>
      <c r="DX25" s="104"/>
      <c r="DY25" s="105">
        <f t="shared" si="17"/>
        <v>0</v>
      </c>
      <c r="DZ25" s="106"/>
      <c r="EA25" s="104"/>
      <c r="EB25" s="104"/>
      <c r="EC25" s="104"/>
      <c r="ED25" s="104"/>
      <c r="EE25" s="104"/>
      <c r="EF25" s="104"/>
      <c r="EG25" s="105">
        <f t="shared" si="18"/>
        <v>0</v>
      </c>
      <c r="EH25" s="106"/>
      <c r="EI25" s="104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4"/>
      <c r="ER25" s="104"/>
      <c r="ES25" s="104"/>
      <c r="ET25" s="104"/>
      <c r="EU25" s="104"/>
      <c r="EV25" s="104"/>
      <c r="EW25" s="105">
        <f t="shared" si="20"/>
        <v>0</v>
      </c>
      <c r="EX25" s="106"/>
      <c r="EY25" s="104"/>
      <c r="EZ25" s="104"/>
      <c r="FA25" s="104"/>
      <c r="FB25" s="104"/>
      <c r="FC25" s="104"/>
      <c r="FD25" s="104"/>
      <c r="FE25" s="105">
        <f t="shared" si="21"/>
        <v>0</v>
      </c>
      <c r="FF25" s="106"/>
      <c r="FG25" s="104"/>
      <c r="FH25" s="104"/>
      <c r="FI25" s="104"/>
      <c r="FJ25" s="104"/>
      <c r="FK25" s="104"/>
      <c r="FL25" s="104"/>
      <c r="FM25" s="105">
        <f t="shared" si="22"/>
        <v>0</v>
      </c>
      <c r="FN25" s="106"/>
      <c r="FO25" s="104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4"/>
      <c r="FX25" s="104"/>
      <c r="FY25" s="104"/>
      <c r="FZ25" s="104"/>
      <c r="GA25" s="104"/>
      <c r="GB25" s="104"/>
      <c r="GC25" s="105">
        <f t="shared" si="24"/>
        <v>0</v>
      </c>
      <c r="GD25" s="106"/>
      <c r="GE25" s="104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04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4"/>
      <c r="GV25" s="104"/>
      <c r="GW25" s="104"/>
      <c r="GX25" s="104"/>
      <c r="GY25" s="104"/>
      <c r="GZ25" s="104"/>
      <c r="HA25" s="105">
        <f t="shared" si="27"/>
        <v>0</v>
      </c>
      <c r="HB25" s="106"/>
      <c r="HC25" s="104"/>
      <c r="HD25" s="104"/>
      <c r="HE25" s="104"/>
      <c r="HF25" s="104"/>
      <c r="HG25" s="104"/>
      <c r="HH25" s="104"/>
      <c r="HI25" s="105">
        <f t="shared" si="28"/>
        <v>0</v>
      </c>
      <c r="HJ25" s="106"/>
      <c r="HK25" s="104"/>
      <c r="HL25" s="104"/>
      <c r="HM25" s="104"/>
      <c r="HN25" s="104"/>
      <c r="HO25" s="104"/>
      <c r="HP25" s="104"/>
      <c r="HQ25" s="105">
        <f t="shared" si="29"/>
        <v>0</v>
      </c>
      <c r="HR25" s="106"/>
      <c r="HS25" s="104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4"/>
      <c r="IB25" s="104"/>
      <c r="IC25" s="104"/>
      <c r="ID25" s="104"/>
      <c r="IE25" s="104"/>
      <c r="IF25" s="104"/>
      <c r="IG25" s="105">
        <f t="shared" si="31"/>
        <v>0</v>
      </c>
      <c r="IH25" s="106"/>
      <c r="II25" s="104"/>
      <c r="IJ25" s="104"/>
      <c r="IK25" s="104"/>
      <c r="IL25" s="104"/>
      <c r="IM25" s="104"/>
      <c r="IN25" s="104"/>
      <c r="IO25" s="105">
        <f t="shared" si="32"/>
        <v>0</v>
      </c>
      <c r="IP25" s="106"/>
      <c r="IQ25" s="104"/>
      <c r="IR25" s="104"/>
      <c r="IS25" s="104"/>
      <c r="IT25" s="104"/>
      <c r="IU25" s="104"/>
      <c r="IV25" s="104"/>
      <c r="IW25" s="105">
        <f t="shared" si="33"/>
        <v>0</v>
      </c>
      <c r="IX25" s="106"/>
      <c r="IY25" s="107">
        <f t="shared" ref="IY25:JD25" si="58">SUM(C25,K25,S25,AA25,AI25,AQ25,AY25,BG25,BO25,BW25,CE25,CM25,CU25,DC25,DK25,DS25,EA25,EI25,EQ25,EY25,FG25,FO25,FW25,GE25,GM25,GU25,HC25,HK25,HS25,IA25,II25,IQ25)</f>
        <v>0</v>
      </c>
      <c r="IZ25" s="107">
        <f t="shared" si="58"/>
        <v>0</v>
      </c>
      <c r="JA25" s="107">
        <f t="shared" si="58"/>
        <v>0</v>
      </c>
      <c r="JB25" s="107">
        <f t="shared" si="58"/>
        <v>0</v>
      </c>
      <c r="JC25" s="107">
        <f t="shared" si="58"/>
        <v>0</v>
      </c>
      <c r="JD25" s="107">
        <f t="shared" si="58"/>
        <v>0</v>
      </c>
      <c r="JE25" s="108">
        <f t="shared" si="35"/>
        <v>0</v>
      </c>
      <c r="JF25" s="104"/>
      <c r="JG25" s="104">
        <f t="shared" si="54"/>
        <v>0</v>
      </c>
    </row>
    <row r="26" ht="15.75" customHeight="1">
      <c r="A26" s="3" t="s">
        <v>82</v>
      </c>
      <c r="B26" s="3" t="s">
        <v>27</v>
      </c>
      <c r="C26" s="105"/>
      <c r="D26" s="104"/>
      <c r="E26" s="105"/>
      <c r="F26" s="105"/>
      <c r="G26" s="104"/>
      <c r="H26" s="104"/>
      <c r="I26" s="105">
        <f t="shared" si="2"/>
        <v>0</v>
      </c>
      <c r="J26" s="106"/>
      <c r="K26" s="105"/>
      <c r="L26" s="104"/>
      <c r="M26" s="105"/>
      <c r="N26" s="105"/>
      <c r="O26" s="104"/>
      <c r="P26" s="104"/>
      <c r="Q26" s="105">
        <f t="shared" si="3"/>
        <v>0</v>
      </c>
      <c r="R26" s="106"/>
      <c r="S26" s="105"/>
      <c r="T26" s="104"/>
      <c r="U26" s="105"/>
      <c r="V26" s="105"/>
      <c r="W26" s="104"/>
      <c r="X26" s="104"/>
      <c r="Y26" s="105">
        <f t="shared" si="4"/>
        <v>0</v>
      </c>
      <c r="Z26" s="106"/>
      <c r="AA26" s="105"/>
      <c r="AB26" s="104"/>
      <c r="AC26" s="105"/>
      <c r="AD26" s="105"/>
      <c r="AE26" s="104"/>
      <c r="AF26" s="104"/>
      <c r="AG26" s="105">
        <f t="shared" si="5"/>
        <v>0</v>
      </c>
      <c r="AH26" s="106"/>
      <c r="AI26" s="105"/>
      <c r="AJ26" s="104"/>
      <c r="AK26" s="105"/>
      <c r="AL26" s="105"/>
      <c r="AM26" s="104"/>
      <c r="AN26" s="104"/>
      <c r="AO26" s="105">
        <f t="shared" si="6"/>
        <v>0</v>
      </c>
      <c r="AP26" s="106"/>
      <c r="AQ26" s="105"/>
      <c r="AR26" s="104"/>
      <c r="AS26" s="105"/>
      <c r="AT26" s="105"/>
      <c r="AU26" s="104"/>
      <c r="AV26" s="104"/>
      <c r="AW26" s="105">
        <f t="shared" si="7"/>
        <v>0</v>
      </c>
      <c r="AX26" s="106"/>
      <c r="AY26" s="105"/>
      <c r="AZ26" s="104"/>
      <c r="BA26" s="105"/>
      <c r="BB26" s="105"/>
      <c r="BC26" s="104"/>
      <c r="BD26" s="104"/>
      <c r="BE26" s="105">
        <f t="shared" si="8"/>
        <v>0</v>
      </c>
      <c r="BF26" s="106"/>
      <c r="BG26" s="105"/>
      <c r="BH26" s="104"/>
      <c r="BI26" s="105"/>
      <c r="BJ26" s="105"/>
      <c r="BK26" s="104"/>
      <c r="BL26" s="104"/>
      <c r="BM26" s="105">
        <f t="shared" si="9"/>
        <v>0</v>
      </c>
      <c r="BN26" s="106"/>
      <c r="BO26" s="105"/>
      <c r="BP26" s="104"/>
      <c r="BQ26" s="105"/>
      <c r="BR26" s="105"/>
      <c r="BS26" s="104"/>
      <c r="BT26" s="104"/>
      <c r="BU26" s="105">
        <f t="shared" si="10"/>
        <v>0</v>
      </c>
      <c r="BV26" s="106"/>
      <c r="BW26" s="105"/>
      <c r="BX26" s="104"/>
      <c r="BY26" s="105"/>
      <c r="BZ26" s="105"/>
      <c r="CA26" s="104"/>
      <c r="CB26" s="104"/>
      <c r="CC26" s="105">
        <f t="shared" si="11"/>
        <v>0</v>
      </c>
      <c r="CD26" s="106"/>
      <c r="CE26" s="105">
        <v>0.5</v>
      </c>
      <c r="CF26" s="104"/>
      <c r="CG26" s="105">
        <v>0.5</v>
      </c>
      <c r="CH26" s="105">
        <v>1.0</v>
      </c>
      <c r="CI26" s="104">
        <v>0.5</v>
      </c>
      <c r="CJ26" s="104"/>
      <c r="CK26" s="105">
        <f t="shared" si="12"/>
        <v>2.5</v>
      </c>
      <c r="CL26" s="106"/>
      <c r="CM26" s="105"/>
      <c r="CN26" s="104"/>
      <c r="CO26" s="105"/>
      <c r="CP26" s="105"/>
      <c r="CQ26" s="104"/>
      <c r="CR26" s="104"/>
      <c r="CS26" s="105">
        <f t="shared" si="13"/>
        <v>0</v>
      </c>
      <c r="CT26" s="106"/>
      <c r="CU26" s="105"/>
      <c r="CV26" s="104"/>
      <c r="CW26" s="105"/>
      <c r="CX26" s="105"/>
      <c r="CY26" s="104"/>
      <c r="CZ26" s="104"/>
      <c r="DA26" s="105">
        <f t="shared" si="14"/>
        <v>0</v>
      </c>
      <c r="DB26" s="106"/>
      <c r="DC26" s="105"/>
      <c r="DD26" s="104"/>
      <c r="DE26" s="105"/>
      <c r="DF26" s="105"/>
      <c r="DG26" s="104"/>
      <c r="DH26" s="104"/>
      <c r="DI26" s="105">
        <f t="shared" si="15"/>
        <v>0</v>
      </c>
      <c r="DJ26" s="106"/>
      <c r="DK26" s="105"/>
      <c r="DL26" s="104"/>
      <c r="DM26" s="105"/>
      <c r="DN26" s="105"/>
      <c r="DO26" s="104"/>
      <c r="DP26" s="104"/>
      <c r="DQ26" s="105">
        <f t="shared" si="16"/>
        <v>0</v>
      </c>
      <c r="DR26" s="106"/>
      <c r="DS26" s="105"/>
      <c r="DT26" s="104"/>
      <c r="DU26" s="105"/>
      <c r="DV26" s="105"/>
      <c r="DW26" s="104"/>
      <c r="DX26" s="104"/>
      <c r="DY26" s="105">
        <f t="shared" si="17"/>
        <v>0</v>
      </c>
      <c r="DZ26" s="106"/>
      <c r="EA26" s="105"/>
      <c r="EB26" s="104"/>
      <c r="EC26" s="105"/>
      <c r="ED26" s="105"/>
      <c r="EE26" s="104"/>
      <c r="EF26" s="104"/>
      <c r="EG26" s="105">
        <f t="shared" si="18"/>
        <v>0</v>
      </c>
      <c r="EH26" s="106"/>
      <c r="EI26" s="105">
        <v>0.5</v>
      </c>
      <c r="EJ26" s="104"/>
      <c r="EK26" s="105">
        <v>1.0</v>
      </c>
      <c r="EL26" s="105">
        <v>0.5</v>
      </c>
      <c r="EM26" s="104">
        <v>0.5</v>
      </c>
      <c r="EN26" s="104">
        <v>0.5</v>
      </c>
      <c r="EO26" s="105">
        <f t="shared" si="19"/>
        <v>3</v>
      </c>
      <c r="EP26" s="106"/>
      <c r="EQ26" s="105"/>
      <c r="ER26" s="104"/>
      <c r="ES26" s="105"/>
      <c r="ET26" s="105"/>
      <c r="EU26" s="104"/>
      <c r="EV26" s="104"/>
      <c r="EW26" s="105">
        <f t="shared" si="20"/>
        <v>0</v>
      </c>
      <c r="EX26" s="106"/>
      <c r="EY26" s="105"/>
      <c r="EZ26" s="104"/>
      <c r="FA26" s="105"/>
      <c r="FB26" s="105"/>
      <c r="FC26" s="104"/>
      <c r="FD26" s="104"/>
      <c r="FE26" s="105">
        <f t="shared" si="21"/>
        <v>0</v>
      </c>
      <c r="FF26" s="106"/>
      <c r="FG26" s="105"/>
      <c r="FH26" s="104"/>
      <c r="FI26" s="105"/>
      <c r="FJ26" s="105"/>
      <c r="FK26" s="104"/>
      <c r="FL26" s="104"/>
      <c r="FM26" s="105">
        <f t="shared" si="22"/>
        <v>0</v>
      </c>
      <c r="FN26" s="106"/>
      <c r="FO26" s="105"/>
      <c r="FP26" s="104"/>
      <c r="FQ26" s="105"/>
      <c r="FR26" s="105"/>
      <c r="FS26" s="104"/>
      <c r="FT26" s="104"/>
      <c r="FU26" s="105">
        <f t="shared" si="23"/>
        <v>0</v>
      </c>
      <c r="FV26" s="106"/>
      <c r="FW26" s="105"/>
      <c r="FX26" s="104"/>
      <c r="FY26" s="105"/>
      <c r="FZ26" s="105"/>
      <c r="GA26" s="104"/>
      <c r="GB26" s="104"/>
      <c r="GC26" s="105">
        <f t="shared" si="24"/>
        <v>0</v>
      </c>
      <c r="GD26" s="106"/>
      <c r="GE26" s="105"/>
      <c r="GF26" s="104"/>
      <c r="GG26" s="105"/>
      <c r="GH26" s="105"/>
      <c r="GI26" s="104"/>
      <c r="GJ26" s="104"/>
      <c r="GK26" s="105">
        <f t="shared" si="25"/>
        <v>0</v>
      </c>
      <c r="GL26" s="106"/>
      <c r="GM26" s="105"/>
      <c r="GN26" s="104"/>
      <c r="GO26" s="105">
        <v>1.0</v>
      </c>
      <c r="GP26" s="105">
        <v>1.0</v>
      </c>
      <c r="GQ26" s="104">
        <v>0.5</v>
      </c>
      <c r="GR26" s="104"/>
      <c r="GS26" s="105">
        <f t="shared" si="26"/>
        <v>2.5</v>
      </c>
      <c r="GT26" s="106"/>
      <c r="GU26" s="105"/>
      <c r="GV26" s="104"/>
      <c r="GW26" s="105"/>
      <c r="GX26" s="105"/>
      <c r="GY26" s="104"/>
      <c r="GZ26" s="104"/>
      <c r="HA26" s="105">
        <f t="shared" si="27"/>
        <v>0</v>
      </c>
      <c r="HB26" s="106"/>
      <c r="HC26" s="105"/>
      <c r="HD26" s="104"/>
      <c r="HE26" s="105"/>
      <c r="HF26" s="105"/>
      <c r="HG26" s="104"/>
      <c r="HH26" s="104"/>
      <c r="HI26" s="105">
        <f t="shared" si="28"/>
        <v>0</v>
      </c>
      <c r="HJ26" s="106"/>
      <c r="HK26" s="105"/>
      <c r="HL26" s="104"/>
      <c r="HM26" s="105"/>
      <c r="HN26" s="105"/>
      <c r="HO26" s="104"/>
      <c r="HP26" s="104"/>
      <c r="HQ26" s="105">
        <f t="shared" si="29"/>
        <v>0</v>
      </c>
      <c r="HR26" s="106"/>
      <c r="HS26" s="105"/>
      <c r="HT26" s="104"/>
      <c r="HU26" s="105"/>
      <c r="HV26" s="105"/>
      <c r="HW26" s="104"/>
      <c r="HX26" s="104"/>
      <c r="HY26" s="105">
        <f t="shared" si="30"/>
        <v>0</v>
      </c>
      <c r="HZ26" s="106"/>
      <c r="IA26" s="105"/>
      <c r="IB26" s="104"/>
      <c r="IC26" s="105"/>
      <c r="ID26" s="105"/>
      <c r="IE26" s="104"/>
      <c r="IF26" s="104"/>
      <c r="IG26" s="105">
        <f t="shared" si="31"/>
        <v>0</v>
      </c>
      <c r="IH26" s="106"/>
      <c r="II26" s="105"/>
      <c r="IJ26" s="104"/>
      <c r="IK26" s="105"/>
      <c r="IL26" s="105"/>
      <c r="IM26" s="104"/>
      <c r="IN26" s="104"/>
      <c r="IO26" s="105">
        <f t="shared" si="32"/>
        <v>0</v>
      </c>
      <c r="IP26" s="106"/>
      <c r="IQ26" s="105"/>
      <c r="IR26" s="104"/>
      <c r="IS26" s="105"/>
      <c r="IT26" s="105"/>
      <c r="IU26" s="104"/>
      <c r="IV26" s="104"/>
      <c r="IW26" s="105">
        <f t="shared" si="33"/>
        <v>0</v>
      </c>
      <c r="IX26" s="106"/>
      <c r="IY26" s="107">
        <f t="shared" ref="IY26:JD26" si="59">SUM(C26,K26,S26,AA26,AI26,AQ26,AY26,BG26,BO26,BW26,CE26,CM26,CU26,DC26,DK26,DS26,EA26,EI26,EQ26,EY26,FG26,FO26,FW26,GE26,GM26,GU26,HC26,HK26,HS26,IA26,II26,IQ26)</f>
        <v>1</v>
      </c>
      <c r="IZ26" s="107">
        <f t="shared" si="59"/>
        <v>0</v>
      </c>
      <c r="JA26" s="107">
        <f t="shared" si="59"/>
        <v>2.5</v>
      </c>
      <c r="JB26" s="107">
        <f t="shared" si="59"/>
        <v>2.5</v>
      </c>
      <c r="JC26" s="107">
        <f t="shared" si="59"/>
        <v>1.5</v>
      </c>
      <c r="JD26" s="107">
        <f t="shared" si="59"/>
        <v>0.5</v>
      </c>
      <c r="JE26" s="108">
        <f t="shared" si="35"/>
        <v>8</v>
      </c>
      <c r="JF26" s="104"/>
      <c r="JG26" s="104">
        <f t="shared" si="54"/>
        <v>0</v>
      </c>
    </row>
    <row r="27" ht="15.75" customHeight="1">
      <c r="A27" s="3" t="s">
        <v>83</v>
      </c>
      <c r="B27" s="3" t="s">
        <v>28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04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04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04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04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04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1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04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04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04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04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04"/>
      <c r="HD27" s="104"/>
      <c r="HE27" s="104"/>
      <c r="HF27" s="104"/>
      <c r="HG27" s="104"/>
      <c r="HH27" s="104"/>
      <c r="HI27" s="105">
        <f t="shared" si="28"/>
        <v>0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04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32"/>
        <v>0</v>
      </c>
      <c r="IP27" s="106"/>
      <c r="IQ27" s="104"/>
      <c r="IR27" s="104"/>
      <c r="IS27" s="104"/>
      <c r="IT27" s="104"/>
      <c r="IU27" s="104"/>
      <c r="IV27" s="104"/>
      <c r="IW27" s="105">
        <f t="shared" si="33"/>
        <v>0</v>
      </c>
      <c r="IX27" s="106"/>
      <c r="IY27" s="107">
        <f t="shared" ref="IY27:JD27" si="60">SUM(C27,K27,S27,AA27,AI27,AQ27,AY27,BG27,BO27,BW27,CE27,CM27,CU27,DC27,DK27,DS27,EA27,EI27,EQ27,EY27,FG27,FO27,FW27,GE27,GM27,GU27,HC27,HK27,HS27,IA27,II27,IQ27)</f>
        <v>0</v>
      </c>
      <c r="IZ27" s="107">
        <f t="shared" si="60"/>
        <v>0</v>
      </c>
      <c r="JA27" s="107">
        <f t="shared" si="60"/>
        <v>0</v>
      </c>
      <c r="JB27" s="107">
        <f t="shared" si="60"/>
        <v>0</v>
      </c>
      <c r="JC27" s="107">
        <f t="shared" si="60"/>
        <v>0</v>
      </c>
      <c r="JD27" s="107">
        <f t="shared" si="60"/>
        <v>0</v>
      </c>
      <c r="JE27" s="108">
        <f t="shared" si="35"/>
        <v>0</v>
      </c>
      <c r="JF27" s="104"/>
      <c r="JG27" s="104">
        <f t="shared" si="54"/>
        <v>0</v>
      </c>
    </row>
    <row r="28" ht="15.75" customHeight="1">
      <c r="A28" s="3" t="s">
        <v>84</v>
      </c>
      <c r="B28" s="3" t="s">
        <v>29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/>
      <c r="L28" s="104"/>
      <c r="M28" s="104"/>
      <c r="N28" s="104"/>
      <c r="O28" s="104"/>
      <c r="P28" s="104"/>
      <c r="Q28" s="105">
        <f t="shared" si="3"/>
        <v>0</v>
      </c>
      <c r="R28" s="106"/>
      <c r="S28" s="104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04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04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04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04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1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04"/>
      <c r="EJ28" s="104"/>
      <c r="EK28" s="104"/>
      <c r="EL28" s="104">
        <v>1.0</v>
      </c>
      <c r="EM28" s="104"/>
      <c r="EN28" s="104"/>
      <c r="EO28" s="105">
        <f t="shared" si="19"/>
        <v>1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04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04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04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>
        <v>2.0</v>
      </c>
      <c r="GY28" s="104"/>
      <c r="GZ28" s="104"/>
      <c r="HA28" s="105">
        <f t="shared" si="27"/>
        <v>2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04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04"/>
      <c r="ID28" s="104"/>
      <c r="IE28" s="104"/>
      <c r="IF28" s="104"/>
      <c r="IG28" s="105">
        <f t="shared" si="31"/>
        <v>0</v>
      </c>
      <c r="IH28" s="106"/>
      <c r="II28" s="104"/>
      <c r="IJ28" s="104"/>
      <c r="IK28" s="104"/>
      <c r="IL28" s="104"/>
      <c r="IM28" s="104"/>
      <c r="IN28" s="104"/>
      <c r="IO28" s="105">
        <f t="shared" si="32"/>
        <v>0</v>
      </c>
      <c r="IP28" s="106"/>
      <c r="IQ28" s="104"/>
      <c r="IR28" s="104"/>
      <c r="IS28" s="104"/>
      <c r="IT28" s="104"/>
      <c r="IU28" s="104"/>
      <c r="IV28" s="104"/>
      <c r="IW28" s="105">
        <f t="shared" si="33"/>
        <v>0</v>
      </c>
      <c r="IX28" s="106"/>
      <c r="IY28" s="107">
        <f t="shared" ref="IY28:JD28" si="61">SUM(C28,K28,S28,AA28,AI28,AQ28,AY28,BG28,BO28,BW28,CE28,CM28,CU28,DC28,DK28,DS28,EA28,EI28,EQ28,EY28,FG28,FO28,FW28,GE28,GM28,GU28,HC28,HK28,HS28,IA28,II28,IQ28)</f>
        <v>0</v>
      </c>
      <c r="IZ28" s="107">
        <f t="shared" si="61"/>
        <v>0</v>
      </c>
      <c r="JA28" s="107">
        <f t="shared" si="61"/>
        <v>0</v>
      </c>
      <c r="JB28" s="107">
        <f t="shared" si="61"/>
        <v>3</v>
      </c>
      <c r="JC28" s="107">
        <f t="shared" si="61"/>
        <v>0</v>
      </c>
      <c r="JD28" s="107">
        <f t="shared" si="61"/>
        <v>0</v>
      </c>
      <c r="JE28" s="108">
        <f t="shared" si="35"/>
        <v>3</v>
      </c>
      <c r="JF28" s="104"/>
      <c r="JG28" s="104">
        <f t="shared" si="54"/>
        <v>0</v>
      </c>
    </row>
    <row r="29" ht="15.75" customHeight="1">
      <c r="A29" s="3" t="s">
        <v>85</v>
      </c>
      <c r="B29" s="3" t="s">
        <v>30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04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04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04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04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04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>
        <v>4.0</v>
      </c>
      <c r="DL29" s="104"/>
      <c r="DM29" s="104"/>
      <c r="DN29" s="104"/>
      <c r="DO29" s="104"/>
      <c r="DP29" s="104"/>
      <c r="DQ29" s="105">
        <f t="shared" si="16"/>
        <v>4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04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04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04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04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04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32"/>
        <v>0</v>
      </c>
      <c r="IP29" s="106"/>
      <c r="IQ29" s="104"/>
      <c r="IR29" s="104"/>
      <c r="IS29" s="104"/>
      <c r="IT29" s="104"/>
      <c r="IU29" s="104"/>
      <c r="IV29" s="104"/>
      <c r="IW29" s="105">
        <f t="shared" si="33"/>
        <v>0</v>
      </c>
      <c r="IX29" s="106"/>
      <c r="IY29" s="107">
        <f t="shared" ref="IY29:JD29" si="62">SUM(C29,K29,S29,AA29,AI29,AQ29,AY29,BG29,BO29,BW29,CE29,CM29,CU29,DC29,DK29,DS29,EA29,EI29,EQ29,EY29,FG29,FO29,FW29,GE29,GM29,GU29,HC29,HK29,HS29,IA29,II29,IQ29)</f>
        <v>4</v>
      </c>
      <c r="IZ29" s="107">
        <f t="shared" si="62"/>
        <v>0</v>
      </c>
      <c r="JA29" s="107">
        <f t="shared" si="62"/>
        <v>0</v>
      </c>
      <c r="JB29" s="107">
        <f t="shared" si="62"/>
        <v>0</v>
      </c>
      <c r="JC29" s="107">
        <f t="shared" si="62"/>
        <v>0</v>
      </c>
      <c r="JD29" s="107">
        <f t="shared" si="62"/>
        <v>0</v>
      </c>
      <c r="JE29" s="108">
        <f t="shared" si="35"/>
        <v>4</v>
      </c>
      <c r="JF29" s="104"/>
      <c r="JG29" s="104">
        <f t="shared" si="54"/>
        <v>0</v>
      </c>
    </row>
    <row r="30" ht="15.75" customHeight="1">
      <c r="A30" s="3" t="s">
        <v>86</v>
      </c>
      <c r="B30" s="3" t="s">
        <v>31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04"/>
      <c r="T30" s="104"/>
      <c r="U30" s="104"/>
      <c r="V30" s="104"/>
      <c r="W30" s="104"/>
      <c r="X30" s="104"/>
      <c r="Y30" s="105">
        <f t="shared" si="4"/>
        <v>0</v>
      </c>
      <c r="Z30" s="106"/>
      <c r="AA30" s="104"/>
      <c r="AB30" s="104"/>
      <c r="AC30" s="104"/>
      <c r="AD30" s="104"/>
      <c r="AE30" s="104"/>
      <c r="AF30" s="104"/>
      <c r="AG30" s="105">
        <f t="shared" si="5"/>
        <v>0</v>
      </c>
      <c r="AH30" s="106"/>
      <c r="AI30" s="104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04"/>
      <c r="AR30" s="104"/>
      <c r="AS30" s="104"/>
      <c r="AT30" s="104"/>
      <c r="AU30" s="104"/>
      <c r="AV30" s="104"/>
      <c r="AW30" s="105">
        <f t="shared" si="7"/>
        <v>0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04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04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04">
        <v>4.0</v>
      </c>
      <c r="CF30" s="104">
        <v>4.0</v>
      </c>
      <c r="CG30" s="104"/>
      <c r="CH30" s="104">
        <v>6.5</v>
      </c>
      <c r="CI30" s="104">
        <v>1.5</v>
      </c>
      <c r="CJ30" s="104"/>
      <c r="CK30" s="105">
        <f t="shared" si="12"/>
        <v>16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/>
      <c r="CV30" s="104"/>
      <c r="CW30" s="104"/>
      <c r="CX30" s="104"/>
      <c r="CY30" s="104"/>
      <c r="CZ30" s="104"/>
      <c r="DA30" s="105">
        <f t="shared" si="14"/>
        <v>0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16"/>
        <v>0</v>
      </c>
      <c r="DR30" s="106"/>
      <c r="DS30" s="104">
        <v>0.5</v>
      </c>
      <c r="DT30" s="104"/>
      <c r="DU30" s="104">
        <v>1.5</v>
      </c>
      <c r="DV30" s="104">
        <v>1.0</v>
      </c>
      <c r="DW30" s="104"/>
      <c r="DX30" s="104"/>
      <c r="DY30" s="105">
        <f t="shared" si="17"/>
        <v>3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04">
        <v>3.0</v>
      </c>
      <c r="EJ30" s="104">
        <v>4.0</v>
      </c>
      <c r="EK30" s="104"/>
      <c r="EL30" s="104">
        <v>7.0</v>
      </c>
      <c r="EM30" s="104">
        <v>2.0</v>
      </c>
      <c r="EN30" s="104"/>
      <c r="EO30" s="105">
        <f t="shared" si="19"/>
        <v>16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04"/>
      <c r="EZ30" s="104"/>
      <c r="FA30" s="104"/>
      <c r="FB30" s="104"/>
      <c r="FC30" s="104"/>
      <c r="FD30" s="104"/>
      <c r="FE30" s="105">
        <f t="shared" si="21"/>
        <v>0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04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04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04">
        <v>4.0</v>
      </c>
      <c r="GN30" s="104">
        <v>1.0</v>
      </c>
      <c r="GO30" s="104"/>
      <c r="GP30" s="104">
        <v>8.0</v>
      </c>
      <c r="GQ30" s="104">
        <v>2.0</v>
      </c>
      <c r="GR30" s="104"/>
      <c r="GS30" s="105">
        <f t="shared" si="26"/>
        <v>15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04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32"/>
        <v>0</v>
      </c>
      <c r="IP30" s="106"/>
      <c r="IQ30" s="104"/>
      <c r="IR30" s="104"/>
      <c r="IS30" s="104"/>
      <c r="IT30" s="104"/>
      <c r="IU30" s="104"/>
      <c r="IV30" s="104"/>
      <c r="IW30" s="105">
        <f t="shared" si="33"/>
        <v>0</v>
      </c>
      <c r="IX30" s="106"/>
      <c r="IY30" s="107">
        <f t="shared" ref="IY30:JD30" si="63">SUM(C30,K30,S30,AA30,AI30,AQ30,AY30,BG30,BO30,BW30,CE30,CM30,CU30,DC30,DK30,DS30,EA30,EI30,EQ30,EY30,FG30,FO30,FW30,GE30,GM30,GU30,HC30,HK30,HS30,IA30,II30,IQ30)</f>
        <v>11.5</v>
      </c>
      <c r="IZ30" s="107">
        <f t="shared" si="63"/>
        <v>9</v>
      </c>
      <c r="JA30" s="107">
        <f t="shared" si="63"/>
        <v>1.5</v>
      </c>
      <c r="JB30" s="107">
        <f t="shared" si="63"/>
        <v>22.5</v>
      </c>
      <c r="JC30" s="107">
        <f t="shared" si="63"/>
        <v>5.5</v>
      </c>
      <c r="JD30" s="107">
        <f t="shared" si="63"/>
        <v>0</v>
      </c>
      <c r="JE30" s="108">
        <f t="shared" si="35"/>
        <v>50</v>
      </c>
      <c r="JF30" s="104"/>
      <c r="JG30" s="104">
        <f t="shared" si="54"/>
        <v>0</v>
      </c>
    </row>
    <row r="31" ht="15.75" customHeight="1">
      <c r="A31" s="3" t="s">
        <v>87</v>
      </c>
      <c r="B31" s="3" t="s">
        <v>32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04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04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04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04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04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/>
      <c r="DN31" s="104"/>
      <c r="DO31" s="104"/>
      <c r="DP31" s="104"/>
      <c r="DQ31" s="105">
        <f t="shared" si="16"/>
        <v>0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04"/>
      <c r="ED31" s="104"/>
      <c r="EE31" s="104"/>
      <c r="EF31" s="104"/>
      <c r="EG31" s="105">
        <f t="shared" si="18"/>
        <v>0</v>
      </c>
      <c r="EH31" s="106"/>
      <c r="EI31" s="104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04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04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04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04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32"/>
        <v>0</v>
      </c>
      <c r="IP31" s="106"/>
      <c r="IQ31" s="104"/>
      <c r="IR31" s="104"/>
      <c r="IS31" s="104"/>
      <c r="IT31" s="104"/>
      <c r="IU31" s="104"/>
      <c r="IV31" s="104"/>
      <c r="IW31" s="105">
        <f t="shared" si="33"/>
        <v>0</v>
      </c>
      <c r="IX31" s="106"/>
      <c r="IY31" s="107">
        <f t="shared" ref="IY31:JD31" si="64">SUM(C31,K31,S31,AA31,AI31,AQ31,AY31,BG31,BO31,BW31,CE31,CM31,CU31,DC31,DK31,DS31,EA31,EI31,EQ31,EY31,FG31,FO31,FW31,GE31,GM31,GU31,HC31,HK31,HS31,IA31,II31,IQ31)</f>
        <v>0</v>
      </c>
      <c r="IZ31" s="107">
        <f t="shared" si="64"/>
        <v>0</v>
      </c>
      <c r="JA31" s="107">
        <f t="shared" si="64"/>
        <v>0</v>
      </c>
      <c r="JB31" s="107">
        <f t="shared" si="64"/>
        <v>0</v>
      </c>
      <c r="JC31" s="107">
        <f t="shared" si="64"/>
        <v>0</v>
      </c>
      <c r="JD31" s="107">
        <f t="shared" si="64"/>
        <v>0</v>
      </c>
      <c r="JE31" s="108">
        <f t="shared" si="35"/>
        <v>0</v>
      </c>
      <c r="JF31" s="104"/>
      <c r="JG31" s="104">
        <f t="shared" si="54"/>
        <v>0</v>
      </c>
    </row>
    <row r="32" ht="15.75" customHeight="1">
      <c r="A32" s="3" t="s">
        <v>88</v>
      </c>
      <c r="B32" s="3" t="s">
        <v>33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04"/>
      <c r="L32" s="104"/>
      <c r="M32" s="104"/>
      <c r="N32" s="104"/>
      <c r="O32" s="104"/>
      <c r="P32" s="104"/>
      <c r="Q32" s="105">
        <f t="shared" si="3"/>
        <v>0</v>
      </c>
      <c r="R32" s="106"/>
      <c r="S32" s="104"/>
      <c r="T32" s="104"/>
      <c r="U32" s="104"/>
      <c r="V32" s="104"/>
      <c r="W32" s="104"/>
      <c r="X32" s="104"/>
      <c r="Y32" s="105">
        <f t="shared" si="4"/>
        <v>0</v>
      </c>
      <c r="Z32" s="106"/>
      <c r="AA32" s="104"/>
      <c r="AB32" s="104"/>
      <c r="AC32" s="104"/>
      <c r="AD32" s="104"/>
      <c r="AE32" s="104"/>
      <c r="AF32" s="104"/>
      <c r="AG32" s="105">
        <f t="shared" si="5"/>
        <v>0</v>
      </c>
      <c r="AH32" s="106"/>
      <c r="AI32" s="104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4"/>
      <c r="AT32" s="104"/>
      <c r="AU32" s="104"/>
      <c r="AV32" s="104"/>
      <c r="AW32" s="105">
        <f t="shared" si="7"/>
        <v>0</v>
      </c>
      <c r="AX32" s="106"/>
      <c r="AY32" s="104"/>
      <c r="AZ32" s="104"/>
      <c r="BA32" s="104"/>
      <c r="BB32" s="104"/>
      <c r="BC32" s="104"/>
      <c r="BD32" s="104"/>
      <c r="BE32" s="105">
        <f t="shared" si="8"/>
        <v>0</v>
      </c>
      <c r="BF32" s="106"/>
      <c r="BG32" s="104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/>
      <c r="BP32" s="104"/>
      <c r="BQ32" s="104"/>
      <c r="BR32" s="104"/>
      <c r="BS32" s="104"/>
      <c r="BT32" s="104"/>
      <c r="BU32" s="105">
        <f t="shared" si="10"/>
        <v>0</v>
      </c>
      <c r="BV32" s="106"/>
      <c r="BW32" s="104"/>
      <c r="BX32" s="104"/>
      <c r="BY32" s="104"/>
      <c r="BZ32" s="104"/>
      <c r="CA32" s="104"/>
      <c r="CB32" s="104"/>
      <c r="CC32" s="105">
        <f t="shared" si="11"/>
        <v>0</v>
      </c>
      <c r="CD32" s="106"/>
      <c r="CE32" s="104"/>
      <c r="CF32" s="104"/>
      <c r="CG32" s="104"/>
      <c r="CH32" s="104"/>
      <c r="CI32" s="104"/>
      <c r="CJ32" s="104"/>
      <c r="CK32" s="105">
        <f t="shared" si="12"/>
        <v>0</v>
      </c>
      <c r="CL32" s="106"/>
      <c r="CM32" s="104"/>
      <c r="CN32" s="104"/>
      <c r="CO32" s="104"/>
      <c r="CP32" s="104"/>
      <c r="CQ32" s="104"/>
      <c r="CR32" s="104"/>
      <c r="CS32" s="105">
        <f t="shared" si="13"/>
        <v>0</v>
      </c>
      <c r="CT32" s="106"/>
      <c r="CU32" s="104"/>
      <c r="CV32" s="104"/>
      <c r="CW32" s="104"/>
      <c r="CX32" s="104"/>
      <c r="CY32" s="104"/>
      <c r="CZ32" s="104"/>
      <c r="DA32" s="105">
        <f t="shared" si="14"/>
        <v>0</v>
      </c>
      <c r="DB32" s="106"/>
      <c r="DC32" s="104">
        <v>16.0</v>
      </c>
      <c r="DD32" s="104"/>
      <c r="DE32" s="104">
        <v>1.0</v>
      </c>
      <c r="DF32" s="104">
        <v>10.0</v>
      </c>
      <c r="DG32" s="104">
        <v>1.0</v>
      </c>
      <c r="DH32" s="104"/>
      <c r="DI32" s="105">
        <f t="shared" si="15"/>
        <v>28</v>
      </c>
      <c r="DJ32" s="106"/>
      <c r="DK32" s="104"/>
      <c r="DL32" s="104"/>
      <c r="DM32" s="104"/>
      <c r="DN32" s="104"/>
      <c r="DO32" s="104"/>
      <c r="DP32" s="104"/>
      <c r="DQ32" s="105">
        <f t="shared" si="16"/>
        <v>0</v>
      </c>
      <c r="DR32" s="106"/>
      <c r="DS32" s="104"/>
      <c r="DT32" s="104"/>
      <c r="DU32" s="104"/>
      <c r="DV32" s="104"/>
      <c r="DW32" s="104"/>
      <c r="DX32" s="104"/>
      <c r="DY32" s="105">
        <f t="shared" si="17"/>
        <v>0</v>
      </c>
      <c r="DZ32" s="106"/>
      <c r="EA32" s="104"/>
      <c r="EB32" s="104"/>
      <c r="EC32" s="104"/>
      <c r="ED32" s="104"/>
      <c r="EE32" s="104"/>
      <c r="EF32" s="104"/>
      <c r="EG32" s="105">
        <f t="shared" si="18"/>
        <v>0</v>
      </c>
      <c r="EH32" s="106"/>
      <c r="EI32" s="104"/>
      <c r="EJ32" s="104"/>
      <c r="EK32" s="104"/>
      <c r="EL32" s="104"/>
      <c r="EM32" s="104"/>
      <c r="EN32" s="104"/>
      <c r="EO32" s="105">
        <f t="shared" si="19"/>
        <v>0</v>
      </c>
      <c r="EP32" s="106"/>
      <c r="EQ32" s="104"/>
      <c r="ER32" s="104"/>
      <c r="ES32" s="104"/>
      <c r="ET32" s="104"/>
      <c r="EU32" s="104"/>
      <c r="EV32" s="104"/>
      <c r="EW32" s="105">
        <f t="shared" si="20"/>
        <v>0</v>
      </c>
      <c r="EX32" s="106"/>
      <c r="EY32" s="104"/>
      <c r="EZ32" s="104"/>
      <c r="FA32" s="104"/>
      <c r="FB32" s="104"/>
      <c r="FC32" s="104"/>
      <c r="FD32" s="104"/>
      <c r="FE32" s="105">
        <f t="shared" si="21"/>
        <v>0</v>
      </c>
      <c r="FF32" s="106"/>
      <c r="FG32" s="104">
        <v>14.0</v>
      </c>
      <c r="FH32" s="104"/>
      <c r="FI32" s="104">
        <v>0.5</v>
      </c>
      <c r="FJ32" s="104">
        <v>14.0</v>
      </c>
      <c r="FK32" s="104">
        <v>1.0</v>
      </c>
      <c r="FL32" s="104"/>
      <c r="FM32" s="105">
        <f t="shared" si="22"/>
        <v>29.5</v>
      </c>
      <c r="FN32" s="106"/>
      <c r="FO32" s="104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/>
      <c r="FX32" s="104"/>
      <c r="FY32" s="104"/>
      <c r="FZ32" s="104"/>
      <c r="GA32" s="104"/>
      <c r="GB32" s="104"/>
      <c r="GC32" s="105">
        <f t="shared" si="24"/>
        <v>0</v>
      </c>
      <c r="GD32" s="106"/>
      <c r="GE32" s="104"/>
      <c r="GF32" s="104"/>
      <c r="GG32" s="104"/>
      <c r="GH32" s="104"/>
      <c r="GI32" s="104"/>
      <c r="GJ32" s="104"/>
      <c r="GK32" s="105">
        <f t="shared" si="25"/>
        <v>0</v>
      </c>
      <c r="GL32" s="106"/>
      <c r="GM32" s="104"/>
      <c r="GN32" s="104"/>
      <c r="GO32" s="104"/>
      <c r="GP32" s="104"/>
      <c r="GQ32" s="104"/>
      <c r="GR32" s="104"/>
      <c r="GS32" s="105">
        <f t="shared" si="26"/>
        <v>0</v>
      </c>
      <c r="GT32" s="106"/>
      <c r="GU32" s="104"/>
      <c r="GV32" s="104"/>
      <c r="GW32" s="104"/>
      <c r="GX32" s="104"/>
      <c r="GY32" s="104"/>
      <c r="GZ32" s="104"/>
      <c r="HA32" s="105">
        <f t="shared" si="27"/>
        <v>0</v>
      </c>
      <c r="HB32" s="106"/>
      <c r="HC32" s="104"/>
      <c r="HD32" s="104"/>
      <c r="HE32" s="104"/>
      <c r="HF32" s="104"/>
      <c r="HG32" s="104"/>
      <c r="HH32" s="104"/>
      <c r="HI32" s="105">
        <f t="shared" si="28"/>
        <v>0</v>
      </c>
      <c r="HJ32" s="106"/>
      <c r="HK32" s="104">
        <v>18.0</v>
      </c>
      <c r="HL32" s="104"/>
      <c r="HM32" s="104"/>
      <c r="HN32" s="104">
        <v>20.5</v>
      </c>
      <c r="HO32" s="104">
        <v>0.5</v>
      </c>
      <c r="HP32" s="104"/>
      <c r="HQ32" s="105">
        <f t="shared" si="29"/>
        <v>39</v>
      </c>
      <c r="HR32" s="106"/>
      <c r="HS32" s="104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4"/>
      <c r="ID32" s="104"/>
      <c r="IE32" s="104"/>
      <c r="IF32" s="104"/>
      <c r="IG32" s="105">
        <f t="shared" si="31"/>
        <v>0</v>
      </c>
      <c r="IH32" s="106"/>
      <c r="II32" s="104"/>
      <c r="IJ32" s="104"/>
      <c r="IK32" s="104"/>
      <c r="IL32" s="104"/>
      <c r="IM32" s="104"/>
      <c r="IN32" s="104"/>
      <c r="IO32" s="105">
        <f t="shared" si="32"/>
        <v>0</v>
      </c>
      <c r="IP32" s="106"/>
      <c r="IQ32" s="104"/>
      <c r="IR32" s="104"/>
      <c r="IS32" s="104"/>
      <c r="IT32" s="104"/>
      <c r="IU32" s="104"/>
      <c r="IV32" s="104"/>
      <c r="IW32" s="105">
        <f t="shared" si="33"/>
        <v>0</v>
      </c>
      <c r="IX32" s="106"/>
      <c r="IY32" s="107">
        <f t="shared" ref="IY32:JD32" si="65">SUM(C32,K32,S32,AA32,AI32,AQ32,AY32,BG32,BO32,BW32,CE32,CM32,CU32,DC32,DK32,DS32,EA32,EI32,EQ32,EY32,FG32,FO32,FW32,GE32,GM32,GU32,HC32,HK32,HS32,IA32,II32,IQ32)</f>
        <v>48</v>
      </c>
      <c r="IZ32" s="107">
        <f t="shared" si="65"/>
        <v>0</v>
      </c>
      <c r="JA32" s="107">
        <f t="shared" si="65"/>
        <v>1.5</v>
      </c>
      <c r="JB32" s="107">
        <f t="shared" si="65"/>
        <v>44.5</v>
      </c>
      <c r="JC32" s="107">
        <f t="shared" si="65"/>
        <v>2.5</v>
      </c>
      <c r="JD32" s="107">
        <f t="shared" si="65"/>
        <v>0</v>
      </c>
      <c r="JE32" s="108">
        <f t="shared" si="35"/>
        <v>96.5</v>
      </c>
      <c r="JF32" s="104"/>
      <c r="JG32" s="104">
        <f t="shared" si="54"/>
        <v>0</v>
      </c>
    </row>
    <row r="33" ht="15.75" customHeight="1">
      <c r="A33" s="3" t="s">
        <v>89</v>
      </c>
      <c r="B33" s="3" t="s">
        <v>34</v>
      </c>
      <c r="C33" s="104"/>
      <c r="D33" s="104"/>
      <c r="E33" s="105"/>
      <c r="F33" s="105"/>
      <c r="G33" s="104"/>
      <c r="H33" s="104"/>
      <c r="I33" s="105">
        <f t="shared" si="2"/>
        <v>0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04"/>
      <c r="T33" s="104"/>
      <c r="U33" s="105"/>
      <c r="V33" s="105"/>
      <c r="W33" s="104"/>
      <c r="X33" s="104"/>
      <c r="Y33" s="105">
        <f t="shared" si="4"/>
        <v>0</v>
      </c>
      <c r="Z33" s="106"/>
      <c r="AA33" s="104"/>
      <c r="AB33" s="104"/>
      <c r="AC33" s="105"/>
      <c r="AD33" s="105"/>
      <c r="AE33" s="104"/>
      <c r="AF33" s="104"/>
      <c r="AG33" s="105">
        <f t="shared" si="5"/>
        <v>0</v>
      </c>
      <c r="AH33" s="106"/>
      <c r="AI33" s="104"/>
      <c r="AJ33" s="104"/>
      <c r="AK33" s="105"/>
      <c r="AL33" s="105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04"/>
      <c r="BH33" s="104"/>
      <c r="BI33" s="105"/>
      <c r="BJ33" s="105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04"/>
      <c r="BX33" s="104"/>
      <c r="BY33" s="105"/>
      <c r="BZ33" s="105"/>
      <c r="CA33" s="104"/>
      <c r="CB33" s="104"/>
      <c r="CC33" s="105">
        <f t="shared" si="11"/>
        <v>0</v>
      </c>
      <c r="CD33" s="106"/>
      <c r="CE33" s="104"/>
      <c r="CF33" s="104"/>
      <c r="CG33" s="105">
        <v>1.0</v>
      </c>
      <c r="CH33" s="105">
        <v>1.0</v>
      </c>
      <c r="CI33" s="104"/>
      <c r="CJ33" s="104"/>
      <c r="CK33" s="105">
        <f t="shared" si="12"/>
        <v>2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/>
      <c r="CW33" s="105"/>
      <c r="CX33" s="105"/>
      <c r="CY33" s="104"/>
      <c r="CZ33" s="104"/>
      <c r="DA33" s="105">
        <f t="shared" si="14"/>
        <v>0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5"/>
      <c r="DN33" s="105"/>
      <c r="DO33" s="104"/>
      <c r="DP33" s="104"/>
      <c r="DQ33" s="105">
        <f t="shared" si="16"/>
        <v>0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04"/>
      <c r="EJ33" s="104"/>
      <c r="EK33" s="105">
        <v>1.0</v>
      </c>
      <c r="EL33" s="105">
        <v>0.5</v>
      </c>
      <c r="EM33" s="104">
        <v>0.5</v>
      </c>
      <c r="EN33" s="104">
        <v>0.5</v>
      </c>
      <c r="EO33" s="105">
        <f t="shared" si="19"/>
        <v>2.5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/>
      <c r="FB33" s="105"/>
      <c r="FC33" s="104"/>
      <c r="FD33" s="104"/>
      <c r="FE33" s="105">
        <f t="shared" si="21"/>
        <v>0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04"/>
      <c r="FP33" s="104"/>
      <c r="FQ33" s="105"/>
      <c r="FR33" s="105"/>
      <c r="FS33" s="104"/>
      <c r="FT33" s="104"/>
      <c r="FU33" s="105">
        <f t="shared" si="23"/>
        <v>0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04"/>
      <c r="GF33" s="104"/>
      <c r="GG33" s="105"/>
      <c r="GH33" s="105"/>
      <c r="GI33" s="104"/>
      <c r="GJ33" s="104"/>
      <c r="GK33" s="105">
        <f t="shared" si="25"/>
        <v>0</v>
      </c>
      <c r="GL33" s="106"/>
      <c r="GM33" s="104"/>
      <c r="GN33" s="104"/>
      <c r="GO33" s="105">
        <v>1.0</v>
      </c>
      <c r="GP33" s="105">
        <v>1.0</v>
      </c>
      <c r="GQ33" s="104"/>
      <c r="GR33" s="104"/>
      <c r="GS33" s="105">
        <f t="shared" si="26"/>
        <v>2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04"/>
      <c r="HT33" s="104"/>
      <c r="HU33" s="105"/>
      <c r="HV33" s="105"/>
      <c r="HW33" s="104"/>
      <c r="HX33" s="104"/>
      <c r="HY33" s="105">
        <f t="shared" si="30"/>
        <v>0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32"/>
        <v>0</v>
      </c>
      <c r="IP33" s="106"/>
      <c r="IQ33" s="104"/>
      <c r="IR33" s="104"/>
      <c r="IS33" s="105"/>
      <c r="IT33" s="105"/>
      <c r="IU33" s="104"/>
      <c r="IV33" s="104"/>
      <c r="IW33" s="105">
        <f t="shared" si="33"/>
        <v>0</v>
      </c>
      <c r="IX33" s="106"/>
      <c r="IY33" s="107">
        <f t="shared" ref="IY33:JD33" si="66">SUM(C33,K33,S33,AA33,AI33,AQ33,AY33,BG33,BO33,BW33,CE33,CM33,CU33,DC33,DK33,DS33,EA33,EI33,EQ33,EY33,FG33,FO33,FW33,GE33,GM33,GU33,HC33,HK33,HS33,IA33,II33,IQ33)</f>
        <v>0</v>
      </c>
      <c r="IZ33" s="107">
        <f t="shared" si="66"/>
        <v>0</v>
      </c>
      <c r="JA33" s="107">
        <f t="shared" si="66"/>
        <v>3</v>
      </c>
      <c r="JB33" s="107">
        <f t="shared" si="66"/>
        <v>2.5</v>
      </c>
      <c r="JC33" s="107">
        <f t="shared" si="66"/>
        <v>0.5</v>
      </c>
      <c r="JD33" s="107">
        <f t="shared" si="66"/>
        <v>0.5</v>
      </c>
      <c r="JE33" s="108">
        <f t="shared" si="35"/>
        <v>6.5</v>
      </c>
      <c r="JF33" s="104"/>
      <c r="JG33" s="104">
        <f t="shared" si="54"/>
        <v>0</v>
      </c>
    </row>
    <row r="34" ht="15.75" customHeight="1">
      <c r="A34" s="3" t="s">
        <v>90</v>
      </c>
      <c r="B34" s="3" t="s">
        <v>35</v>
      </c>
      <c r="C34" s="104"/>
      <c r="D34" s="104"/>
      <c r="E34" s="105"/>
      <c r="F34" s="105"/>
      <c r="G34" s="104"/>
      <c r="H34" s="104"/>
      <c r="I34" s="105">
        <f t="shared" si="2"/>
        <v>0</v>
      </c>
      <c r="J34" s="106"/>
      <c r="K34" s="104"/>
      <c r="L34" s="104"/>
      <c r="M34" s="105"/>
      <c r="N34" s="105"/>
      <c r="O34" s="104"/>
      <c r="P34" s="104"/>
      <c r="Q34" s="105">
        <f t="shared" si="3"/>
        <v>0</v>
      </c>
      <c r="R34" s="106"/>
      <c r="S34" s="104"/>
      <c r="T34" s="104"/>
      <c r="U34" s="105"/>
      <c r="V34" s="105"/>
      <c r="W34" s="104"/>
      <c r="X34" s="104"/>
      <c r="Y34" s="105">
        <f t="shared" si="4"/>
        <v>0</v>
      </c>
      <c r="Z34" s="106"/>
      <c r="AA34" s="104"/>
      <c r="AB34" s="104"/>
      <c r="AC34" s="105"/>
      <c r="AD34" s="105"/>
      <c r="AE34" s="104"/>
      <c r="AF34" s="104"/>
      <c r="AG34" s="105">
        <f t="shared" si="5"/>
        <v>0</v>
      </c>
      <c r="AH34" s="106"/>
      <c r="AI34" s="104"/>
      <c r="AJ34" s="104"/>
      <c r="AK34" s="105"/>
      <c r="AL34" s="105"/>
      <c r="AM34" s="104"/>
      <c r="AN34" s="104"/>
      <c r="AO34" s="105">
        <f t="shared" si="6"/>
        <v>0</v>
      </c>
      <c r="AP34" s="106"/>
      <c r="AQ34" s="104"/>
      <c r="AR34" s="104"/>
      <c r="AS34" s="105">
        <v>1.0</v>
      </c>
      <c r="AT34" s="105">
        <v>3.0</v>
      </c>
      <c r="AU34" s="104"/>
      <c r="AV34" s="104"/>
      <c r="AW34" s="105">
        <f t="shared" si="7"/>
        <v>4</v>
      </c>
      <c r="AX34" s="106"/>
      <c r="AY34" s="104"/>
      <c r="AZ34" s="104"/>
      <c r="BA34" s="105"/>
      <c r="BB34" s="105"/>
      <c r="BC34" s="104"/>
      <c r="BD34" s="104"/>
      <c r="BE34" s="105">
        <f t="shared" si="8"/>
        <v>0</v>
      </c>
      <c r="BF34" s="106"/>
      <c r="BG34" s="104"/>
      <c r="BH34" s="104"/>
      <c r="BI34" s="105"/>
      <c r="BJ34" s="105"/>
      <c r="BK34" s="104"/>
      <c r="BL34" s="104"/>
      <c r="BM34" s="105">
        <f t="shared" si="9"/>
        <v>0</v>
      </c>
      <c r="BN34" s="106"/>
      <c r="BO34" s="104"/>
      <c r="BP34" s="104"/>
      <c r="BQ34" s="105"/>
      <c r="BR34" s="105"/>
      <c r="BS34" s="104"/>
      <c r="BT34" s="104"/>
      <c r="BU34" s="105">
        <f t="shared" si="10"/>
        <v>0</v>
      </c>
      <c r="BV34" s="106"/>
      <c r="BW34" s="104"/>
      <c r="BX34" s="104"/>
      <c r="BY34" s="105"/>
      <c r="BZ34" s="105"/>
      <c r="CA34" s="104"/>
      <c r="CB34" s="104"/>
      <c r="CC34" s="105">
        <f t="shared" si="11"/>
        <v>0</v>
      </c>
      <c r="CD34" s="106"/>
      <c r="CE34" s="104">
        <v>2.0</v>
      </c>
      <c r="CF34" s="104"/>
      <c r="CG34" s="105"/>
      <c r="CH34" s="105">
        <v>6.5</v>
      </c>
      <c r="CI34" s="104"/>
      <c r="CJ34" s="104">
        <v>2.0</v>
      </c>
      <c r="CK34" s="105">
        <f t="shared" si="12"/>
        <v>10.5</v>
      </c>
      <c r="CL34" s="106"/>
      <c r="CM34" s="104"/>
      <c r="CN34" s="104"/>
      <c r="CO34" s="105"/>
      <c r="CP34" s="105"/>
      <c r="CQ34" s="104"/>
      <c r="CR34" s="104"/>
      <c r="CS34" s="105">
        <f t="shared" si="13"/>
        <v>0</v>
      </c>
      <c r="CT34" s="106"/>
      <c r="CU34" s="104"/>
      <c r="CV34" s="104"/>
      <c r="CW34" s="105"/>
      <c r="CX34" s="105"/>
      <c r="CY34" s="104"/>
      <c r="CZ34" s="104"/>
      <c r="DA34" s="105">
        <f t="shared" si="14"/>
        <v>0</v>
      </c>
      <c r="DB34" s="106"/>
      <c r="DC34" s="104"/>
      <c r="DD34" s="104"/>
      <c r="DE34" s="105"/>
      <c r="DF34" s="105"/>
      <c r="DG34" s="104"/>
      <c r="DH34" s="104"/>
      <c r="DI34" s="105">
        <f t="shared" si="15"/>
        <v>0</v>
      </c>
      <c r="DJ34" s="106"/>
      <c r="DK34" s="104"/>
      <c r="DL34" s="104"/>
      <c r="DM34" s="105"/>
      <c r="DN34" s="105"/>
      <c r="DO34" s="104"/>
      <c r="DP34" s="104"/>
      <c r="DQ34" s="105">
        <f t="shared" si="16"/>
        <v>0</v>
      </c>
      <c r="DR34" s="106"/>
      <c r="DS34" s="104"/>
      <c r="DT34" s="104"/>
      <c r="DU34" s="105"/>
      <c r="DV34" s="105"/>
      <c r="DW34" s="104"/>
      <c r="DX34" s="104"/>
      <c r="DY34" s="105">
        <f t="shared" si="17"/>
        <v>0</v>
      </c>
      <c r="DZ34" s="106"/>
      <c r="EA34" s="104"/>
      <c r="EB34" s="104"/>
      <c r="EC34" s="105"/>
      <c r="ED34" s="105"/>
      <c r="EE34" s="104"/>
      <c r="EF34" s="104"/>
      <c r="EG34" s="105">
        <f t="shared" si="18"/>
        <v>0</v>
      </c>
      <c r="EH34" s="106"/>
      <c r="EI34" s="104">
        <v>2.0</v>
      </c>
      <c r="EJ34" s="104"/>
      <c r="EK34" s="105">
        <v>0.5</v>
      </c>
      <c r="EL34" s="105">
        <v>1.5</v>
      </c>
      <c r="EM34" s="104">
        <v>1.0</v>
      </c>
      <c r="EN34" s="104">
        <v>1.0</v>
      </c>
      <c r="EO34" s="105">
        <f t="shared" si="19"/>
        <v>6</v>
      </c>
      <c r="EP34" s="106"/>
      <c r="EQ34" s="104"/>
      <c r="ER34" s="104"/>
      <c r="ES34" s="105"/>
      <c r="ET34" s="105"/>
      <c r="EU34" s="104"/>
      <c r="EV34" s="104"/>
      <c r="EW34" s="105">
        <f t="shared" si="20"/>
        <v>0</v>
      </c>
      <c r="EX34" s="106"/>
      <c r="EY34" s="104"/>
      <c r="EZ34" s="104"/>
      <c r="FA34" s="105"/>
      <c r="FB34" s="105"/>
      <c r="FC34" s="104"/>
      <c r="FD34" s="104"/>
      <c r="FE34" s="105">
        <f t="shared" si="21"/>
        <v>0</v>
      </c>
      <c r="FF34" s="106"/>
      <c r="FG34" s="104"/>
      <c r="FH34" s="104"/>
      <c r="FI34" s="105"/>
      <c r="FJ34" s="105"/>
      <c r="FK34" s="104"/>
      <c r="FL34" s="104"/>
      <c r="FM34" s="105">
        <f t="shared" si="22"/>
        <v>0</v>
      </c>
      <c r="FN34" s="106"/>
      <c r="FO34" s="104">
        <v>1.0</v>
      </c>
      <c r="FP34" s="104"/>
      <c r="FQ34" s="105"/>
      <c r="FR34" s="105">
        <v>3.0</v>
      </c>
      <c r="FS34" s="104"/>
      <c r="FT34" s="104"/>
      <c r="FU34" s="105">
        <f t="shared" si="23"/>
        <v>4</v>
      </c>
      <c r="FV34" s="106"/>
      <c r="FW34" s="104"/>
      <c r="FX34" s="104"/>
      <c r="FY34" s="105"/>
      <c r="FZ34" s="105"/>
      <c r="GA34" s="104"/>
      <c r="GB34" s="104"/>
      <c r="GC34" s="105">
        <f t="shared" si="24"/>
        <v>0</v>
      </c>
      <c r="GD34" s="106"/>
      <c r="GE34" s="104"/>
      <c r="GF34" s="104"/>
      <c r="GG34" s="105"/>
      <c r="GH34" s="105"/>
      <c r="GI34" s="104"/>
      <c r="GJ34" s="104"/>
      <c r="GK34" s="105">
        <f t="shared" si="25"/>
        <v>0</v>
      </c>
      <c r="GL34" s="106"/>
      <c r="GM34" s="104"/>
      <c r="GN34" s="104"/>
      <c r="GO34" s="105"/>
      <c r="GP34" s="105">
        <v>1.0</v>
      </c>
      <c r="GQ34" s="104"/>
      <c r="GR34" s="104"/>
      <c r="GS34" s="105">
        <f t="shared" si="26"/>
        <v>1</v>
      </c>
      <c r="GT34" s="106"/>
      <c r="GU34" s="104"/>
      <c r="GV34" s="104"/>
      <c r="GW34" s="105"/>
      <c r="GX34" s="105"/>
      <c r="GY34" s="104"/>
      <c r="GZ34" s="104"/>
      <c r="HA34" s="105">
        <f t="shared" si="27"/>
        <v>0</v>
      </c>
      <c r="HB34" s="106"/>
      <c r="HC34" s="104"/>
      <c r="HD34" s="104"/>
      <c r="HE34" s="105"/>
      <c r="HF34" s="105">
        <v>2.0</v>
      </c>
      <c r="HG34" s="104"/>
      <c r="HH34" s="104"/>
      <c r="HI34" s="105">
        <f t="shared" si="28"/>
        <v>2</v>
      </c>
      <c r="HJ34" s="106"/>
      <c r="HK34" s="104"/>
      <c r="HL34" s="104"/>
      <c r="HM34" s="105"/>
      <c r="HN34" s="105"/>
      <c r="HO34" s="104"/>
      <c r="HP34" s="104"/>
      <c r="HQ34" s="105">
        <f t="shared" si="29"/>
        <v>0</v>
      </c>
      <c r="HR34" s="106"/>
      <c r="HS34" s="104"/>
      <c r="HT34" s="104"/>
      <c r="HU34" s="105"/>
      <c r="HV34" s="105"/>
      <c r="HW34" s="104"/>
      <c r="HX34" s="104"/>
      <c r="HY34" s="105">
        <f t="shared" si="30"/>
        <v>0</v>
      </c>
      <c r="HZ34" s="106"/>
      <c r="IA34" s="104"/>
      <c r="IB34" s="104"/>
      <c r="IC34" s="105"/>
      <c r="ID34" s="105"/>
      <c r="IE34" s="104"/>
      <c r="IF34" s="104"/>
      <c r="IG34" s="105">
        <f t="shared" si="31"/>
        <v>0</v>
      </c>
      <c r="IH34" s="106"/>
      <c r="II34" s="104"/>
      <c r="IJ34" s="104"/>
      <c r="IK34" s="105"/>
      <c r="IL34" s="105"/>
      <c r="IM34" s="104"/>
      <c r="IN34" s="104"/>
      <c r="IO34" s="105">
        <f t="shared" si="32"/>
        <v>0</v>
      </c>
      <c r="IP34" s="106"/>
      <c r="IQ34" s="104"/>
      <c r="IR34" s="104"/>
      <c r="IS34" s="105"/>
      <c r="IT34" s="105"/>
      <c r="IU34" s="104"/>
      <c r="IV34" s="104"/>
      <c r="IW34" s="105">
        <f t="shared" si="33"/>
        <v>0</v>
      </c>
      <c r="IX34" s="106"/>
      <c r="IY34" s="107">
        <f t="shared" ref="IY34:JD34" si="67">SUM(C34,K34,S34,AA34,AI34,AQ34,AY34,BG34,BO34,BW34,CE34,CM34,CU34,DC34,DK34,DS34,EA34,EI34,EQ34,EY34,FG34,FO34,FW34,GE34,GM34,GU34,HC34,HK34,HS34,IA34,II34,IQ34)</f>
        <v>5</v>
      </c>
      <c r="IZ34" s="107">
        <f t="shared" si="67"/>
        <v>0</v>
      </c>
      <c r="JA34" s="107">
        <f t="shared" si="67"/>
        <v>1.5</v>
      </c>
      <c r="JB34" s="107">
        <f t="shared" si="67"/>
        <v>17</v>
      </c>
      <c r="JC34" s="107">
        <f t="shared" si="67"/>
        <v>1</v>
      </c>
      <c r="JD34" s="107">
        <f t="shared" si="67"/>
        <v>3</v>
      </c>
      <c r="JE34" s="108">
        <f t="shared" si="35"/>
        <v>27.5</v>
      </c>
      <c r="JF34" s="104"/>
      <c r="JG34" s="104">
        <f t="shared" si="54"/>
        <v>0</v>
      </c>
    </row>
    <row r="35" ht="15.75" customHeight="1">
      <c r="A35" s="3" t="s">
        <v>91</v>
      </c>
      <c r="B35" s="3" t="s">
        <v>37</v>
      </c>
      <c r="C35" s="105"/>
      <c r="D35" s="104"/>
      <c r="E35" s="104"/>
      <c r="F35" s="105"/>
      <c r="G35" s="105"/>
      <c r="H35" s="104"/>
      <c r="I35" s="105">
        <f t="shared" si="2"/>
        <v>0</v>
      </c>
      <c r="J35" s="106"/>
      <c r="K35" s="105"/>
      <c r="L35" s="104"/>
      <c r="M35" s="104"/>
      <c r="N35" s="105"/>
      <c r="O35" s="105"/>
      <c r="P35" s="104"/>
      <c r="Q35" s="105">
        <f t="shared" si="3"/>
        <v>0</v>
      </c>
      <c r="R35" s="106"/>
      <c r="S35" s="105"/>
      <c r="T35" s="104"/>
      <c r="U35" s="104"/>
      <c r="V35" s="105"/>
      <c r="W35" s="105"/>
      <c r="X35" s="104"/>
      <c r="Y35" s="105">
        <f t="shared" si="4"/>
        <v>0</v>
      </c>
      <c r="Z35" s="106"/>
      <c r="AA35" s="105"/>
      <c r="AB35" s="104"/>
      <c r="AC35" s="104"/>
      <c r="AD35" s="105"/>
      <c r="AE35" s="105"/>
      <c r="AF35" s="104"/>
      <c r="AG35" s="105">
        <f t="shared" si="5"/>
        <v>0</v>
      </c>
      <c r="AH35" s="106"/>
      <c r="AI35" s="105"/>
      <c r="AJ35" s="104"/>
      <c r="AK35" s="104"/>
      <c r="AL35" s="105"/>
      <c r="AM35" s="105"/>
      <c r="AN35" s="104"/>
      <c r="AO35" s="105">
        <f t="shared" si="6"/>
        <v>0</v>
      </c>
      <c r="AP35" s="106"/>
      <c r="AQ35" s="105">
        <v>1.0</v>
      </c>
      <c r="AR35" s="104"/>
      <c r="AS35" s="104"/>
      <c r="AT35" s="105">
        <v>1.0</v>
      </c>
      <c r="AU35" s="105"/>
      <c r="AV35" s="104"/>
      <c r="AW35" s="105">
        <f t="shared" si="7"/>
        <v>2</v>
      </c>
      <c r="AX35" s="106"/>
      <c r="AY35" s="105"/>
      <c r="AZ35" s="104"/>
      <c r="BA35" s="104"/>
      <c r="BB35" s="105"/>
      <c r="BC35" s="105"/>
      <c r="BD35" s="104"/>
      <c r="BE35" s="105">
        <f t="shared" si="8"/>
        <v>0</v>
      </c>
      <c r="BF35" s="106"/>
      <c r="BG35" s="105"/>
      <c r="BH35" s="104"/>
      <c r="BI35" s="104"/>
      <c r="BJ35" s="105"/>
      <c r="BK35" s="105"/>
      <c r="BL35" s="104"/>
      <c r="BM35" s="105">
        <f t="shared" si="9"/>
        <v>0</v>
      </c>
      <c r="BN35" s="106"/>
      <c r="BO35" s="105"/>
      <c r="BP35" s="104"/>
      <c r="BQ35" s="104"/>
      <c r="BR35" s="105"/>
      <c r="BS35" s="105"/>
      <c r="BT35" s="104"/>
      <c r="BU35" s="105">
        <f t="shared" si="10"/>
        <v>0</v>
      </c>
      <c r="BV35" s="106"/>
      <c r="BW35" s="105"/>
      <c r="BX35" s="104"/>
      <c r="BY35" s="104"/>
      <c r="BZ35" s="105"/>
      <c r="CA35" s="105"/>
      <c r="CB35" s="104"/>
      <c r="CC35" s="105">
        <f t="shared" si="11"/>
        <v>0</v>
      </c>
      <c r="CD35" s="106"/>
      <c r="CE35" s="105">
        <v>10.0</v>
      </c>
      <c r="CF35" s="104"/>
      <c r="CG35" s="104"/>
      <c r="CH35" s="105">
        <v>1.5</v>
      </c>
      <c r="CI35" s="105"/>
      <c r="CJ35" s="104"/>
      <c r="CK35" s="105">
        <f t="shared" si="12"/>
        <v>11.5</v>
      </c>
      <c r="CL35" s="106"/>
      <c r="CM35" s="105"/>
      <c r="CN35" s="104"/>
      <c r="CO35" s="104"/>
      <c r="CP35" s="105"/>
      <c r="CQ35" s="105"/>
      <c r="CR35" s="104"/>
      <c r="CS35" s="105">
        <f t="shared" si="13"/>
        <v>0</v>
      </c>
      <c r="CT35" s="106"/>
      <c r="CU35" s="105"/>
      <c r="CV35" s="104"/>
      <c r="CW35" s="104"/>
      <c r="CX35" s="105"/>
      <c r="CY35" s="105"/>
      <c r="CZ35" s="104"/>
      <c r="DA35" s="105">
        <f t="shared" si="14"/>
        <v>0</v>
      </c>
      <c r="DB35" s="106"/>
      <c r="DC35" s="105">
        <v>2.0</v>
      </c>
      <c r="DD35" s="104"/>
      <c r="DE35" s="104"/>
      <c r="DF35" s="105"/>
      <c r="DG35" s="105"/>
      <c r="DH35" s="104"/>
      <c r="DI35" s="105">
        <f t="shared" si="15"/>
        <v>2</v>
      </c>
      <c r="DJ35" s="106"/>
      <c r="DK35" s="105"/>
      <c r="DL35" s="104"/>
      <c r="DM35" s="104"/>
      <c r="DN35" s="105"/>
      <c r="DO35" s="105"/>
      <c r="DP35" s="104"/>
      <c r="DQ35" s="105">
        <f t="shared" si="16"/>
        <v>0</v>
      </c>
      <c r="DR35" s="106"/>
      <c r="DS35" s="105"/>
      <c r="DT35" s="104"/>
      <c r="DU35" s="104"/>
      <c r="DV35" s="105"/>
      <c r="DW35" s="105"/>
      <c r="DX35" s="104"/>
      <c r="DY35" s="105">
        <f t="shared" si="17"/>
        <v>0</v>
      </c>
      <c r="DZ35" s="106"/>
      <c r="EA35" s="105"/>
      <c r="EB35" s="104"/>
      <c r="EC35" s="104"/>
      <c r="ED35" s="105"/>
      <c r="EE35" s="105"/>
      <c r="EF35" s="104"/>
      <c r="EG35" s="105">
        <f t="shared" si="18"/>
        <v>0</v>
      </c>
      <c r="EH35" s="106"/>
      <c r="EI35" s="105">
        <v>10.0</v>
      </c>
      <c r="EJ35" s="104"/>
      <c r="EK35" s="104">
        <v>0.5</v>
      </c>
      <c r="EL35" s="105">
        <v>2.0</v>
      </c>
      <c r="EM35" s="105"/>
      <c r="EN35" s="104"/>
      <c r="EO35" s="105">
        <f t="shared" si="19"/>
        <v>12.5</v>
      </c>
      <c r="EP35" s="106"/>
      <c r="EQ35" s="105"/>
      <c r="ER35" s="104"/>
      <c r="ES35" s="104"/>
      <c r="ET35" s="105"/>
      <c r="EU35" s="105"/>
      <c r="EV35" s="104"/>
      <c r="EW35" s="105">
        <f t="shared" si="20"/>
        <v>0</v>
      </c>
      <c r="EX35" s="106"/>
      <c r="EY35" s="105"/>
      <c r="EZ35" s="104"/>
      <c r="FA35" s="104"/>
      <c r="FB35" s="105"/>
      <c r="FC35" s="105"/>
      <c r="FD35" s="104"/>
      <c r="FE35" s="105">
        <f t="shared" si="21"/>
        <v>0</v>
      </c>
      <c r="FF35" s="106"/>
      <c r="FG35" s="105"/>
      <c r="FH35" s="104"/>
      <c r="FI35" s="104"/>
      <c r="FJ35" s="105"/>
      <c r="FK35" s="105"/>
      <c r="FL35" s="104"/>
      <c r="FM35" s="105">
        <f t="shared" si="22"/>
        <v>0</v>
      </c>
      <c r="FN35" s="106"/>
      <c r="FO35" s="105"/>
      <c r="FP35" s="104"/>
      <c r="FQ35" s="104"/>
      <c r="FR35" s="105"/>
      <c r="FS35" s="105"/>
      <c r="FT35" s="104"/>
      <c r="FU35" s="105">
        <f t="shared" si="23"/>
        <v>0</v>
      </c>
      <c r="FV35" s="106"/>
      <c r="FW35" s="105"/>
      <c r="FX35" s="104"/>
      <c r="FY35" s="104"/>
      <c r="FZ35" s="105"/>
      <c r="GA35" s="105"/>
      <c r="GB35" s="104"/>
      <c r="GC35" s="105">
        <f t="shared" si="24"/>
        <v>0</v>
      </c>
      <c r="GD35" s="106"/>
      <c r="GE35" s="105"/>
      <c r="GF35" s="104"/>
      <c r="GG35" s="104"/>
      <c r="GH35" s="105"/>
      <c r="GI35" s="105"/>
      <c r="GJ35" s="104"/>
      <c r="GK35" s="105">
        <f t="shared" si="25"/>
        <v>0</v>
      </c>
      <c r="GL35" s="106"/>
      <c r="GM35" s="105">
        <v>4.0</v>
      </c>
      <c r="GN35" s="104"/>
      <c r="GO35" s="104">
        <v>0.5</v>
      </c>
      <c r="GP35" s="105">
        <v>3.0</v>
      </c>
      <c r="GQ35" s="105"/>
      <c r="GR35" s="104"/>
      <c r="GS35" s="105">
        <f t="shared" si="26"/>
        <v>7.5</v>
      </c>
      <c r="GT35" s="106"/>
      <c r="GU35" s="105"/>
      <c r="GV35" s="104"/>
      <c r="GW35" s="104"/>
      <c r="GX35" s="105"/>
      <c r="GY35" s="105"/>
      <c r="GZ35" s="104"/>
      <c r="HA35" s="105">
        <f t="shared" si="27"/>
        <v>0</v>
      </c>
      <c r="HB35" s="106"/>
      <c r="HC35" s="105"/>
      <c r="HD35" s="104"/>
      <c r="HE35" s="104"/>
      <c r="HF35" s="105">
        <v>1.0</v>
      </c>
      <c r="HG35" s="105"/>
      <c r="HH35" s="104">
        <v>1.0</v>
      </c>
      <c r="HI35" s="105">
        <f t="shared" si="28"/>
        <v>2</v>
      </c>
      <c r="HJ35" s="106"/>
      <c r="HK35" s="105">
        <v>4.0</v>
      </c>
      <c r="HL35" s="104"/>
      <c r="HM35" s="104"/>
      <c r="HN35" s="105"/>
      <c r="HO35" s="105"/>
      <c r="HP35" s="104"/>
      <c r="HQ35" s="105">
        <f t="shared" si="29"/>
        <v>4</v>
      </c>
      <c r="HR35" s="106"/>
      <c r="HS35" s="105"/>
      <c r="HT35" s="104"/>
      <c r="HU35" s="104"/>
      <c r="HV35" s="105"/>
      <c r="HW35" s="105"/>
      <c r="HX35" s="104"/>
      <c r="HY35" s="105">
        <f t="shared" si="30"/>
        <v>0</v>
      </c>
      <c r="HZ35" s="106"/>
      <c r="IA35" s="105"/>
      <c r="IB35" s="104"/>
      <c r="IC35" s="104"/>
      <c r="ID35" s="105"/>
      <c r="IE35" s="105"/>
      <c r="IF35" s="104"/>
      <c r="IG35" s="105">
        <f t="shared" si="31"/>
        <v>0</v>
      </c>
      <c r="IH35" s="106"/>
      <c r="II35" s="105"/>
      <c r="IJ35" s="104"/>
      <c r="IK35" s="104"/>
      <c r="IL35" s="105"/>
      <c r="IM35" s="105"/>
      <c r="IN35" s="104"/>
      <c r="IO35" s="105">
        <f t="shared" si="32"/>
        <v>0</v>
      </c>
      <c r="IP35" s="106"/>
      <c r="IQ35" s="105"/>
      <c r="IR35" s="104"/>
      <c r="IS35" s="104"/>
      <c r="IT35" s="105"/>
      <c r="IU35" s="105"/>
      <c r="IV35" s="104"/>
      <c r="IW35" s="105">
        <f t="shared" si="33"/>
        <v>0</v>
      </c>
      <c r="IX35" s="106"/>
      <c r="IY35" s="107">
        <f t="shared" ref="IY35:JD35" si="68">SUM(C35,K35,S35,AA35,AI35,AQ35,AY35,BG35,BO35,BW35,CE35,CM35,CU35,DC35,DK35,DS35,EA35,EI35,EQ35,EY35,FG35,FO35,FW35,GE35,GM35,GU35,HC35,HK35,HS35,IA35,II35,IQ35)</f>
        <v>31</v>
      </c>
      <c r="IZ35" s="107">
        <f t="shared" si="68"/>
        <v>0</v>
      </c>
      <c r="JA35" s="107">
        <f t="shared" si="68"/>
        <v>1</v>
      </c>
      <c r="JB35" s="107">
        <f t="shared" si="68"/>
        <v>8.5</v>
      </c>
      <c r="JC35" s="107">
        <f t="shared" si="68"/>
        <v>0</v>
      </c>
      <c r="JD35" s="107">
        <f t="shared" si="68"/>
        <v>1</v>
      </c>
      <c r="JE35" s="108">
        <f t="shared" si="35"/>
        <v>41.5</v>
      </c>
      <c r="JF35" s="104"/>
      <c r="JG35" s="104">
        <f t="shared" si="54"/>
        <v>0</v>
      </c>
    </row>
    <row r="36" ht="15.75" customHeight="1">
      <c r="A36" s="3" t="s">
        <v>36</v>
      </c>
      <c r="B36" s="3" t="s">
        <v>36</v>
      </c>
      <c r="C36" s="105"/>
      <c r="D36" s="104"/>
      <c r="E36" s="104"/>
      <c r="F36" s="105"/>
      <c r="G36" s="105"/>
      <c r="H36" s="104"/>
      <c r="I36" s="105"/>
      <c r="J36" s="106"/>
      <c r="K36" s="105"/>
      <c r="L36" s="104"/>
      <c r="M36" s="104"/>
      <c r="N36" s="105"/>
      <c r="O36" s="105"/>
      <c r="P36" s="104"/>
      <c r="Q36" s="105"/>
      <c r="R36" s="106"/>
      <c r="S36" s="105"/>
      <c r="T36" s="104"/>
      <c r="U36" s="104"/>
      <c r="V36" s="105"/>
      <c r="W36" s="105"/>
      <c r="X36" s="104"/>
      <c r="Y36" s="105"/>
      <c r="Z36" s="106"/>
      <c r="AA36" s="105"/>
      <c r="AB36" s="104"/>
      <c r="AC36" s="104"/>
      <c r="AD36" s="105"/>
      <c r="AE36" s="105"/>
      <c r="AF36" s="104"/>
      <c r="AG36" s="105"/>
      <c r="AH36" s="106"/>
      <c r="AI36" s="105"/>
      <c r="AJ36" s="104"/>
      <c r="AK36" s="104"/>
      <c r="AL36" s="105"/>
      <c r="AM36" s="105"/>
      <c r="AN36" s="104"/>
      <c r="AO36" s="105"/>
      <c r="AP36" s="106"/>
      <c r="AQ36" s="105"/>
      <c r="AR36" s="104"/>
      <c r="AS36" s="104"/>
      <c r="AT36" s="105"/>
      <c r="AU36" s="105"/>
      <c r="AV36" s="104"/>
      <c r="AW36" s="105"/>
      <c r="AX36" s="106"/>
      <c r="AY36" s="105"/>
      <c r="AZ36" s="104"/>
      <c r="BA36" s="104"/>
      <c r="BB36" s="105"/>
      <c r="BC36" s="105"/>
      <c r="BD36" s="104"/>
      <c r="BE36" s="105"/>
      <c r="BF36" s="106"/>
      <c r="BG36" s="105"/>
      <c r="BH36" s="104"/>
      <c r="BI36" s="104"/>
      <c r="BJ36" s="105"/>
      <c r="BK36" s="105"/>
      <c r="BL36" s="104"/>
      <c r="BM36" s="105"/>
      <c r="BN36" s="106"/>
      <c r="BO36" s="105"/>
      <c r="BP36" s="104"/>
      <c r="BQ36" s="104"/>
      <c r="BR36" s="105"/>
      <c r="BS36" s="105"/>
      <c r="BT36" s="104"/>
      <c r="BU36" s="105"/>
      <c r="BV36" s="106"/>
      <c r="BW36" s="105"/>
      <c r="BX36" s="104"/>
      <c r="BY36" s="104"/>
      <c r="BZ36" s="105"/>
      <c r="CA36" s="105"/>
      <c r="CB36" s="104"/>
      <c r="CC36" s="105"/>
      <c r="CD36" s="106"/>
      <c r="CE36" s="105"/>
      <c r="CF36" s="104"/>
      <c r="CG36" s="104"/>
      <c r="CH36" s="105"/>
      <c r="CI36" s="105"/>
      <c r="CJ36" s="104"/>
      <c r="CK36" s="105"/>
      <c r="CL36" s="106"/>
      <c r="CM36" s="105"/>
      <c r="CN36" s="104"/>
      <c r="CO36" s="104"/>
      <c r="CP36" s="105"/>
      <c r="CQ36" s="105"/>
      <c r="CR36" s="104"/>
      <c r="CS36" s="105"/>
      <c r="CT36" s="106"/>
      <c r="CU36" s="105"/>
      <c r="CV36" s="104"/>
      <c r="CW36" s="104"/>
      <c r="CX36" s="105"/>
      <c r="CY36" s="105"/>
      <c r="CZ36" s="104"/>
      <c r="DA36" s="105"/>
      <c r="DB36" s="106"/>
      <c r="DC36" s="105"/>
      <c r="DD36" s="104"/>
      <c r="DE36" s="104"/>
      <c r="DF36" s="105"/>
      <c r="DG36" s="105"/>
      <c r="DH36" s="104"/>
      <c r="DI36" s="105"/>
      <c r="DJ36" s="106"/>
      <c r="DK36" s="105"/>
      <c r="DL36" s="104"/>
      <c r="DM36" s="104"/>
      <c r="DN36" s="105">
        <v>6.0</v>
      </c>
      <c r="DO36" s="105"/>
      <c r="DP36" s="104"/>
      <c r="DQ36" s="105"/>
      <c r="DR36" s="106"/>
      <c r="DS36" s="105"/>
      <c r="DT36" s="104"/>
      <c r="DU36" s="104"/>
      <c r="DV36" s="105"/>
      <c r="DW36" s="105"/>
      <c r="DX36" s="104"/>
      <c r="DY36" s="105"/>
      <c r="DZ36" s="106"/>
      <c r="EA36" s="105"/>
      <c r="EB36" s="104"/>
      <c r="EC36" s="104"/>
      <c r="ED36" s="105"/>
      <c r="EE36" s="105"/>
      <c r="EF36" s="104"/>
      <c r="EG36" s="105"/>
      <c r="EH36" s="106"/>
      <c r="EI36" s="105"/>
      <c r="EJ36" s="104"/>
      <c r="EK36" s="104"/>
      <c r="EL36" s="105"/>
      <c r="EM36" s="105"/>
      <c r="EN36" s="104"/>
      <c r="EO36" s="105"/>
      <c r="EP36" s="106"/>
      <c r="EQ36" s="105"/>
      <c r="ER36" s="104"/>
      <c r="ES36" s="104"/>
      <c r="ET36" s="105"/>
      <c r="EU36" s="105"/>
      <c r="EV36" s="104"/>
      <c r="EW36" s="105"/>
      <c r="EX36" s="106"/>
      <c r="EY36" s="105"/>
      <c r="EZ36" s="104"/>
      <c r="FA36" s="104"/>
      <c r="FB36" s="105"/>
      <c r="FC36" s="105"/>
      <c r="FD36" s="104"/>
      <c r="FE36" s="105"/>
      <c r="FF36" s="106"/>
      <c r="FG36" s="105"/>
      <c r="FH36" s="104"/>
      <c r="FI36" s="104"/>
      <c r="FJ36" s="105"/>
      <c r="FK36" s="105"/>
      <c r="FL36" s="104"/>
      <c r="FM36" s="105"/>
      <c r="FN36" s="106"/>
      <c r="FO36" s="105"/>
      <c r="FP36" s="104"/>
      <c r="FQ36" s="104"/>
      <c r="FR36" s="105"/>
      <c r="FS36" s="105"/>
      <c r="FT36" s="104"/>
      <c r="FU36" s="105"/>
      <c r="FV36" s="106"/>
      <c r="FW36" s="105"/>
      <c r="FX36" s="104"/>
      <c r="FY36" s="104"/>
      <c r="FZ36" s="105"/>
      <c r="GA36" s="105"/>
      <c r="GB36" s="104"/>
      <c r="GC36" s="105"/>
      <c r="GD36" s="106"/>
      <c r="GE36" s="105"/>
      <c r="GF36" s="104"/>
      <c r="GG36" s="104"/>
      <c r="GH36" s="105"/>
      <c r="GI36" s="105"/>
      <c r="GJ36" s="104"/>
      <c r="GK36" s="105"/>
      <c r="GL36" s="106"/>
      <c r="GM36" s="105"/>
      <c r="GN36" s="104"/>
      <c r="GO36" s="104"/>
      <c r="GP36" s="105"/>
      <c r="GQ36" s="105"/>
      <c r="GR36" s="104"/>
      <c r="GS36" s="105"/>
      <c r="GT36" s="106"/>
      <c r="GU36" s="105"/>
      <c r="GV36" s="104"/>
      <c r="GW36" s="104"/>
      <c r="GX36" s="105"/>
      <c r="GY36" s="105"/>
      <c r="GZ36" s="104"/>
      <c r="HA36" s="105"/>
      <c r="HB36" s="106"/>
      <c r="HC36" s="105"/>
      <c r="HD36" s="104"/>
      <c r="HE36" s="104"/>
      <c r="HF36" s="105"/>
      <c r="HG36" s="105"/>
      <c r="HH36" s="104"/>
      <c r="HI36" s="105"/>
      <c r="HJ36" s="106"/>
      <c r="HK36" s="105"/>
      <c r="HL36" s="104"/>
      <c r="HM36" s="104"/>
      <c r="HN36" s="105"/>
      <c r="HO36" s="105"/>
      <c r="HP36" s="104"/>
      <c r="HQ36" s="105"/>
      <c r="HR36" s="106"/>
      <c r="HS36" s="105">
        <v>1.0</v>
      </c>
      <c r="HT36" s="104"/>
      <c r="HU36" s="104"/>
      <c r="HV36" s="105"/>
      <c r="HW36" s="105"/>
      <c r="HX36" s="104"/>
      <c r="HY36" s="105"/>
      <c r="HZ36" s="106"/>
      <c r="IA36" s="105"/>
      <c r="IB36" s="104"/>
      <c r="IC36" s="104"/>
      <c r="ID36" s="105"/>
      <c r="IE36" s="105"/>
      <c r="IF36" s="104"/>
      <c r="IG36" s="105"/>
      <c r="IH36" s="106"/>
      <c r="II36" s="105"/>
      <c r="IJ36" s="104"/>
      <c r="IK36" s="104"/>
      <c r="IL36" s="105"/>
      <c r="IM36" s="105"/>
      <c r="IN36" s="104"/>
      <c r="IO36" s="105"/>
      <c r="IP36" s="106"/>
      <c r="IQ36" s="105"/>
      <c r="IR36" s="104"/>
      <c r="IS36" s="104"/>
      <c r="IT36" s="105"/>
      <c r="IU36" s="105"/>
      <c r="IV36" s="104"/>
      <c r="IW36" s="105"/>
      <c r="IX36" s="106"/>
      <c r="IY36" s="107"/>
      <c r="IZ36" s="107"/>
      <c r="JA36" s="107"/>
      <c r="JB36" s="107"/>
      <c r="JC36" s="107"/>
      <c r="JD36" s="107"/>
      <c r="JE36" s="108"/>
      <c r="JF36" s="104"/>
      <c r="JG36" s="104"/>
    </row>
    <row r="37" ht="15.75" customHeight="1">
      <c r="A37" s="3" t="s">
        <v>92</v>
      </c>
      <c r="B37" s="3" t="s">
        <v>38</v>
      </c>
      <c r="C37" s="104"/>
      <c r="D37" s="104"/>
      <c r="E37" s="104"/>
      <c r="F37" s="104"/>
      <c r="G37" s="104"/>
      <c r="H37" s="104"/>
      <c r="I37" s="105">
        <f t="shared" ref="I37:I49" si="70">SUM(C37:H37)</f>
        <v>0</v>
      </c>
      <c r="J37" s="106"/>
      <c r="K37" s="104"/>
      <c r="L37" s="104"/>
      <c r="M37" s="104"/>
      <c r="N37" s="104"/>
      <c r="O37" s="104"/>
      <c r="P37" s="104"/>
      <c r="Q37" s="105">
        <f t="shared" ref="Q37:Q49" si="71">SUM(K37:P37)</f>
        <v>0</v>
      </c>
      <c r="R37" s="106"/>
      <c r="S37" s="104"/>
      <c r="T37" s="104"/>
      <c r="U37" s="104"/>
      <c r="V37" s="104"/>
      <c r="W37" s="104"/>
      <c r="X37" s="104"/>
      <c r="Y37" s="105">
        <f t="shared" ref="Y37:Y49" si="72">SUM(S37:X37)</f>
        <v>0</v>
      </c>
      <c r="Z37" s="106"/>
      <c r="AA37" s="104"/>
      <c r="AB37" s="104"/>
      <c r="AC37" s="104"/>
      <c r="AD37" s="104"/>
      <c r="AE37" s="104"/>
      <c r="AF37" s="104"/>
      <c r="AG37" s="105">
        <f t="shared" ref="AG37:AG49" si="73">SUM(AA37:AF37)</f>
        <v>0</v>
      </c>
      <c r="AH37" s="106"/>
      <c r="AI37" s="104"/>
      <c r="AJ37" s="104"/>
      <c r="AK37" s="104"/>
      <c r="AL37" s="104"/>
      <c r="AM37" s="104"/>
      <c r="AN37" s="104"/>
      <c r="AO37" s="105">
        <f t="shared" ref="AO37:AO49" si="74">SUM(AI37:AN37)</f>
        <v>0</v>
      </c>
      <c r="AP37" s="106"/>
      <c r="AQ37" s="104"/>
      <c r="AR37" s="104"/>
      <c r="AS37" s="104"/>
      <c r="AT37" s="104"/>
      <c r="AU37" s="104"/>
      <c r="AV37" s="104"/>
      <c r="AW37" s="105">
        <f t="shared" ref="AW37:AW49" si="75">SUM(AQ37:AV37)</f>
        <v>0</v>
      </c>
      <c r="AX37" s="106"/>
      <c r="AY37" s="104"/>
      <c r="AZ37" s="104"/>
      <c r="BA37" s="104"/>
      <c r="BB37" s="104"/>
      <c r="BC37" s="104"/>
      <c r="BD37" s="104"/>
      <c r="BE37" s="105">
        <f t="shared" ref="BE37:BE49" si="76">SUM(AY37:BD37)</f>
        <v>0</v>
      </c>
      <c r="BF37" s="106"/>
      <c r="BG37" s="104"/>
      <c r="BH37" s="104"/>
      <c r="BI37" s="104"/>
      <c r="BJ37" s="104"/>
      <c r="BK37" s="104"/>
      <c r="BL37" s="104"/>
      <c r="BM37" s="105">
        <f t="shared" ref="BM37:BM49" si="77">SUM(BG37:BL37)</f>
        <v>0</v>
      </c>
      <c r="BN37" s="106"/>
      <c r="BO37" s="104"/>
      <c r="BP37" s="104"/>
      <c r="BQ37" s="104"/>
      <c r="BR37" s="104"/>
      <c r="BS37" s="104"/>
      <c r="BT37" s="104"/>
      <c r="BU37" s="105">
        <f t="shared" ref="BU37:BU49" si="78">SUM(BO37:BT37)</f>
        <v>0</v>
      </c>
      <c r="BV37" s="106"/>
      <c r="BW37" s="104"/>
      <c r="BX37" s="104"/>
      <c r="BY37" s="104"/>
      <c r="BZ37" s="104"/>
      <c r="CA37" s="104"/>
      <c r="CB37" s="104"/>
      <c r="CC37" s="105">
        <f t="shared" ref="CC37:CC49" si="79">SUM(BW37:CB37)</f>
        <v>0</v>
      </c>
      <c r="CD37" s="106"/>
      <c r="CE37" s="104"/>
      <c r="CF37" s="104"/>
      <c r="CG37" s="104"/>
      <c r="CH37" s="104"/>
      <c r="CI37" s="104"/>
      <c r="CJ37" s="104"/>
      <c r="CK37" s="105">
        <f t="shared" ref="CK37:CK49" si="80">SUM(CE37:CJ37)</f>
        <v>0</v>
      </c>
      <c r="CL37" s="106"/>
      <c r="CM37" s="104"/>
      <c r="CN37" s="104"/>
      <c r="CO37" s="104"/>
      <c r="CP37" s="104"/>
      <c r="CQ37" s="104"/>
      <c r="CR37" s="104"/>
      <c r="CS37" s="105">
        <f t="shared" ref="CS37:CS49" si="81">SUM(CM37:CR37)</f>
        <v>0</v>
      </c>
      <c r="CT37" s="106"/>
      <c r="CU37" s="104"/>
      <c r="CV37" s="104"/>
      <c r="CW37" s="104"/>
      <c r="CX37" s="104"/>
      <c r="CY37" s="104"/>
      <c r="CZ37" s="104"/>
      <c r="DA37" s="105">
        <f t="shared" ref="DA37:DA49" si="82">SUM(CU37:CZ37)</f>
        <v>0</v>
      </c>
      <c r="DB37" s="106"/>
      <c r="DC37" s="104"/>
      <c r="DD37" s="104"/>
      <c r="DE37" s="104"/>
      <c r="DF37" s="104"/>
      <c r="DG37" s="104"/>
      <c r="DH37" s="104"/>
      <c r="DI37" s="105">
        <f t="shared" ref="DI37:DI49" si="83">SUM(DC37:DH37)</f>
        <v>0</v>
      </c>
      <c r="DJ37" s="106"/>
      <c r="DK37" s="104"/>
      <c r="DL37" s="104"/>
      <c r="DM37" s="104"/>
      <c r="DN37" s="104"/>
      <c r="DO37" s="104"/>
      <c r="DP37" s="104"/>
      <c r="DQ37" s="105">
        <f t="shared" ref="DQ37:DQ49" si="84">SUM(DK37:DP37)</f>
        <v>0</v>
      </c>
      <c r="DR37" s="106"/>
      <c r="DS37" s="104"/>
      <c r="DT37" s="104"/>
      <c r="DU37" s="104"/>
      <c r="DV37" s="104"/>
      <c r="DW37" s="104"/>
      <c r="DX37" s="104"/>
      <c r="DY37" s="105">
        <f t="shared" ref="DY37:DY49" si="85">SUM(DS37:DX37)</f>
        <v>0</v>
      </c>
      <c r="DZ37" s="106"/>
      <c r="EA37" s="104"/>
      <c r="EB37" s="104"/>
      <c r="EC37" s="104"/>
      <c r="ED37" s="104"/>
      <c r="EE37" s="104"/>
      <c r="EF37" s="104"/>
      <c r="EG37" s="105">
        <f t="shared" ref="EG37:EG49" si="86">SUM(EA37:EF37)</f>
        <v>0</v>
      </c>
      <c r="EH37" s="106"/>
      <c r="EI37" s="104"/>
      <c r="EJ37" s="104"/>
      <c r="EK37" s="104"/>
      <c r="EL37" s="104"/>
      <c r="EM37" s="104"/>
      <c r="EN37" s="104"/>
      <c r="EO37" s="105">
        <f t="shared" ref="EO37:EO49" si="87">SUM(EI37:EN37)</f>
        <v>0</v>
      </c>
      <c r="EP37" s="106"/>
      <c r="EQ37" s="104"/>
      <c r="ER37" s="104"/>
      <c r="ES37" s="104"/>
      <c r="ET37" s="104"/>
      <c r="EU37" s="104"/>
      <c r="EV37" s="104"/>
      <c r="EW37" s="105">
        <f t="shared" ref="EW37:EW49" si="88">SUM(EQ37:EV37)</f>
        <v>0</v>
      </c>
      <c r="EX37" s="106"/>
      <c r="EY37" s="104"/>
      <c r="EZ37" s="104"/>
      <c r="FA37" s="104"/>
      <c r="FB37" s="104"/>
      <c r="FC37" s="104"/>
      <c r="FD37" s="104"/>
      <c r="FE37" s="105">
        <f t="shared" ref="FE37:FE49" si="89">SUM(EY37:FD37)</f>
        <v>0</v>
      </c>
      <c r="FF37" s="106"/>
      <c r="FG37" s="104"/>
      <c r="FH37" s="104"/>
      <c r="FI37" s="104"/>
      <c r="FJ37" s="104"/>
      <c r="FK37" s="104"/>
      <c r="FL37" s="104"/>
      <c r="FM37" s="105">
        <f t="shared" ref="FM37:FM49" si="90">SUM(FG37:FL37)</f>
        <v>0</v>
      </c>
      <c r="FN37" s="106"/>
      <c r="FO37" s="104"/>
      <c r="FP37" s="104"/>
      <c r="FQ37" s="104"/>
      <c r="FR37" s="104"/>
      <c r="FS37" s="104"/>
      <c r="FT37" s="104"/>
      <c r="FU37" s="105">
        <f t="shared" ref="FU37:FU49" si="91">SUM(FO37:FT37)</f>
        <v>0</v>
      </c>
      <c r="FV37" s="106"/>
      <c r="FW37" s="104"/>
      <c r="FX37" s="104"/>
      <c r="FY37" s="104"/>
      <c r="FZ37" s="104"/>
      <c r="GA37" s="104"/>
      <c r="GB37" s="104"/>
      <c r="GC37" s="105">
        <f t="shared" ref="GC37:GC49" si="92">SUM(FW37:GB37)</f>
        <v>0</v>
      </c>
      <c r="GD37" s="106"/>
      <c r="GE37" s="104"/>
      <c r="GF37" s="104"/>
      <c r="GG37" s="104"/>
      <c r="GH37" s="104"/>
      <c r="GI37" s="104"/>
      <c r="GJ37" s="104"/>
      <c r="GK37" s="105">
        <f t="shared" ref="GK37:GK49" si="93">SUM(GE37:GJ37)</f>
        <v>0</v>
      </c>
      <c r="GL37" s="106"/>
      <c r="GM37" s="104"/>
      <c r="GN37" s="104"/>
      <c r="GO37" s="104"/>
      <c r="GP37" s="104"/>
      <c r="GQ37" s="104"/>
      <c r="GR37" s="104"/>
      <c r="GS37" s="105">
        <f t="shared" ref="GS37:GS49" si="94">SUM(GM37:GR37)</f>
        <v>0</v>
      </c>
      <c r="GT37" s="106"/>
      <c r="GU37" s="104"/>
      <c r="GV37" s="104"/>
      <c r="GW37" s="104"/>
      <c r="GX37" s="104"/>
      <c r="GY37" s="104"/>
      <c r="GZ37" s="104"/>
      <c r="HA37" s="105">
        <f t="shared" ref="HA37:HA49" si="95">SUM(GU37:GZ37)</f>
        <v>0</v>
      </c>
      <c r="HB37" s="106"/>
      <c r="HC37" s="104"/>
      <c r="HD37" s="104"/>
      <c r="HE37" s="104"/>
      <c r="HF37" s="104"/>
      <c r="HG37" s="104"/>
      <c r="HH37" s="104"/>
      <c r="HI37" s="105">
        <f t="shared" ref="HI37:HI49" si="96">SUM(HC37:HH37)</f>
        <v>0</v>
      </c>
      <c r="HJ37" s="106"/>
      <c r="HK37" s="104"/>
      <c r="HL37" s="104"/>
      <c r="HM37" s="104"/>
      <c r="HN37" s="104"/>
      <c r="HO37" s="104"/>
      <c r="HP37" s="104"/>
      <c r="HQ37" s="105">
        <f t="shared" ref="HQ37:HQ49" si="97">SUM(HK37:HP37)</f>
        <v>0</v>
      </c>
      <c r="HR37" s="106"/>
      <c r="HS37" s="104"/>
      <c r="HT37" s="104"/>
      <c r="HU37" s="104"/>
      <c r="HV37" s="104"/>
      <c r="HW37" s="104"/>
      <c r="HX37" s="104"/>
      <c r="HY37" s="105">
        <f t="shared" ref="HY37:HY49" si="98">SUM(HS37:HX37)</f>
        <v>0</v>
      </c>
      <c r="HZ37" s="106"/>
      <c r="IA37" s="104"/>
      <c r="IB37" s="104"/>
      <c r="IC37" s="104"/>
      <c r="ID37" s="104"/>
      <c r="IE37" s="104"/>
      <c r="IF37" s="104"/>
      <c r="IG37" s="105">
        <f t="shared" ref="IG37:IG49" si="99">SUM(IA37:IF37)</f>
        <v>0</v>
      </c>
      <c r="IH37" s="106"/>
      <c r="II37" s="104"/>
      <c r="IJ37" s="104"/>
      <c r="IK37" s="104"/>
      <c r="IL37" s="104"/>
      <c r="IM37" s="104"/>
      <c r="IN37" s="104"/>
      <c r="IO37" s="105">
        <f t="shared" ref="IO37:IO49" si="100">SUM(II37:IN37)</f>
        <v>0</v>
      </c>
      <c r="IP37" s="106"/>
      <c r="IQ37" s="104"/>
      <c r="IR37" s="104"/>
      <c r="IS37" s="104"/>
      <c r="IT37" s="104"/>
      <c r="IU37" s="104"/>
      <c r="IV37" s="104"/>
      <c r="IW37" s="105">
        <f t="shared" ref="IW37:IW43" si="101">SUM(IQ37:IV37)</f>
        <v>0</v>
      </c>
      <c r="IX37" s="106"/>
      <c r="IY37" s="107">
        <f t="shared" ref="IY37:JD37" si="69">SUM(C37,K37,S37,AA37,AI37,AQ37,AY37,BG37,BO37,BW37,CE37,CM37,CU37,DC37,DK37,DS37,EA37,EI37,EQ37,EY37,FG37,FO37,FW37,GE37,GM37,GU37,HC37,HK37,HS37,IA37,II37,IQ37)</f>
        <v>0</v>
      </c>
      <c r="IZ37" s="107">
        <f t="shared" si="69"/>
        <v>0</v>
      </c>
      <c r="JA37" s="107">
        <f t="shared" si="69"/>
        <v>0</v>
      </c>
      <c r="JB37" s="107">
        <f t="shared" si="69"/>
        <v>0</v>
      </c>
      <c r="JC37" s="107">
        <f t="shared" si="69"/>
        <v>0</v>
      </c>
      <c r="JD37" s="107">
        <f t="shared" si="69"/>
        <v>0</v>
      </c>
      <c r="JE37" s="108">
        <f t="shared" ref="JE37:JE49" si="103">SUM(IY37:JD37)</f>
        <v>0</v>
      </c>
      <c r="JF37" s="104"/>
      <c r="JG37" s="104">
        <f t="shared" ref="JG37:JG49" si="104">JE37-(SUM(C37:IW37)*0.5)</f>
        <v>0</v>
      </c>
    </row>
    <row r="38" ht="15.75" customHeight="1">
      <c r="A38" s="3" t="s">
        <v>94</v>
      </c>
      <c r="B38" s="3" t="s">
        <v>40</v>
      </c>
      <c r="C38" s="104"/>
      <c r="D38" s="105"/>
      <c r="E38" s="105"/>
      <c r="F38" s="105"/>
      <c r="G38" s="104"/>
      <c r="H38" s="104"/>
      <c r="I38" s="105">
        <f t="shared" si="70"/>
        <v>0</v>
      </c>
      <c r="J38" s="106"/>
      <c r="K38" s="104"/>
      <c r="L38" s="105"/>
      <c r="M38" s="105"/>
      <c r="N38" s="105"/>
      <c r="O38" s="104"/>
      <c r="P38" s="104"/>
      <c r="Q38" s="105">
        <f t="shared" si="71"/>
        <v>0</v>
      </c>
      <c r="R38" s="106"/>
      <c r="S38" s="104"/>
      <c r="T38" s="105"/>
      <c r="U38" s="105"/>
      <c r="V38" s="105"/>
      <c r="W38" s="104"/>
      <c r="X38" s="104"/>
      <c r="Y38" s="105">
        <f t="shared" si="72"/>
        <v>0</v>
      </c>
      <c r="Z38" s="106"/>
      <c r="AA38" s="104"/>
      <c r="AB38" s="105"/>
      <c r="AC38" s="105"/>
      <c r="AD38" s="105"/>
      <c r="AE38" s="104"/>
      <c r="AF38" s="104"/>
      <c r="AG38" s="105">
        <f t="shared" si="73"/>
        <v>0</v>
      </c>
      <c r="AH38" s="106"/>
      <c r="AI38" s="104"/>
      <c r="AJ38" s="105"/>
      <c r="AK38" s="105"/>
      <c r="AL38" s="105"/>
      <c r="AM38" s="104"/>
      <c r="AN38" s="104"/>
      <c r="AO38" s="105">
        <f t="shared" si="74"/>
        <v>0</v>
      </c>
      <c r="AP38" s="106"/>
      <c r="AQ38" s="104"/>
      <c r="AR38" s="105"/>
      <c r="AS38" s="105"/>
      <c r="AT38" s="105"/>
      <c r="AU38" s="104"/>
      <c r="AV38" s="104"/>
      <c r="AW38" s="105">
        <f t="shared" si="75"/>
        <v>0</v>
      </c>
      <c r="AX38" s="106"/>
      <c r="AY38" s="104"/>
      <c r="AZ38" s="105"/>
      <c r="BA38" s="105"/>
      <c r="BB38" s="105"/>
      <c r="BC38" s="104"/>
      <c r="BD38" s="104"/>
      <c r="BE38" s="105">
        <f t="shared" si="76"/>
        <v>0</v>
      </c>
      <c r="BF38" s="106"/>
      <c r="BG38" s="104"/>
      <c r="BH38" s="105"/>
      <c r="BI38" s="105"/>
      <c r="BJ38" s="105"/>
      <c r="BK38" s="104"/>
      <c r="BL38" s="104"/>
      <c r="BM38" s="105">
        <f t="shared" si="77"/>
        <v>0</v>
      </c>
      <c r="BN38" s="106"/>
      <c r="BO38" s="104"/>
      <c r="BP38" s="105"/>
      <c r="BQ38" s="105"/>
      <c r="BR38" s="105"/>
      <c r="BS38" s="104"/>
      <c r="BT38" s="104"/>
      <c r="BU38" s="105">
        <f t="shared" si="78"/>
        <v>0</v>
      </c>
      <c r="BV38" s="106"/>
      <c r="BW38" s="104"/>
      <c r="BX38" s="105"/>
      <c r="BY38" s="105"/>
      <c r="BZ38" s="105"/>
      <c r="CA38" s="104"/>
      <c r="CB38" s="104"/>
      <c r="CC38" s="105">
        <f t="shared" si="79"/>
        <v>0</v>
      </c>
      <c r="CD38" s="106"/>
      <c r="CE38" s="104"/>
      <c r="CF38" s="105"/>
      <c r="CG38" s="105"/>
      <c r="CH38" s="105"/>
      <c r="CI38" s="104"/>
      <c r="CJ38" s="104"/>
      <c r="CK38" s="105">
        <f t="shared" si="80"/>
        <v>0</v>
      </c>
      <c r="CL38" s="106"/>
      <c r="CM38" s="104"/>
      <c r="CN38" s="105"/>
      <c r="CO38" s="105"/>
      <c r="CP38" s="105"/>
      <c r="CQ38" s="104"/>
      <c r="CR38" s="104"/>
      <c r="CS38" s="105">
        <f t="shared" si="81"/>
        <v>0</v>
      </c>
      <c r="CT38" s="106"/>
      <c r="CU38" s="104"/>
      <c r="CV38" s="105"/>
      <c r="CW38" s="105"/>
      <c r="CX38" s="105"/>
      <c r="CY38" s="104"/>
      <c r="CZ38" s="104"/>
      <c r="DA38" s="105">
        <f t="shared" si="82"/>
        <v>0</v>
      </c>
      <c r="DB38" s="106"/>
      <c r="DC38" s="104"/>
      <c r="DD38" s="105"/>
      <c r="DE38" s="105"/>
      <c r="DF38" s="105"/>
      <c r="DG38" s="104"/>
      <c r="DH38" s="104"/>
      <c r="DI38" s="105">
        <f t="shared" si="83"/>
        <v>0</v>
      </c>
      <c r="DJ38" s="106"/>
      <c r="DK38" s="104"/>
      <c r="DL38" s="105"/>
      <c r="DM38" s="105"/>
      <c r="DN38" s="105"/>
      <c r="DO38" s="104"/>
      <c r="DP38" s="104"/>
      <c r="DQ38" s="105">
        <f t="shared" si="84"/>
        <v>0</v>
      </c>
      <c r="DR38" s="106"/>
      <c r="DS38" s="104"/>
      <c r="DT38" s="105"/>
      <c r="DU38" s="105"/>
      <c r="DV38" s="105"/>
      <c r="DW38" s="104"/>
      <c r="DX38" s="104"/>
      <c r="DY38" s="105">
        <f t="shared" si="85"/>
        <v>0</v>
      </c>
      <c r="DZ38" s="106"/>
      <c r="EA38" s="104"/>
      <c r="EB38" s="105"/>
      <c r="EC38" s="105"/>
      <c r="ED38" s="105"/>
      <c r="EE38" s="104"/>
      <c r="EF38" s="104"/>
      <c r="EG38" s="105">
        <f t="shared" si="86"/>
        <v>0</v>
      </c>
      <c r="EH38" s="106"/>
      <c r="EI38" s="104"/>
      <c r="EJ38" s="105"/>
      <c r="EK38" s="105"/>
      <c r="EL38" s="105"/>
      <c r="EM38" s="104"/>
      <c r="EN38" s="104"/>
      <c r="EO38" s="105">
        <f t="shared" si="87"/>
        <v>0</v>
      </c>
      <c r="EP38" s="106"/>
      <c r="EQ38" s="104"/>
      <c r="ER38" s="105"/>
      <c r="ES38" s="105"/>
      <c r="ET38" s="105"/>
      <c r="EU38" s="104"/>
      <c r="EV38" s="104"/>
      <c r="EW38" s="105">
        <f t="shared" si="88"/>
        <v>0</v>
      </c>
      <c r="EX38" s="106"/>
      <c r="EY38" s="104"/>
      <c r="EZ38" s="105"/>
      <c r="FA38" s="105"/>
      <c r="FB38" s="105"/>
      <c r="FC38" s="104"/>
      <c r="FD38" s="104"/>
      <c r="FE38" s="105">
        <f t="shared" si="89"/>
        <v>0</v>
      </c>
      <c r="FF38" s="106"/>
      <c r="FG38" s="104"/>
      <c r="FH38" s="105"/>
      <c r="FI38" s="105"/>
      <c r="FJ38" s="105"/>
      <c r="FK38" s="104"/>
      <c r="FL38" s="104"/>
      <c r="FM38" s="105">
        <f t="shared" si="90"/>
        <v>0</v>
      </c>
      <c r="FN38" s="106"/>
      <c r="FO38" s="104"/>
      <c r="FP38" s="105"/>
      <c r="FQ38" s="105">
        <v>0.5</v>
      </c>
      <c r="FR38" s="105">
        <v>2.5</v>
      </c>
      <c r="FS38" s="104"/>
      <c r="FT38" s="104"/>
      <c r="FU38" s="105">
        <f t="shared" si="91"/>
        <v>3</v>
      </c>
      <c r="FV38" s="106"/>
      <c r="FW38" s="104"/>
      <c r="FX38" s="105"/>
      <c r="FY38" s="105"/>
      <c r="FZ38" s="105"/>
      <c r="GA38" s="104"/>
      <c r="GB38" s="104"/>
      <c r="GC38" s="105">
        <f t="shared" si="92"/>
        <v>0</v>
      </c>
      <c r="GD38" s="106"/>
      <c r="GE38" s="104"/>
      <c r="GF38" s="105"/>
      <c r="GG38" s="105"/>
      <c r="GH38" s="105"/>
      <c r="GI38" s="104"/>
      <c r="GJ38" s="104"/>
      <c r="GK38" s="105">
        <f t="shared" si="93"/>
        <v>0</v>
      </c>
      <c r="GL38" s="106"/>
      <c r="GM38" s="104"/>
      <c r="GN38" s="105"/>
      <c r="GO38" s="105"/>
      <c r="GP38" s="105"/>
      <c r="GQ38" s="104"/>
      <c r="GR38" s="104"/>
      <c r="GS38" s="105">
        <f t="shared" si="94"/>
        <v>0</v>
      </c>
      <c r="GT38" s="106"/>
      <c r="GU38" s="104"/>
      <c r="GV38" s="105"/>
      <c r="GW38" s="105"/>
      <c r="GX38" s="105"/>
      <c r="GY38" s="104"/>
      <c r="GZ38" s="104"/>
      <c r="HA38" s="105">
        <f t="shared" si="95"/>
        <v>0</v>
      </c>
      <c r="HB38" s="106"/>
      <c r="HC38" s="104"/>
      <c r="HD38" s="105"/>
      <c r="HE38" s="105"/>
      <c r="HF38" s="105"/>
      <c r="HG38" s="104"/>
      <c r="HH38" s="104"/>
      <c r="HI38" s="105">
        <f t="shared" si="96"/>
        <v>0</v>
      </c>
      <c r="HJ38" s="106"/>
      <c r="HK38" s="104"/>
      <c r="HL38" s="105"/>
      <c r="HM38" s="105"/>
      <c r="HN38" s="105"/>
      <c r="HO38" s="104"/>
      <c r="HP38" s="104"/>
      <c r="HQ38" s="105">
        <f t="shared" si="97"/>
        <v>0</v>
      </c>
      <c r="HR38" s="106"/>
      <c r="HS38" s="104"/>
      <c r="HT38" s="105"/>
      <c r="HU38" s="105"/>
      <c r="HV38" s="105"/>
      <c r="HW38" s="104"/>
      <c r="HX38" s="104"/>
      <c r="HY38" s="105">
        <f t="shared" si="98"/>
        <v>0</v>
      </c>
      <c r="HZ38" s="106"/>
      <c r="IA38" s="104"/>
      <c r="IB38" s="105"/>
      <c r="IC38" s="105"/>
      <c r="ID38" s="105"/>
      <c r="IE38" s="104"/>
      <c r="IF38" s="104"/>
      <c r="IG38" s="105">
        <f t="shared" si="99"/>
        <v>0</v>
      </c>
      <c r="IH38" s="106"/>
      <c r="II38" s="104"/>
      <c r="IJ38" s="105"/>
      <c r="IK38" s="105"/>
      <c r="IL38" s="105"/>
      <c r="IM38" s="104"/>
      <c r="IN38" s="104"/>
      <c r="IO38" s="105">
        <f t="shared" si="100"/>
        <v>0</v>
      </c>
      <c r="IP38" s="106"/>
      <c r="IQ38" s="104"/>
      <c r="IR38" s="105"/>
      <c r="IS38" s="105"/>
      <c r="IT38" s="105"/>
      <c r="IU38" s="104"/>
      <c r="IV38" s="104"/>
      <c r="IW38" s="105">
        <f t="shared" si="101"/>
        <v>0</v>
      </c>
      <c r="IX38" s="106"/>
      <c r="IY38" s="107">
        <f t="shared" ref="IY38:JD38" si="102">SUM(C38,K38,S38,AA38,AI38,AQ38,AY38,BG38,BO38,BW38,CE38,CM38,CU38,DC38,DK38,DS38,EA38,EI38,EQ38,EY38,FG38,FO38,FW38,GE38,GM38,GU38,HC38,HK38,HS38,IA38,II38,IQ38)</f>
        <v>0</v>
      </c>
      <c r="IZ38" s="107">
        <f t="shared" si="102"/>
        <v>0</v>
      </c>
      <c r="JA38" s="107">
        <f t="shared" si="102"/>
        <v>0.5</v>
      </c>
      <c r="JB38" s="107">
        <f t="shared" si="102"/>
        <v>2.5</v>
      </c>
      <c r="JC38" s="107">
        <f t="shared" si="102"/>
        <v>0</v>
      </c>
      <c r="JD38" s="107">
        <f t="shared" si="102"/>
        <v>0</v>
      </c>
      <c r="JE38" s="108">
        <f t="shared" si="103"/>
        <v>3</v>
      </c>
      <c r="JF38" s="104"/>
      <c r="JG38" s="104">
        <f t="shared" si="104"/>
        <v>0</v>
      </c>
    </row>
    <row r="39" ht="15.75" customHeight="1">
      <c r="A39" s="3" t="s">
        <v>95</v>
      </c>
      <c r="B39" s="3" t="s">
        <v>115</v>
      </c>
      <c r="C39" s="104"/>
      <c r="D39" s="104"/>
      <c r="E39" s="104"/>
      <c r="F39" s="104"/>
      <c r="G39" s="104"/>
      <c r="H39" s="104"/>
      <c r="I39" s="105">
        <f t="shared" si="70"/>
        <v>0</v>
      </c>
      <c r="J39" s="106"/>
      <c r="K39" s="104"/>
      <c r="L39" s="104"/>
      <c r="M39" s="104"/>
      <c r="N39" s="104"/>
      <c r="O39" s="104"/>
      <c r="P39" s="104"/>
      <c r="Q39" s="105">
        <f t="shared" si="71"/>
        <v>0</v>
      </c>
      <c r="R39" s="106"/>
      <c r="S39" s="104"/>
      <c r="T39" s="104"/>
      <c r="U39" s="104"/>
      <c r="V39" s="104"/>
      <c r="W39" s="104"/>
      <c r="X39" s="104"/>
      <c r="Y39" s="105">
        <f t="shared" si="72"/>
        <v>0</v>
      </c>
      <c r="Z39" s="106"/>
      <c r="AA39" s="104"/>
      <c r="AB39" s="104"/>
      <c r="AC39" s="104"/>
      <c r="AD39" s="104"/>
      <c r="AE39" s="104"/>
      <c r="AF39" s="104"/>
      <c r="AG39" s="105">
        <f t="shared" si="73"/>
        <v>0</v>
      </c>
      <c r="AH39" s="106"/>
      <c r="AI39" s="104"/>
      <c r="AJ39" s="104"/>
      <c r="AK39" s="104"/>
      <c r="AL39" s="104"/>
      <c r="AM39" s="104"/>
      <c r="AN39" s="104"/>
      <c r="AO39" s="105">
        <f t="shared" si="74"/>
        <v>0</v>
      </c>
      <c r="AP39" s="106"/>
      <c r="AQ39" s="104"/>
      <c r="AR39" s="104"/>
      <c r="AS39" s="104"/>
      <c r="AT39" s="104"/>
      <c r="AU39" s="104"/>
      <c r="AV39" s="104"/>
      <c r="AW39" s="105">
        <f t="shared" si="75"/>
        <v>0</v>
      </c>
      <c r="AX39" s="106"/>
      <c r="AY39" s="104"/>
      <c r="AZ39" s="104"/>
      <c r="BA39" s="104"/>
      <c r="BB39" s="104"/>
      <c r="BC39" s="104"/>
      <c r="BD39" s="104"/>
      <c r="BE39" s="105">
        <f t="shared" si="76"/>
        <v>0</v>
      </c>
      <c r="BF39" s="106"/>
      <c r="BG39" s="104"/>
      <c r="BH39" s="104"/>
      <c r="BI39" s="104"/>
      <c r="BJ39" s="104"/>
      <c r="BK39" s="104"/>
      <c r="BL39" s="104"/>
      <c r="BM39" s="105">
        <f t="shared" si="77"/>
        <v>0</v>
      </c>
      <c r="BN39" s="106"/>
      <c r="BO39" s="104"/>
      <c r="BP39" s="104"/>
      <c r="BQ39" s="104"/>
      <c r="BR39" s="104"/>
      <c r="BS39" s="104"/>
      <c r="BT39" s="104"/>
      <c r="BU39" s="105">
        <f t="shared" si="78"/>
        <v>0</v>
      </c>
      <c r="BV39" s="106"/>
      <c r="BW39" s="104"/>
      <c r="BX39" s="104"/>
      <c r="BY39" s="104"/>
      <c r="BZ39" s="104"/>
      <c r="CA39" s="104"/>
      <c r="CB39" s="104"/>
      <c r="CC39" s="105">
        <f t="shared" si="79"/>
        <v>0</v>
      </c>
      <c r="CD39" s="106"/>
      <c r="CE39" s="104"/>
      <c r="CF39" s="104"/>
      <c r="CG39" s="104">
        <v>2.0</v>
      </c>
      <c r="CH39" s="104"/>
      <c r="CI39" s="104"/>
      <c r="CJ39" s="104"/>
      <c r="CK39" s="105">
        <f t="shared" si="80"/>
        <v>2</v>
      </c>
      <c r="CL39" s="106"/>
      <c r="CM39" s="104"/>
      <c r="CN39" s="104"/>
      <c r="CO39" s="104"/>
      <c r="CP39" s="104"/>
      <c r="CQ39" s="104"/>
      <c r="CR39" s="104"/>
      <c r="CS39" s="105">
        <f t="shared" si="81"/>
        <v>0</v>
      </c>
      <c r="CT39" s="106"/>
      <c r="CU39" s="104"/>
      <c r="CV39" s="104"/>
      <c r="CW39" s="104"/>
      <c r="CX39" s="104"/>
      <c r="CY39" s="104"/>
      <c r="CZ39" s="104"/>
      <c r="DA39" s="105">
        <f t="shared" si="82"/>
        <v>0</v>
      </c>
      <c r="DB39" s="106"/>
      <c r="DC39" s="104"/>
      <c r="DD39" s="104"/>
      <c r="DE39" s="104"/>
      <c r="DF39" s="104"/>
      <c r="DG39" s="104"/>
      <c r="DH39" s="104"/>
      <c r="DI39" s="105">
        <f t="shared" si="83"/>
        <v>0</v>
      </c>
      <c r="DJ39" s="106"/>
      <c r="DK39" s="104"/>
      <c r="DL39" s="104"/>
      <c r="DM39" s="104">
        <v>1.0</v>
      </c>
      <c r="DN39" s="104"/>
      <c r="DO39" s="104"/>
      <c r="DP39" s="104"/>
      <c r="DQ39" s="105">
        <f t="shared" si="84"/>
        <v>1</v>
      </c>
      <c r="DR39" s="106"/>
      <c r="DS39" s="104"/>
      <c r="DT39" s="104"/>
      <c r="DU39" s="104"/>
      <c r="DV39" s="104"/>
      <c r="DW39" s="104"/>
      <c r="DX39" s="104"/>
      <c r="DY39" s="105">
        <f t="shared" si="85"/>
        <v>0</v>
      </c>
      <c r="DZ39" s="106"/>
      <c r="EA39" s="104"/>
      <c r="EB39" s="104"/>
      <c r="EC39" s="104"/>
      <c r="ED39" s="104"/>
      <c r="EE39" s="104"/>
      <c r="EF39" s="104"/>
      <c r="EG39" s="105">
        <f t="shared" si="86"/>
        <v>0</v>
      </c>
      <c r="EH39" s="106"/>
      <c r="EI39" s="104"/>
      <c r="EJ39" s="104"/>
      <c r="EK39" s="104"/>
      <c r="EL39" s="104"/>
      <c r="EM39" s="104"/>
      <c r="EN39" s="104"/>
      <c r="EO39" s="105">
        <f t="shared" si="87"/>
        <v>0</v>
      </c>
      <c r="EP39" s="106"/>
      <c r="EQ39" s="104"/>
      <c r="ER39" s="104"/>
      <c r="ES39" s="104"/>
      <c r="ET39" s="104"/>
      <c r="EU39" s="104"/>
      <c r="EV39" s="104"/>
      <c r="EW39" s="105">
        <f t="shared" si="88"/>
        <v>0</v>
      </c>
      <c r="EX39" s="106"/>
      <c r="EY39" s="104"/>
      <c r="EZ39" s="104"/>
      <c r="FA39" s="104"/>
      <c r="FB39" s="104"/>
      <c r="FC39" s="104"/>
      <c r="FD39" s="104"/>
      <c r="FE39" s="105">
        <f t="shared" si="89"/>
        <v>0</v>
      </c>
      <c r="FF39" s="106"/>
      <c r="FG39" s="104"/>
      <c r="FH39" s="104"/>
      <c r="FI39" s="104">
        <v>1.0</v>
      </c>
      <c r="FJ39" s="104"/>
      <c r="FK39" s="104"/>
      <c r="FL39" s="104"/>
      <c r="FM39" s="105">
        <f t="shared" si="90"/>
        <v>1</v>
      </c>
      <c r="FN39" s="106"/>
      <c r="FO39" s="104">
        <v>0.5</v>
      </c>
      <c r="FP39" s="104">
        <v>1.0</v>
      </c>
      <c r="FQ39" s="104">
        <v>4.0</v>
      </c>
      <c r="FR39" s="104">
        <v>0.5</v>
      </c>
      <c r="FS39" s="104"/>
      <c r="FT39" s="104"/>
      <c r="FU39" s="105">
        <f t="shared" si="91"/>
        <v>6</v>
      </c>
      <c r="FV39" s="106"/>
      <c r="FW39" s="104"/>
      <c r="FX39" s="104"/>
      <c r="FY39" s="104"/>
      <c r="FZ39" s="104"/>
      <c r="GA39" s="104"/>
      <c r="GB39" s="104"/>
      <c r="GC39" s="105">
        <f t="shared" si="92"/>
        <v>0</v>
      </c>
      <c r="GD39" s="106"/>
      <c r="GE39" s="104"/>
      <c r="GF39" s="104"/>
      <c r="GG39" s="104"/>
      <c r="GH39" s="104"/>
      <c r="GI39" s="104"/>
      <c r="GJ39" s="104"/>
      <c r="GK39" s="105">
        <f t="shared" si="93"/>
        <v>0</v>
      </c>
      <c r="GL39" s="106"/>
      <c r="GM39" s="104"/>
      <c r="GN39" s="104"/>
      <c r="GO39" s="104"/>
      <c r="GP39" s="104"/>
      <c r="GQ39" s="104"/>
      <c r="GR39" s="104"/>
      <c r="GS39" s="105">
        <f t="shared" si="94"/>
        <v>0</v>
      </c>
      <c r="GT39" s="106"/>
      <c r="GU39" s="104"/>
      <c r="GV39" s="104"/>
      <c r="GW39" s="104"/>
      <c r="GX39" s="104"/>
      <c r="GY39" s="104"/>
      <c r="GZ39" s="104"/>
      <c r="HA39" s="105">
        <f t="shared" si="95"/>
        <v>0</v>
      </c>
      <c r="HB39" s="106"/>
      <c r="HC39" s="104"/>
      <c r="HD39" s="104"/>
      <c r="HE39" s="104"/>
      <c r="HF39" s="104"/>
      <c r="HG39" s="104"/>
      <c r="HH39" s="104"/>
      <c r="HI39" s="105">
        <f t="shared" si="96"/>
        <v>0</v>
      </c>
      <c r="HJ39" s="106"/>
      <c r="HK39" s="104"/>
      <c r="HL39" s="104"/>
      <c r="HM39" s="104">
        <v>2.0</v>
      </c>
      <c r="HN39" s="104"/>
      <c r="HO39" s="104"/>
      <c r="HP39" s="104"/>
      <c r="HQ39" s="105">
        <f t="shared" si="97"/>
        <v>2</v>
      </c>
      <c r="HR39" s="106"/>
      <c r="HS39" s="104"/>
      <c r="HT39" s="104"/>
      <c r="HU39" s="104"/>
      <c r="HV39" s="104"/>
      <c r="HW39" s="104"/>
      <c r="HX39" s="104"/>
      <c r="HY39" s="105">
        <f t="shared" si="98"/>
        <v>0</v>
      </c>
      <c r="HZ39" s="106"/>
      <c r="IA39" s="104"/>
      <c r="IB39" s="104"/>
      <c r="IC39" s="104"/>
      <c r="ID39" s="104"/>
      <c r="IE39" s="104"/>
      <c r="IF39" s="104"/>
      <c r="IG39" s="105">
        <f t="shared" si="99"/>
        <v>0</v>
      </c>
      <c r="IH39" s="106"/>
      <c r="II39" s="104"/>
      <c r="IJ39" s="104"/>
      <c r="IK39" s="104"/>
      <c r="IL39" s="104"/>
      <c r="IM39" s="104"/>
      <c r="IN39" s="104"/>
      <c r="IO39" s="105">
        <f t="shared" si="100"/>
        <v>0</v>
      </c>
      <c r="IP39" s="106"/>
      <c r="IQ39" s="104"/>
      <c r="IR39" s="104"/>
      <c r="IS39" s="104"/>
      <c r="IT39" s="104"/>
      <c r="IU39" s="104"/>
      <c r="IV39" s="104"/>
      <c r="IW39" s="105">
        <f t="shared" si="101"/>
        <v>0</v>
      </c>
      <c r="IX39" s="106"/>
      <c r="IY39" s="107">
        <f t="shared" ref="IY39:JD39" si="105">SUM(C39,K39,S39,AA39,AI39,AQ39,AY39,BG39,BO39,BW39,CE39,CM39,CU39,DC39,DK39,DS39,EA39,EI39,EQ39,EY39,FG39,FO39,FW39,GE39,GM39,GU39,HC39,HK39,HS39,IA39,II39,IQ39)</f>
        <v>0.5</v>
      </c>
      <c r="IZ39" s="107">
        <f t="shared" si="105"/>
        <v>1</v>
      </c>
      <c r="JA39" s="107">
        <f t="shared" si="105"/>
        <v>10</v>
      </c>
      <c r="JB39" s="107">
        <f t="shared" si="105"/>
        <v>0.5</v>
      </c>
      <c r="JC39" s="107">
        <f t="shared" si="105"/>
        <v>0</v>
      </c>
      <c r="JD39" s="107">
        <f t="shared" si="105"/>
        <v>0</v>
      </c>
      <c r="JE39" s="108">
        <f t="shared" si="103"/>
        <v>12</v>
      </c>
      <c r="JF39" s="104"/>
      <c r="JG39" s="104">
        <f t="shared" si="104"/>
        <v>0</v>
      </c>
    </row>
    <row r="40" ht="15.75" customHeight="1">
      <c r="A40" s="3" t="s">
        <v>96</v>
      </c>
      <c r="B40" s="3" t="s">
        <v>42</v>
      </c>
      <c r="C40" s="105"/>
      <c r="D40" s="105"/>
      <c r="E40" s="104"/>
      <c r="F40" s="105"/>
      <c r="G40" s="105"/>
      <c r="H40" s="104"/>
      <c r="I40" s="105">
        <f t="shared" si="70"/>
        <v>0</v>
      </c>
      <c r="J40" s="106"/>
      <c r="K40" s="105"/>
      <c r="L40" s="105"/>
      <c r="M40" s="104"/>
      <c r="N40" s="105"/>
      <c r="O40" s="105"/>
      <c r="P40" s="104"/>
      <c r="Q40" s="105">
        <f t="shared" si="71"/>
        <v>0</v>
      </c>
      <c r="R40" s="106"/>
      <c r="S40" s="105"/>
      <c r="T40" s="105"/>
      <c r="U40" s="104"/>
      <c r="V40" s="105"/>
      <c r="W40" s="105"/>
      <c r="X40" s="104"/>
      <c r="Y40" s="105">
        <f t="shared" si="72"/>
        <v>0</v>
      </c>
      <c r="Z40" s="106"/>
      <c r="AA40" s="105"/>
      <c r="AB40" s="105"/>
      <c r="AC40" s="104"/>
      <c r="AD40" s="105"/>
      <c r="AE40" s="105"/>
      <c r="AF40" s="104"/>
      <c r="AG40" s="105">
        <f t="shared" si="73"/>
        <v>0</v>
      </c>
      <c r="AH40" s="106"/>
      <c r="AI40" s="105"/>
      <c r="AJ40" s="105"/>
      <c r="AK40" s="104"/>
      <c r="AL40" s="105"/>
      <c r="AM40" s="105"/>
      <c r="AN40" s="104"/>
      <c r="AO40" s="105">
        <f t="shared" si="74"/>
        <v>0</v>
      </c>
      <c r="AP40" s="106"/>
      <c r="AQ40" s="105"/>
      <c r="AR40" s="105"/>
      <c r="AS40" s="104"/>
      <c r="AT40" s="105"/>
      <c r="AU40" s="105"/>
      <c r="AV40" s="104"/>
      <c r="AW40" s="105">
        <f t="shared" si="75"/>
        <v>0</v>
      </c>
      <c r="AX40" s="106"/>
      <c r="AY40" s="105"/>
      <c r="AZ40" s="105"/>
      <c r="BA40" s="104"/>
      <c r="BB40" s="105"/>
      <c r="BC40" s="105"/>
      <c r="BD40" s="104"/>
      <c r="BE40" s="105">
        <f t="shared" si="76"/>
        <v>0</v>
      </c>
      <c r="BF40" s="106"/>
      <c r="BG40" s="105"/>
      <c r="BH40" s="105"/>
      <c r="BI40" s="104"/>
      <c r="BJ40" s="105"/>
      <c r="BK40" s="105"/>
      <c r="BL40" s="104"/>
      <c r="BM40" s="105">
        <f t="shared" si="77"/>
        <v>0</v>
      </c>
      <c r="BN40" s="106"/>
      <c r="BO40" s="105"/>
      <c r="BP40" s="105"/>
      <c r="BQ40" s="104"/>
      <c r="BR40" s="105"/>
      <c r="BS40" s="105"/>
      <c r="BT40" s="104"/>
      <c r="BU40" s="105">
        <f t="shared" si="78"/>
        <v>0</v>
      </c>
      <c r="BV40" s="106"/>
      <c r="BW40" s="105"/>
      <c r="BX40" s="105"/>
      <c r="BY40" s="104"/>
      <c r="BZ40" s="105"/>
      <c r="CA40" s="105"/>
      <c r="CB40" s="104"/>
      <c r="CC40" s="105">
        <f t="shared" si="79"/>
        <v>0</v>
      </c>
      <c r="CD40" s="106"/>
      <c r="CE40" s="105"/>
      <c r="CF40" s="105"/>
      <c r="CG40" s="104"/>
      <c r="CH40" s="105"/>
      <c r="CI40" s="105"/>
      <c r="CJ40" s="104"/>
      <c r="CK40" s="105">
        <f t="shared" si="80"/>
        <v>0</v>
      </c>
      <c r="CL40" s="106"/>
      <c r="CM40" s="105"/>
      <c r="CN40" s="105"/>
      <c r="CO40" s="104"/>
      <c r="CP40" s="105"/>
      <c r="CQ40" s="105"/>
      <c r="CR40" s="104"/>
      <c r="CS40" s="105">
        <f t="shared" si="81"/>
        <v>0</v>
      </c>
      <c r="CT40" s="106"/>
      <c r="CU40" s="105"/>
      <c r="CV40" s="105"/>
      <c r="CW40" s="104"/>
      <c r="CX40" s="105"/>
      <c r="CY40" s="105"/>
      <c r="CZ40" s="104"/>
      <c r="DA40" s="105">
        <f t="shared" si="82"/>
        <v>0</v>
      </c>
      <c r="DB40" s="106"/>
      <c r="DC40" s="105"/>
      <c r="DD40" s="105"/>
      <c r="DE40" s="104"/>
      <c r="DF40" s="105"/>
      <c r="DG40" s="105"/>
      <c r="DH40" s="104"/>
      <c r="DI40" s="105">
        <f t="shared" si="83"/>
        <v>0</v>
      </c>
      <c r="DJ40" s="106"/>
      <c r="DK40" s="105"/>
      <c r="DL40" s="105"/>
      <c r="DM40" s="104"/>
      <c r="DN40" s="105"/>
      <c r="DO40" s="105"/>
      <c r="DP40" s="104"/>
      <c r="DQ40" s="105">
        <f t="shared" si="84"/>
        <v>0</v>
      </c>
      <c r="DR40" s="106"/>
      <c r="DS40" s="105"/>
      <c r="DT40" s="105"/>
      <c r="DU40" s="104"/>
      <c r="DV40" s="105"/>
      <c r="DW40" s="105"/>
      <c r="DX40" s="104"/>
      <c r="DY40" s="105">
        <f t="shared" si="85"/>
        <v>0</v>
      </c>
      <c r="DZ40" s="106"/>
      <c r="EA40" s="105"/>
      <c r="EB40" s="105"/>
      <c r="EC40" s="104"/>
      <c r="ED40" s="105"/>
      <c r="EE40" s="105"/>
      <c r="EF40" s="104"/>
      <c r="EG40" s="105">
        <f t="shared" si="86"/>
        <v>0</v>
      </c>
      <c r="EH40" s="106"/>
      <c r="EI40" s="105"/>
      <c r="EJ40" s="105"/>
      <c r="EK40" s="104"/>
      <c r="EL40" s="105"/>
      <c r="EM40" s="105"/>
      <c r="EN40" s="104"/>
      <c r="EO40" s="105">
        <f t="shared" si="87"/>
        <v>0</v>
      </c>
      <c r="EP40" s="106"/>
      <c r="EQ40" s="105"/>
      <c r="ER40" s="105"/>
      <c r="ES40" s="104"/>
      <c r="ET40" s="105"/>
      <c r="EU40" s="105"/>
      <c r="EV40" s="104"/>
      <c r="EW40" s="105">
        <f t="shared" si="88"/>
        <v>0</v>
      </c>
      <c r="EX40" s="106"/>
      <c r="EY40" s="105"/>
      <c r="EZ40" s="105"/>
      <c r="FA40" s="104"/>
      <c r="FB40" s="105"/>
      <c r="FC40" s="105"/>
      <c r="FD40" s="104"/>
      <c r="FE40" s="105">
        <f t="shared" si="89"/>
        <v>0</v>
      </c>
      <c r="FF40" s="106"/>
      <c r="FG40" s="105"/>
      <c r="FH40" s="105"/>
      <c r="FI40" s="104"/>
      <c r="FJ40" s="105"/>
      <c r="FK40" s="105"/>
      <c r="FL40" s="104"/>
      <c r="FM40" s="105">
        <f t="shared" si="90"/>
        <v>0</v>
      </c>
      <c r="FN40" s="106"/>
      <c r="FO40" s="105"/>
      <c r="FP40" s="105"/>
      <c r="FQ40" s="104"/>
      <c r="FR40" s="105"/>
      <c r="FS40" s="105"/>
      <c r="FT40" s="104"/>
      <c r="FU40" s="105">
        <f t="shared" si="91"/>
        <v>0</v>
      </c>
      <c r="FV40" s="106"/>
      <c r="FW40" s="105"/>
      <c r="FX40" s="105"/>
      <c r="FY40" s="104"/>
      <c r="FZ40" s="105"/>
      <c r="GA40" s="105"/>
      <c r="GB40" s="104"/>
      <c r="GC40" s="105">
        <f t="shared" si="92"/>
        <v>0</v>
      </c>
      <c r="GD40" s="106"/>
      <c r="GE40" s="105"/>
      <c r="GF40" s="105"/>
      <c r="GG40" s="104"/>
      <c r="GH40" s="105"/>
      <c r="GI40" s="105"/>
      <c r="GJ40" s="104"/>
      <c r="GK40" s="105">
        <f t="shared" si="93"/>
        <v>0</v>
      </c>
      <c r="GL40" s="106"/>
      <c r="GM40" s="105"/>
      <c r="GN40" s="105"/>
      <c r="GO40" s="104"/>
      <c r="GP40" s="105"/>
      <c r="GQ40" s="105"/>
      <c r="GR40" s="104"/>
      <c r="GS40" s="105">
        <f t="shared" si="94"/>
        <v>0</v>
      </c>
      <c r="GT40" s="106"/>
      <c r="GU40" s="105"/>
      <c r="GV40" s="105"/>
      <c r="GW40" s="104"/>
      <c r="GX40" s="105"/>
      <c r="GY40" s="105"/>
      <c r="GZ40" s="104"/>
      <c r="HA40" s="105">
        <f t="shared" si="95"/>
        <v>0</v>
      </c>
      <c r="HB40" s="106"/>
      <c r="HC40" s="105"/>
      <c r="HD40" s="105"/>
      <c r="HE40" s="104"/>
      <c r="HF40" s="105"/>
      <c r="HG40" s="105"/>
      <c r="HH40" s="104"/>
      <c r="HI40" s="105">
        <f t="shared" si="96"/>
        <v>0</v>
      </c>
      <c r="HJ40" s="106"/>
      <c r="HK40" s="105"/>
      <c r="HL40" s="105"/>
      <c r="HM40" s="104"/>
      <c r="HN40" s="105"/>
      <c r="HO40" s="105"/>
      <c r="HP40" s="104"/>
      <c r="HQ40" s="105">
        <f t="shared" si="97"/>
        <v>0</v>
      </c>
      <c r="HR40" s="106"/>
      <c r="HS40" s="105"/>
      <c r="HT40" s="105"/>
      <c r="HU40" s="104"/>
      <c r="HV40" s="105"/>
      <c r="HW40" s="105"/>
      <c r="HX40" s="104"/>
      <c r="HY40" s="105">
        <f t="shared" si="98"/>
        <v>0</v>
      </c>
      <c r="HZ40" s="106"/>
      <c r="IA40" s="105"/>
      <c r="IB40" s="105"/>
      <c r="IC40" s="104"/>
      <c r="ID40" s="105"/>
      <c r="IE40" s="105"/>
      <c r="IF40" s="104"/>
      <c r="IG40" s="105">
        <f t="shared" si="99"/>
        <v>0</v>
      </c>
      <c r="IH40" s="106"/>
      <c r="II40" s="105"/>
      <c r="IJ40" s="105"/>
      <c r="IK40" s="104"/>
      <c r="IL40" s="105"/>
      <c r="IM40" s="105"/>
      <c r="IN40" s="104"/>
      <c r="IO40" s="105">
        <f t="shared" si="100"/>
        <v>0</v>
      </c>
      <c r="IP40" s="106"/>
      <c r="IQ40" s="105"/>
      <c r="IR40" s="105"/>
      <c r="IS40" s="104"/>
      <c r="IT40" s="105"/>
      <c r="IU40" s="105"/>
      <c r="IV40" s="104"/>
      <c r="IW40" s="105">
        <f t="shared" si="101"/>
        <v>0</v>
      </c>
      <c r="IX40" s="106"/>
      <c r="IY40" s="107">
        <f t="shared" ref="IY40:JD40" si="106">SUM(C40,K40,S40,AA40,AI40,AQ40,AY40,BG40,BO40,BW40,CE40,CM40,CU40,DC40,DK40,DS40,EA40,EI40,EQ40,EY40,FG40,FO40,FW40,GE40,GM40,GU40,HC40,HK40,HS40,IA40,II40,IQ40)</f>
        <v>0</v>
      </c>
      <c r="IZ40" s="107">
        <f t="shared" si="106"/>
        <v>0</v>
      </c>
      <c r="JA40" s="107">
        <f t="shared" si="106"/>
        <v>0</v>
      </c>
      <c r="JB40" s="107">
        <f t="shared" si="106"/>
        <v>0</v>
      </c>
      <c r="JC40" s="107">
        <f t="shared" si="106"/>
        <v>0</v>
      </c>
      <c r="JD40" s="107">
        <f t="shared" si="106"/>
        <v>0</v>
      </c>
      <c r="JE40" s="108">
        <f t="shared" si="103"/>
        <v>0</v>
      </c>
      <c r="JF40" s="104"/>
      <c r="JG40" s="104">
        <f t="shared" si="104"/>
        <v>0</v>
      </c>
    </row>
    <row r="41" ht="15.75" customHeight="1">
      <c r="A41" s="3" t="s">
        <v>97</v>
      </c>
      <c r="B41" s="3" t="s">
        <v>43</v>
      </c>
      <c r="C41" s="104"/>
      <c r="D41" s="104"/>
      <c r="E41" s="104"/>
      <c r="F41" s="104"/>
      <c r="G41" s="104"/>
      <c r="H41" s="104"/>
      <c r="I41" s="105">
        <f t="shared" si="70"/>
        <v>0</v>
      </c>
      <c r="J41" s="106"/>
      <c r="K41" s="104"/>
      <c r="L41" s="104"/>
      <c r="M41" s="104"/>
      <c r="N41" s="104"/>
      <c r="O41" s="104"/>
      <c r="P41" s="104"/>
      <c r="Q41" s="105">
        <f t="shared" si="71"/>
        <v>0</v>
      </c>
      <c r="R41" s="106"/>
      <c r="S41" s="104"/>
      <c r="T41" s="104"/>
      <c r="U41" s="104"/>
      <c r="V41" s="104"/>
      <c r="W41" s="104"/>
      <c r="X41" s="104"/>
      <c r="Y41" s="105">
        <f t="shared" si="72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73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74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5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76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77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78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79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80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81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82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83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84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85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86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87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88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89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90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91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92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93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94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95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96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97"/>
        <v>0</v>
      </c>
      <c r="HR41" s="106"/>
      <c r="HS41" s="104"/>
      <c r="HT41" s="104"/>
      <c r="HU41" s="104"/>
      <c r="HV41" s="104"/>
      <c r="HW41" s="104"/>
      <c r="HX41" s="104"/>
      <c r="HY41" s="105">
        <f t="shared" si="98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99"/>
        <v>0</v>
      </c>
      <c r="IH41" s="106"/>
      <c r="II41" s="104"/>
      <c r="IJ41" s="104"/>
      <c r="IK41" s="104"/>
      <c r="IL41" s="104"/>
      <c r="IM41" s="104"/>
      <c r="IN41" s="104"/>
      <c r="IO41" s="105">
        <f t="shared" si="100"/>
        <v>0</v>
      </c>
      <c r="IP41" s="106"/>
      <c r="IQ41" s="104"/>
      <c r="IR41" s="104"/>
      <c r="IS41" s="104"/>
      <c r="IT41" s="104"/>
      <c r="IU41" s="104"/>
      <c r="IV41" s="104"/>
      <c r="IW41" s="105">
        <f t="shared" si="101"/>
        <v>0</v>
      </c>
      <c r="IX41" s="106"/>
      <c r="IY41" s="107">
        <f t="shared" ref="IY41:JD41" si="107">SUM(C41,K41,S41,AA41,AI41,AQ41,AY41,BG41,BO41,BW41,CE41,CM41,CU41,DC41,DK41,DS41,EA41,EI41,EQ41,EY41,FG41,FO41,FW41,GE41,GM41,GU41,HC41,HK41,HS41,IA41,II41,IQ41)</f>
        <v>0</v>
      </c>
      <c r="IZ41" s="107">
        <f t="shared" si="107"/>
        <v>0</v>
      </c>
      <c r="JA41" s="107">
        <f t="shared" si="107"/>
        <v>0</v>
      </c>
      <c r="JB41" s="107">
        <f t="shared" si="107"/>
        <v>0</v>
      </c>
      <c r="JC41" s="107">
        <f t="shared" si="107"/>
        <v>0</v>
      </c>
      <c r="JD41" s="107">
        <f t="shared" si="107"/>
        <v>0</v>
      </c>
      <c r="JE41" s="108">
        <f t="shared" si="103"/>
        <v>0</v>
      </c>
      <c r="JF41" s="104"/>
      <c r="JG41" s="104">
        <f t="shared" si="104"/>
        <v>0</v>
      </c>
    </row>
    <row r="42" ht="15.75" customHeight="1">
      <c r="A42" s="3" t="s">
        <v>99</v>
      </c>
      <c r="B42" s="3" t="s">
        <v>45</v>
      </c>
      <c r="C42" s="104"/>
      <c r="D42" s="104"/>
      <c r="E42" s="104"/>
      <c r="F42" s="104"/>
      <c r="G42" s="104"/>
      <c r="H42" s="104"/>
      <c r="I42" s="105">
        <f t="shared" si="70"/>
        <v>0</v>
      </c>
      <c r="J42" s="106"/>
      <c r="K42" s="104"/>
      <c r="L42" s="104"/>
      <c r="M42" s="104"/>
      <c r="N42" s="104"/>
      <c r="O42" s="104"/>
      <c r="P42" s="104"/>
      <c r="Q42" s="105">
        <f t="shared" si="71"/>
        <v>0</v>
      </c>
      <c r="R42" s="106"/>
      <c r="S42" s="104"/>
      <c r="T42" s="104"/>
      <c r="U42" s="104"/>
      <c r="V42" s="104"/>
      <c r="W42" s="104"/>
      <c r="X42" s="104"/>
      <c r="Y42" s="105">
        <f t="shared" si="72"/>
        <v>0</v>
      </c>
      <c r="Z42" s="106"/>
      <c r="AA42" s="104"/>
      <c r="AB42" s="104"/>
      <c r="AC42" s="104"/>
      <c r="AD42" s="104"/>
      <c r="AE42" s="104"/>
      <c r="AF42" s="104"/>
      <c r="AG42" s="105">
        <f t="shared" si="73"/>
        <v>0</v>
      </c>
      <c r="AH42" s="106"/>
      <c r="AI42" s="104"/>
      <c r="AJ42" s="104"/>
      <c r="AK42" s="104"/>
      <c r="AL42" s="104"/>
      <c r="AM42" s="104"/>
      <c r="AN42" s="104"/>
      <c r="AO42" s="105">
        <f t="shared" si="74"/>
        <v>0</v>
      </c>
      <c r="AP42" s="106"/>
      <c r="AQ42" s="104"/>
      <c r="AR42" s="104"/>
      <c r="AS42" s="104"/>
      <c r="AT42" s="104"/>
      <c r="AU42" s="104"/>
      <c r="AV42" s="104"/>
      <c r="AW42" s="105">
        <f t="shared" si="75"/>
        <v>0</v>
      </c>
      <c r="AX42" s="106"/>
      <c r="AY42" s="104"/>
      <c r="AZ42" s="104"/>
      <c r="BA42" s="104"/>
      <c r="BB42" s="104"/>
      <c r="BC42" s="104"/>
      <c r="BD42" s="104"/>
      <c r="BE42" s="105">
        <f t="shared" si="76"/>
        <v>0</v>
      </c>
      <c r="BF42" s="106"/>
      <c r="BG42" s="104"/>
      <c r="BH42" s="104"/>
      <c r="BI42" s="104"/>
      <c r="BJ42" s="104"/>
      <c r="BK42" s="104"/>
      <c r="BL42" s="104"/>
      <c r="BM42" s="105">
        <f t="shared" si="77"/>
        <v>0</v>
      </c>
      <c r="BN42" s="106"/>
      <c r="BO42" s="104"/>
      <c r="BP42" s="104"/>
      <c r="BQ42" s="104"/>
      <c r="BR42" s="104"/>
      <c r="BS42" s="104"/>
      <c r="BT42" s="104"/>
      <c r="BU42" s="105">
        <f t="shared" si="78"/>
        <v>0</v>
      </c>
      <c r="BV42" s="106"/>
      <c r="BW42" s="104"/>
      <c r="BX42" s="104"/>
      <c r="BY42" s="104"/>
      <c r="BZ42" s="104"/>
      <c r="CA42" s="104"/>
      <c r="CB42" s="104"/>
      <c r="CC42" s="105">
        <f t="shared" si="79"/>
        <v>0</v>
      </c>
      <c r="CD42" s="106"/>
      <c r="CE42" s="104"/>
      <c r="CF42" s="104"/>
      <c r="CG42" s="104"/>
      <c r="CH42" s="104"/>
      <c r="CI42" s="104"/>
      <c r="CJ42" s="104"/>
      <c r="CK42" s="105">
        <f t="shared" si="80"/>
        <v>0</v>
      </c>
      <c r="CL42" s="106"/>
      <c r="CM42" s="104"/>
      <c r="CN42" s="104"/>
      <c r="CO42" s="104"/>
      <c r="CP42" s="104"/>
      <c r="CQ42" s="104"/>
      <c r="CR42" s="104"/>
      <c r="CS42" s="105">
        <f t="shared" si="81"/>
        <v>0</v>
      </c>
      <c r="CT42" s="106"/>
      <c r="CU42" s="104"/>
      <c r="CV42" s="104"/>
      <c r="CW42" s="104"/>
      <c r="CX42" s="104"/>
      <c r="CY42" s="104"/>
      <c r="CZ42" s="104"/>
      <c r="DA42" s="105">
        <f t="shared" si="82"/>
        <v>0</v>
      </c>
      <c r="DB42" s="106"/>
      <c r="DC42" s="104"/>
      <c r="DD42" s="104"/>
      <c r="DE42" s="104"/>
      <c r="DF42" s="104"/>
      <c r="DG42" s="104"/>
      <c r="DH42" s="104"/>
      <c r="DI42" s="105">
        <f t="shared" si="83"/>
        <v>0</v>
      </c>
      <c r="DJ42" s="106"/>
      <c r="DK42" s="104"/>
      <c r="DL42" s="104"/>
      <c r="DM42" s="104"/>
      <c r="DN42" s="104"/>
      <c r="DO42" s="104"/>
      <c r="DP42" s="104"/>
      <c r="DQ42" s="105">
        <f t="shared" si="84"/>
        <v>0</v>
      </c>
      <c r="DR42" s="106"/>
      <c r="DS42" s="104"/>
      <c r="DT42" s="104"/>
      <c r="DU42" s="104"/>
      <c r="DV42" s="104"/>
      <c r="DW42" s="104"/>
      <c r="DX42" s="104"/>
      <c r="DY42" s="105">
        <f t="shared" si="85"/>
        <v>0</v>
      </c>
      <c r="DZ42" s="106"/>
      <c r="EA42" s="104"/>
      <c r="EB42" s="104"/>
      <c r="EC42" s="104"/>
      <c r="ED42" s="104"/>
      <c r="EE42" s="104"/>
      <c r="EF42" s="104"/>
      <c r="EG42" s="105">
        <f t="shared" si="86"/>
        <v>0</v>
      </c>
      <c r="EH42" s="106"/>
      <c r="EI42" s="104"/>
      <c r="EJ42" s="104"/>
      <c r="EK42" s="104"/>
      <c r="EL42" s="104"/>
      <c r="EM42" s="104"/>
      <c r="EN42" s="104"/>
      <c r="EO42" s="105">
        <f t="shared" si="87"/>
        <v>0</v>
      </c>
      <c r="EP42" s="106"/>
      <c r="EQ42" s="104"/>
      <c r="ER42" s="104"/>
      <c r="ES42" s="104"/>
      <c r="ET42" s="104"/>
      <c r="EU42" s="104"/>
      <c r="EV42" s="104"/>
      <c r="EW42" s="105">
        <f t="shared" si="88"/>
        <v>0</v>
      </c>
      <c r="EX42" s="106"/>
      <c r="EY42" s="104"/>
      <c r="EZ42" s="104"/>
      <c r="FA42" s="104"/>
      <c r="FB42" s="104"/>
      <c r="FC42" s="104"/>
      <c r="FD42" s="104"/>
      <c r="FE42" s="105">
        <f t="shared" si="89"/>
        <v>0</v>
      </c>
      <c r="FF42" s="106"/>
      <c r="FG42" s="104"/>
      <c r="FH42" s="104"/>
      <c r="FI42" s="104"/>
      <c r="FJ42" s="104"/>
      <c r="FK42" s="104"/>
      <c r="FL42" s="104"/>
      <c r="FM42" s="105">
        <f t="shared" si="90"/>
        <v>0</v>
      </c>
      <c r="FN42" s="106"/>
      <c r="FO42" s="104"/>
      <c r="FP42" s="104"/>
      <c r="FQ42" s="104"/>
      <c r="FR42" s="104"/>
      <c r="FS42" s="104"/>
      <c r="FT42" s="104"/>
      <c r="FU42" s="105">
        <f t="shared" si="91"/>
        <v>0</v>
      </c>
      <c r="FV42" s="106"/>
      <c r="FW42" s="104"/>
      <c r="FX42" s="104"/>
      <c r="FY42" s="104"/>
      <c r="FZ42" s="104"/>
      <c r="GA42" s="104"/>
      <c r="GB42" s="104"/>
      <c r="GC42" s="105">
        <f t="shared" si="92"/>
        <v>0</v>
      </c>
      <c r="GD42" s="106"/>
      <c r="GE42" s="104"/>
      <c r="GF42" s="104"/>
      <c r="GG42" s="104"/>
      <c r="GH42" s="104"/>
      <c r="GI42" s="104"/>
      <c r="GJ42" s="104"/>
      <c r="GK42" s="105">
        <f t="shared" si="93"/>
        <v>0</v>
      </c>
      <c r="GL42" s="106"/>
      <c r="GM42" s="104"/>
      <c r="GN42" s="104"/>
      <c r="GO42" s="104"/>
      <c r="GP42" s="104"/>
      <c r="GQ42" s="104"/>
      <c r="GR42" s="104"/>
      <c r="GS42" s="105">
        <f t="shared" si="94"/>
        <v>0</v>
      </c>
      <c r="GT42" s="106"/>
      <c r="GU42" s="104"/>
      <c r="GV42" s="104"/>
      <c r="GW42" s="104"/>
      <c r="GX42" s="104"/>
      <c r="GY42" s="104"/>
      <c r="GZ42" s="104"/>
      <c r="HA42" s="105">
        <f t="shared" si="95"/>
        <v>0</v>
      </c>
      <c r="HB42" s="106"/>
      <c r="HC42" s="104"/>
      <c r="HD42" s="104"/>
      <c r="HE42" s="104"/>
      <c r="HF42" s="104"/>
      <c r="HG42" s="104"/>
      <c r="HH42" s="104"/>
      <c r="HI42" s="105">
        <f t="shared" si="96"/>
        <v>0</v>
      </c>
      <c r="HJ42" s="106"/>
      <c r="HK42" s="104"/>
      <c r="HL42" s="104"/>
      <c r="HM42" s="104"/>
      <c r="HN42" s="104"/>
      <c r="HO42" s="104"/>
      <c r="HP42" s="104"/>
      <c r="HQ42" s="105">
        <f t="shared" si="97"/>
        <v>0</v>
      </c>
      <c r="HR42" s="106"/>
      <c r="HS42" s="104"/>
      <c r="HT42" s="104"/>
      <c r="HU42" s="104"/>
      <c r="HV42" s="104"/>
      <c r="HW42" s="104"/>
      <c r="HX42" s="104"/>
      <c r="HY42" s="105">
        <f t="shared" si="98"/>
        <v>0</v>
      </c>
      <c r="HZ42" s="106"/>
      <c r="IA42" s="104"/>
      <c r="IB42" s="104"/>
      <c r="IC42" s="104"/>
      <c r="ID42" s="104"/>
      <c r="IE42" s="104"/>
      <c r="IF42" s="104"/>
      <c r="IG42" s="105">
        <f t="shared" si="99"/>
        <v>0</v>
      </c>
      <c r="IH42" s="106"/>
      <c r="II42" s="104"/>
      <c r="IJ42" s="104"/>
      <c r="IK42" s="104"/>
      <c r="IL42" s="104"/>
      <c r="IM42" s="104"/>
      <c r="IN42" s="104"/>
      <c r="IO42" s="105">
        <f t="shared" si="100"/>
        <v>0</v>
      </c>
      <c r="IP42" s="106"/>
      <c r="IQ42" s="104"/>
      <c r="IR42" s="104"/>
      <c r="IS42" s="104"/>
      <c r="IT42" s="104"/>
      <c r="IU42" s="104"/>
      <c r="IV42" s="104"/>
      <c r="IW42" s="105">
        <f t="shared" si="101"/>
        <v>0</v>
      </c>
      <c r="IX42" s="106"/>
      <c r="IY42" s="107">
        <f t="shared" ref="IY42:JD42" si="108">SUM(C42,K42,S42,AA42,AI42,AQ42,AY42,BG42,BO42,BW42,CE42,CM42,CU42,DC42,DK42,DS42,EA42,EI42,EQ42,EY42,FG42,FO42,FW42,GE42,GM42,GU42,HC42,HK42,HS42,IA42,II42,IQ42)</f>
        <v>0</v>
      </c>
      <c r="IZ42" s="107">
        <f t="shared" si="108"/>
        <v>0</v>
      </c>
      <c r="JA42" s="107">
        <f t="shared" si="108"/>
        <v>0</v>
      </c>
      <c r="JB42" s="107">
        <f t="shared" si="108"/>
        <v>0</v>
      </c>
      <c r="JC42" s="107">
        <f t="shared" si="108"/>
        <v>0</v>
      </c>
      <c r="JD42" s="107">
        <f t="shared" si="108"/>
        <v>0</v>
      </c>
      <c r="JE42" s="108">
        <f t="shared" si="103"/>
        <v>0</v>
      </c>
      <c r="JF42" s="104"/>
      <c r="JG42" s="104">
        <f t="shared" si="104"/>
        <v>0</v>
      </c>
    </row>
    <row r="43" ht="15.75" customHeight="1">
      <c r="A43" s="3" t="s">
        <v>100</v>
      </c>
      <c r="B43" s="3" t="s">
        <v>46</v>
      </c>
      <c r="C43" s="104"/>
      <c r="D43" s="104"/>
      <c r="E43" s="105"/>
      <c r="F43" s="105"/>
      <c r="G43" s="105"/>
      <c r="H43" s="105"/>
      <c r="I43" s="105">
        <f t="shared" si="70"/>
        <v>0</v>
      </c>
      <c r="J43" s="106"/>
      <c r="K43" s="104"/>
      <c r="L43" s="104"/>
      <c r="M43" s="105"/>
      <c r="N43" s="105"/>
      <c r="O43" s="105"/>
      <c r="P43" s="105"/>
      <c r="Q43" s="105">
        <f t="shared" si="71"/>
        <v>0</v>
      </c>
      <c r="R43" s="106"/>
      <c r="S43" s="104"/>
      <c r="T43" s="104"/>
      <c r="U43" s="105"/>
      <c r="V43" s="105"/>
      <c r="W43" s="105"/>
      <c r="X43" s="105"/>
      <c r="Y43" s="105">
        <f t="shared" si="72"/>
        <v>0</v>
      </c>
      <c r="Z43" s="106"/>
      <c r="AA43" s="104"/>
      <c r="AB43" s="104"/>
      <c r="AC43" s="105"/>
      <c r="AD43" s="105"/>
      <c r="AE43" s="105"/>
      <c r="AF43" s="105"/>
      <c r="AG43" s="105">
        <f t="shared" si="73"/>
        <v>0</v>
      </c>
      <c r="AH43" s="106"/>
      <c r="AI43" s="104"/>
      <c r="AJ43" s="104"/>
      <c r="AK43" s="105"/>
      <c r="AL43" s="105"/>
      <c r="AM43" s="105"/>
      <c r="AN43" s="105"/>
      <c r="AO43" s="105">
        <f t="shared" si="74"/>
        <v>0</v>
      </c>
      <c r="AP43" s="106"/>
      <c r="AQ43" s="104"/>
      <c r="AR43" s="104"/>
      <c r="AS43" s="105"/>
      <c r="AT43" s="105"/>
      <c r="AU43" s="105"/>
      <c r="AV43" s="105"/>
      <c r="AW43" s="105">
        <f t="shared" si="75"/>
        <v>0</v>
      </c>
      <c r="AX43" s="106"/>
      <c r="AY43" s="104"/>
      <c r="AZ43" s="104"/>
      <c r="BA43" s="105"/>
      <c r="BB43" s="105"/>
      <c r="BC43" s="105"/>
      <c r="BD43" s="105"/>
      <c r="BE43" s="105">
        <f t="shared" si="76"/>
        <v>0</v>
      </c>
      <c r="BF43" s="106"/>
      <c r="BG43" s="104"/>
      <c r="BH43" s="104"/>
      <c r="BI43" s="105"/>
      <c r="BJ43" s="105"/>
      <c r="BK43" s="105"/>
      <c r="BL43" s="105"/>
      <c r="BM43" s="105">
        <f t="shared" si="77"/>
        <v>0</v>
      </c>
      <c r="BN43" s="106"/>
      <c r="BO43" s="104"/>
      <c r="BP43" s="104"/>
      <c r="BQ43" s="105"/>
      <c r="BR43" s="105"/>
      <c r="BS43" s="105"/>
      <c r="BT43" s="105"/>
      <c r="BU43" s="105">
        <f t="shared" si="78"/>
        <v>0</v>
      </c>
      <c r="BV43" s="106"/>
      <c r="BW43" s="104"/>
      <c r="BX43" s="104"/>
      <c r="BY43" s="105"/>
      <c r="BZ43" s="105"/>
      <c r="CA43" s="105"/>
      <c r="CB43" s="105"/>
      <c r="CC43" s="105">
        <f t="shared" si="79"/>
        <v>0</v>
      </c>
      <c r="CD43" s="106"/>
      <c r="CE43" s="104"/>
      <c r="CF43" s="104"/>
      <c r="CG43" s="105">
        <v>1.0</v>
      </c>
      <c r="CH43" s="105">
        <v>1.5</v>
      </c>
      <c r="CI43" s="105"/>
      <c r="CJ43" s="105">
        <v>0.5</v>
      </c>
      <c r="CK43" s="105">
        <f t="shared" si="80"/>
        <v>3</v>
      </c>
      <c r="CL43" s="106"/>
      <c r="CM43" s="104"/>
      <c r="CN43" s="104"/>
      <c r="CO43" s="105"/>
      <c r="CP43" s="105"/>
      <c r="CQ43" s="105"/>
      <c r="CR43" s="105"/>
      <c r="CS43" s="105">
        <f t="shared" si="81"/>
        <v>0</v>
      </c>
      <c r="CT43" s="106"/>
      <c r="CU43" s="104"/>
      <c r="CV43" s="104"/>
      <c r="CW43" s="105"/>
      <c r="CX43" s="105"/>
      <c r="CY43" s="105"/>
      <c r="CZ43" s="105"/>
      <c r="DA43" s="105">
        <f t="shared" si="82"/>
        <v>0</v>
      </c>
      <c r="DB43" s="106"/>
      <c r="DC43" s="104"/>
      <c r="DD43" s="104"/>
      <c r="DE43" s="105"/>
      <c r="DF43" s="105"/>
      <c r="DG43" s="105"/>
      <c r="DH43" s="105"/>
      <c r="DI43" s="105">
        <f t="shared" si="83"/>
        <v>0</v>
      </c>
      <c r="DJ43" s="106"/>
      <c r="DK43" s="104"/>
      <c r="DL43" s="104"/>
      <c r="DM43" s="105"/>
      <c r="DN43" s="105"/>
      <c r="DO43" s="105"/>
      <c r="DP43" s="105"/>
      <c r="DQ43" s="105">
        <f t="shared" si="84"/>
        <v>0</v>
      </c>
      <c r="DR43" s="106"/>
      <c r="DS43" s="104"/>
      <c r="DT43" s="104"/>
      <c r="DU43" s="105"/>
      <c r="DV43" s="105"/>
      <c r="DW43" s="105"/>
      <c r="DX43" s="105"/>
      <c r="DY43" s="105">
        <f t="shared" si="85"/>
        <v>0</v>
      </c>
      <c r="DZ43" s="106"/>
      <c r="EA43" s="104"/>
      <c r="EB43" s="104"/>
      <c r="EC43" s="105"/>
      <c r="ED43" s="105"/>
      <c r="EE43" s="105"/>
      <c r="EF43" s="105"/>
      <c r="EG43" s="105">
        <f t="shared" si="86"/>
        <v>0</v>
      </c>
      <c r="EH43" s="106"/>
      <c r="EI43" s="104"/>
      <c r="EJ43" s="104">
        <v>2.0</v>
      </c>
      <c r="EK43" s="105"/>
      <c r="EL43" s="105"/>
      <c r="EM43" s="105">
        <v>0.5</v>
      </c>
      <c r="EN43" s="105">
        <v>0.5</v>
      </c>
      <c r="EO43" s="105">
        <f t="shared" si="87"/>
        <v>3</v>
      </c>
      <c r="EP43" s="106"/>
      <c r="EQ43" s="104"/>
      <c r="ER43" s="104"/>
      <c r="ES43" s="105"/>
      <c r="ET43" s="105"/>
      <c r="EU43" s="105"/>
      <c r="EV43" s="105"/>
      <c r="EW43" s="105">
        <f t="shared" si="88"/>
        <v>0</v>
      </c>
      <c r="EX43" s="106"/>
      <c r="EY43" s="104"/>
      <c r="EZ43" s="104"/>
      <c r="FA43" s="105"/>
      <c r="FB43" s="105"/>
      <c r="FC43" s="105"/>
      <c r="FD43" s="105"/>
      <c r="FE43" s="105">
        <f t="shared" si="89"/>
        <v>0</v>
      </c>
      <c r="FF43" s="106"/>
      <c r="FG43" s="104"/>
      <c r="FH43" s="104"/>
      <c r="FI43" s="105"/>
      <c r="FJ43" s="105"/>
      <c r="FK43" s="105"/>
      <c r="FL43" s="105"/>
      <c r="FM43" s="105">
        <f t="shared" si="90"/>
        <v>0</v>
      </c>
      <c r="FN43" s="106"/>
      <c r="FO43" s="104"/>
      <c r="FP43" s="104"/>
      <c r="FQ43" s="105"/>
      <c r="FR43" s="105"/>
      <c r="FS43" s="105"/>
      <c r="FT43" s="105"/>
      <c r="FU43" s="105">
        <f t="shared" si="91"/>
        <v>0</v>
      </c>
      <c r="FV43" s="106"/>
      <c r="FW43" s="104"/>
      <c r="FX43" s="104"/>
      <c r="FY43" s="105"/>
      <c r="FZ43" s="105"/>
      <c r="GA43" s="105"/>
      <c r="GB43" s="105"/>
      <c r="GC43" s="105">
        <f t="shared" si="92"/>
        <v>0</v>
      </c>
      <c r="GD43" s="106"/>
      <c r="GE43" s="104"/>
      <c r="GF43" s="104"/>
      <c r="GG43" s="105"/>
      <c r="GH43" s="105"/>
      <c r="GI43" s="105"/>
      <c r="GJ43" s="105"/>
      <c r="GK43" s="105">
        <f t="shared" si="93"/>
        <v>0</v>
      </c>
      <c r="GL43" s="106"/>
      <c r="GM43" s="104"/>
      <c r="GN43" s="104">
        <v>0.5</v>
      </c>
      <c r="GO43" s="105">
        <v>1.0</v>
      </c>
      <c r="GP43" s="105">
        <v>1.0</v>
      </c>
      <c r="GQ43" s="105">
        <v>0.5</v>
      </c>
      <c r="GR43" s="105"/>
      <c r="GS43" s="105">
        <f t="shared" si="94"/>
        <v>3</v>
      </c>
      <c r="GT43" s="106"/>
      <c r="GU43" s="104"/>
      <c r="GV43" s="104"/>
      <c r="GW43" s="105"/>
      <c r="GX43" s="105"/>
      <c r="GY43" s="105"/>
      <c r="GZ43" s="105"/>
      <c r="HA43" s="105">
        <f t="shared" si="95"/>
        <v>0</v>
      </c>
      <c r="HB43" s="106"/>
      <c r="HC43" s="104"/>
      <c r="HD43" s="104"/>
      <c r="HE43" s="105"/>
      <c r="HF43" s="105"/>
      <c r="HG43" s="105"/>
      <c r="HH43" s="105"/>
      <c r="HI43" s="105">
        <f t="shared" si="96"/>
        <v>0</v>
      </c>
      <c r="HJ43" s="106"/>
      <c r="HK43" s="104"/>
      <c r="HL43" s="104"/>
      <c r="HM43" s="105"/>
      <c r="HN43" s="105"/>
      <c r="HO43" s="105"/>
      <c r="HP43" s="105"/>
      <c r="HQ43" s="105">
        <f t="shared" si="97"/>
        <v>0</v>
      </c>
      <c r="HR43" s="106"/>
      <c r="HS43" s="104"/>
      <c r="HT43" s="104"/>
      <c r="HU43" s="105"/>
      <c r="HV43" s="105"/>
      <c r="HW43" s="105"/>
      <c r="HX43" s="105"/>
      <c r="HY43" s="105">
        <f t="shared" si="98"/>
        <v>0</v>
      </c>
      <c r="HZ43" s="106"/>
      <c r="IA43" s="104"/>
      <c r="IB43" s="104"/>
      <c r="IC43" s="105"/>
      <c r="ID43" s="105"/>
      <c r="IE43" s="105"/>
      <c r="IF43" s="105"/>
      <c r="IG43" s="105">
        <f t="shared" si="99"/>
        <v>0</v>
      </c>
      <c r="IH43" s="106"/>
      <c r="II43" s="104"/>
      <c r="IJ43" s="104"/>
      <c r="IK43" s="105"/>
      <c r="IL43" s="105"/>
      <c r="IM43" s="105"/>
      <c r="IN43" s="105"/>
      <c r="IO43" s="105">
        <f t="shared" si="100"/>
        <v>0</v>
      </c>
      <c r="IP43" s="106"/>
      <c r="IQ43" s="104"/>
      <c r="IR43" s="104"/>
      <c r="IS43" s="105"/>
      <c r="IT43" s="105"/>
      <c r="IU43" s="105"/>
      <c r="IV43" s="105"/>
      <c r="IW43" s="105">
        <f t="shared" si="101"/>
        <v>0</v>
      </c>
      <c r="IX43" s="106"/>
      <c r="IY43" s="107">
        <f t="shared" ref="IY43:JD43" si="109">SUM(C43,K43,S43,AA43,AI43,AQ43,AY43,BG43,BO43,BW43,CE43,CM43,CU43,DC43,DK43,DS43,EA43,EI43,EQ43,EY43,FG43,FO43,FW43,GE43,GM43,GU43,HC43,HK43,HS43,IA43,II43,IQ43)</f>
        <v>0</v>
      </c>
      <c r="IZ43" s="107">
        <f t="shared" si="109"/>
        <v>2.5</v>
      </c>
      <c r="JA43" s="107">
        <f t="shared" si="109"/>
        <v>2</v>
      </c>
      <c r="JB43" s="107">
        <f t="shared" si="109"/>
        <v>2.5</v>
      </c>
      <c r="JC43" s="107">
        <f t="shared" si="109"/>
        <v>1</v>
      </c>
      <c r="JD43" s="107">
        <f t="shared" si="109"/>
        <v>1</v>
      </c>
      <c r="JE43" s="108">
        <f t="shared" si="103"/>
        <v>9</v>
      </c>
      <c r="JF43" s="104"/>
      <c r="JG43" s="104">
        <f t="shared" si="104"/>
        <v>0</v>
      </c>
    </row>
    <row r="44" ht="15.75" customHeight="1">
      <c r="A44" s="104" t="s">
        <v>161</v>
      </c>
      <c r="B44" s="104" t="s">
        <v>1</v>
      </c>
      <c r="C44" s="104"/>
      <c r="D44" s="104"/>
      <c r="E44" s="104"/>
      <c r="F44" s="104"/>
      <c r="G44" s="104"/>
      <c r="H44" s="104"/>
      <c r="I44" s="105">
        <f t="shared" si="70"/>
        <v>0</v>
      </c>
      <c r="J44" s="106"/>
      <c r="K44" s="104"/>
      <c r="L44" s="104"/>
      <c r="M44" s="104"/>
      <c r="N44" s="104"/>
      <c r="O44" s="104"/>
      <c r="P44" s="104"/>
      <c r="Q44" s="105">
        <f t="shared" si="71"/>
        <v>0</v>
      </c>
      <c r="R44" s="106"/>
      <c r="S44" s="104"/>
      <c r="T44" s="104"/>
      <c r="U44" s="104"/>
      <c r="V44" s="104"/>
      <c r="W44" s="104"/>
      <c r="X44" s="104"/>
      <c r="Y44" s="105">
        <f t="shared" si="72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73"/>
        <v>0</v>
      </c>
      <c r="AH44" s="106"/>
      <c r="AI44" s="104"/>
      <c r="AJ44" s="104"/>
      <c r="AK44" s="104"/>
      <c r="AL44" s="104"/>
      <c r="AM44" s="104"/>
      <c r="AN44" s="104"/>
      <c r="AO44" s="105">
        <f t="shared" si="74"/>
        <v>0</v>
      </c>
      <c r="AP44" s="106"/>
      <c r="AQ44" s="104"/>
      <c r="AR44" s="104"/>
      <c r="AS44" s="104"/>
      <c r="AT44" s="104"/>
      <c r="AU44" s="104"/>
      <c r="AV44" s="104"/>
      <c r="AW44" s="105">
        <f t="shared" si="75"/>
        <v>0</v>
      </c>
      <c r="AX44" s="106"/>
      <c r="AY44" s="104"/>
      <c r="AZ44" s="104"/>
      <c r="BA44" s="104"/>
      <c r="BB44" s="104"/>
      <c r="BC44" s="104"/>
      <c r="BD44" s="104"/>
      <c r="BE44" s="105">
        <f t="shared" si="76"/>
        <v>0</v>
      </c>
      <c r="BF44" s="106"/>
      <c r="BG44" s="104"/>
      <c r="BH44" s="104"/>
      <c r="BI44" s="104"/>
      <c r="BJ44" s="104"/>
      <c r="BK44" s="104"/>
      <c r="BL44" s="104"/>
      <c r="BM44" s="105">
        <f t="shared" si="77"/>
        <v>0</v>
      </c>
      <c r="BN44" s="106"/>
      <c r="BO44" s="104"/>
      <c r="BP44" s="104"/>
      <c r="BQ44" s="104"/>
      <c r="BR44" s="104"/>
      <c r="BS44" s="104"/>
      <c r="BT44" s="104"/>
      <c r="BU44" s="105">
        <f t="shared" si="78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79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80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81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82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83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84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85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86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87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88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89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90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91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92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93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94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95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96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97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98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99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100"/>
        <v>0</v>
      </c>
      <c r="IP44" s="106"/>
      <c r="IQ44" s="104"/>
      <c r="IR44" s="104"/>
      <c r="IS44" s="104"/>
      <c r="IT44" s="104"/>
      <c r="IU44" s="104"/>
      <c r="IV44" s="104"/>
      <c r="IW44" s="105"/>
      <c r="IX44" s="106"/>
      <c r="IY44" s="107">
        <f t="shared" ref="IY44:JD44" si="110">SUM(C44,K44,S44,AA44,AI44,AQ44,AY44,BG44,BO44,BW44,CE44,CM44,CU44,DC44,DK44,DS44,EA44,EI44,EQ44,EY44,FG44,FO44,FW44,GE44,GM44,GU44,HC44,HK44,HS44,IA44,II44,IQ44)</f>
        <v>0</v>
      </c>
      <c r="IZ44" s="107">
        <f t="shared" si="110"/>
        <v>0</v>
      </c>
      <c r="JA44" s="107">
        <f t="shared" si="110"/>
        <v>0</v>
      </c>
      <c r="JB44" s="107">
        <f t="shared" si="110"/>
        <v>0</v>
      </c>
      <c r="JC44" s="107">
        <f t="shared" si="110"/>
        <v>0</v>
      </c>
      <c r="JD44" s="107">
        <f t="shared" si="110"/>
        <v>0</v>
      </c>
      <c r="JE44" s="108">
        <f t="shared" si="103"/>
        <v>0</v>
      </c>
      <c r="JF44" s="104"/>
      <c r="JG44" s="104">
        <f t="shared" si="104"/>
        <v>0</v>
      </c>
    </row>
    <row r="45" ht="15.75" customHeight="1">
      <c r="A45" s="104"/>
      <c r="B45" s="104" t="s">
        <v>54</v>
      </c>
      <c r="C45" s="104"/>
      <c r="D45" s="104"/>
      <c r="E45" s="104"/>
      <c r="F45" s="104"/>
      <c r="G45" s="104"/>
      <c r="H45" s="104"/>
      <c r="I45" s="105">
        <f t="shared" si="70"/>
        <v>0</v>
      </c>
      <c r="J45" s="106"/>
      <c r="K45" s="104"/>
      <c r="L45" s="104"/>
      <c r="M45" s="104"/>
      <c r="N45" s="104"/>
      <c r="O45" s="104"/>
      <c r="P45" s="104"/>
      <c r="Q45" s="105">
        <f t="shared" si="71"/>
        <v>0</v>
      </c>
      <c r="R45" s="106"/>
      <c r="S45" s="104"/>
      <c r="T45" s="104"/>
      <c r="U45" s="104"/>
      <c r="V45" s="104"/>
      <c r="W45" s="104"/>
      <c r="X45" s="104"/>
      <c r="Y45" s="105">
        <f t="shared" si="72"/>
        <v>0</v>
      </c>
      <c r="Z45" s="106"/>
      <c r="AA45" s="104"/>
      <c r="AB45" s="104"/>
      <c r="AC45" s="104"/>
      <c r="AD45" s="104"/>
      <c r="AE45" s="104"/>
      <c r="AF45" s="104"/>
      <c r="AG45" s="105">
        <f t="shared" si="73"/>
        <v>0</v>
      </c>
      <c r="AH45" s="106"/>
      <c r="AI45" s="104"/>
      <c r="AJ45" s="104"/>
      <c r="AK45" s="104"/>
      <c r="AL45" s="104"/>
      <c r="AM45" s="104"/>
      <c r="AN45" s="104"/>
      <c r="AO45" s="105">
        <f t="shared" si="74"/>
        <v>0</v>
      </c>
      <c r="AP45" s="106"/>
      <c r="AQ45" s="104"/>
      <c r="AR45" s="104"/>
      <c r="AS45" s="104"/>
      <c r="AT45" s="104"/>
      <c r="AU45" s="104"/>
      <c r="AV45" s="104"/>
      <c r="AW45" s="105">
        <f t="shared" si="75"/>
        <v>0</v>
      </c>
      <c r="AX45" s="106"/>
      <c r="AY45" s="104"/>
      <c r="AZ45" s="104"/>
      <c r="BA45" s="104"/>
      <c r="BB45" s="104"/>
      <c r="BC45" s="104"/>
      <c r="BD45" s="104"/>
      <c r="BE45" s="105">
        <f t="shared" si="76"/>
        <v>0</v>
      </c>
      <c r="BF45" s="106"/>
      <c r="BG45" s="104"/>
      <c r="BH45" s="104"/>
      <c r="BI45" s="104"/>
      <c r="BJ45" s="104"/>
      <c r="BK45" s="104"/>
      <c r="BL45" s="104"/>
      <c r="BM45" s="105">
        <f t="shared" si="77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78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79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80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81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82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83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84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85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86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87"/>
        <v>0</v>
      </c>
      <c r="EP45" s="106"/>
      <c r="EQ45" s="104"/>
      <c r="ER45" s="104"/>
      <c r="ES45" s="104"/>
      <c r="ET45" s="104"/>
      <c r="EU45" s="104"/>
      <c r="EV45" s="104"/>
      <c r="EW45" s="105">
        <f t="shared" si="88"/>
        <v>0</v>
      </c>
      <c r="EX45" s="106"/>
      <c r="EY45" s="104"/>
      <c r="EZ45" s="104"/>
      <c r="FA45" s="104"/>
      <c r="FB45" s="104"/>
      <c r="FC45" s="104"/>
      <c r="FD45" s="104"/>
      <c r="FE45" s="105">
        <f t="shared" si="89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90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91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92"/>
        <v>0</v>
      </c>
      <c r="GD45" s="106"/>
      <c r="GE45" s="104"/>
      <c r="GF45" s="104"/>
      <c r="GG45" s="104"/>
      <c r="GH45" s="104"/>
      <c r="GI45" s="104"/>
      <c r="GJ45" s="104"/>
      <c r="GK45" s="105">
        <f t="shared" si="93"/>
        <v>0</v>
      </c>
      <c r="GL45" s="106"/>
      <c r="GM45" s="104"/>
      <c r="GN45" s="104"/>
      <c r="GO45" s="104"/>
      <c r="GP45" s="104"/>
      <c r="GQ45" s="104"/>
      <c r="GR45" s="104"/>
      <c r="GS45" s="105">
        <f t="shared" si="94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95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96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97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98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99"/>
        <v>0</v>
      </c>
      <c r="IH45" s="106"/>
      <c r="II45" s="104"/>
      <c r="IJ45" s="104"/>
      <c r="IK45" s="104"/>
      <c r="IL45" s="104"/>
      <c r="IM45" s="104"/>
      <c r="IN45" s="104"/>
      <c r="IO45" s="105">
        <f t="shared" si="100"/>
        <v>0</v>
      </c>
      <c r="IP45" s="106"/>
      <c r="IQ45" s="104"/>
      <c r="IR45" s="104"/>
      <c r="IS45" s="104"/>
      <c r="IT45" s="104"/>
      <c r="IU45" s="104"/>
      <c r="IV45" s="104"/>
      <c r="IW45" s="105">
        <f t="shared" ref="IW45:IW49" si="112">SUM(IQ45:IV45)</f>
        <v>0</v>
      </c>
      <c r="IX45" s="106"/>
      <c r="IY45" s="107">
        <f t="shared" ref="IY45:JD45" si="111">SUM(C45,K45,S45,AA45,AI45,AQ45,AY45,BG45,BO45,BW45,CE45,CM45,CU45,DC45,DK45,DS45,EA45,EI45,EQ45,EY45,FG45,FO45,FW45,GE45,GM45,GU45,HC45,HK45,HS45,IA45,II45,IQ45)</f>
        <v>0</v>
      </c>
      <c r="IZ45" s="107">
        <f t="shared" si="111"/>
        <v>0</v>
      </c>
      <c r="JA45" s="107">
        <f t="shared" si="111"/>
        <v>0</v>
      </c>
      <c r="JB45" s="107">
        <f t="shared" si="111"/>
        <v>0</v>
      </c>
      <c r="JC45" s="107">
        <f t="shared" si="111"/>
        <v>0</v>
      </c>
      <c r="JD45" s="107">
        <f t="shared" si="111"/>
        <v>0</v>
      </c>
      <c r="JE45" s="108">
        <f t="shared" si="103"/>
        <v>0</v>
      </c>
      <c r="JF45" s="104"/>
      <c r="JG45" s="104">
        <f t="shared" si="104"/>
        <v>0</v>
      </c>
    </row>
    <row r="46" ht="15.75" customHeight="1">
      <c r="A46" s="104"/>
      <c r="B46" s="104" t="s">
        <v>53</v>
      </c>
      <c r="C46" s="104"/>
      <c r="D46" s="104"/>
      <c r="E46" s="104"/>
      <c r="F46" s="104"/>
      <c r="G46" s="104"/>
      <c r="H46" s="104"/>
      <c r="I46" s="105">
        <f t="shared" si="70"/>
        <v>0</v>
      </c>
      <c r="J46" s="106"/>
      <c r="K46" s="104"/>
      <c r="L46" s="104"/>
      <c r="M46" s="104"/>
      <c r="N46" s="104"/>
      <c r="O46" s="104"/>
      <c r="P46" s="104"/>
      <c r="Q46" s="105">
        <f t="shared" si="71"/>
        <v>0</v>
      </c>
      <c r="R46" s="106"/>
      <c r="S46" s="104"/>
      <c r="T46" s="104"/>
      <c r="U46" s="104"/>
      <c r="V46" s="104"/>
      <c r="W46" s="104"/>
      <c r="X46" s="104"/>
      <c r="Y46" s="105">
        <f t="shared" si="72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73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74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5"/>
        <v>0</v>
      </c>
      <c r="AX46" s="106"/>
      <c r="AY46" s="104"/>
      <c r="AZ46" s="104"/>
      <c r="BA46" s="104"/>
      <c r="BB46" s="104"/>
      <c r="BC46" s="104"/>
      <c r="BD46" s="104"/>
      <c r="BE46" s="105">
        <f t="shared" si="76"/>
        <v>0</v>
      </c>
      <c r="BF46" s="106"/>
      <c r="BG46" s="104"/>
      <c r="BH46" s="104"/>
      <c r="BI46" s="104"/>
      <c r="BJ46" s="104"/>
      <c r="BK46" s="104"/>
      <c r="BL46" s="104"/>
      <c r="BM46" s="105">
        <f t="shared" si="77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78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79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80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81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82"/>
        <v>0</v>
      </c>
      <c r="DB46" s="106"/>
      <c r="DC46" s="104"/>
      <c r="DD46" s="104"/>
      <c r="DE46" s="104"/>
      <c r="DF46" s="104"/>
      <c r="DG46" s="104"/>
      <c r="DH46" s="104"/>
      <c r="DI46" s="105">
        <f t="shared" si="83"/>
        <v>0</v>
      </c>
      <c r="DJ46" s="106"/>
      <c r="DK46" s="104"/>
      <c r="DL46" s="104"/>
      <c r="DM46" s="104"/>
      <c r="DN46" s="104"/>
      <c r="DO46" s="104"/>
      <c r="DP46" s="104"/>
      <c r="DQ46" s="105">
        <f t="shared" si="84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85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86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87"/>
        <v>0</v>
      </c>
      <c r="EP46" s="106"/>
      <c r="EQ46" s="104"/>
      <c r="ER46" s="104"/>
      <c r="ES46" s="104"/>
      <c r="ET46" s="104"/>
      <c r="EU46" s="104"/>
      <c r="EV46" s="104"/>
      <c r="EW46" s="105">
        <f t="shared" si="88"/>
        <v>0</v>
      </c>
      <c r="EX46" s="106"/>
      <c r="EY46" s="104"/>
      <c r="EZ46" s="104"/>
      <c r="FA46" s="104"/>
      <c r="FB46" s="104"/>
      <c r="FC46" s="104"/>
      <c r="FD46" s="104"/>
      <c r="FE46" s="105">
        <f t="shared" si="89"/>
        <v>0</v>
      </c>
      <c r="FF46" s="106"/>
      <c r="FG46" s="104"/>
      <c r="FH46" s="104"/>
      <c r="FI46" s="104"/>
      <c r="FJ46" s="104"/>
      <c r="FK46" s="104"/>
      <c r="FL46" s="104"/>
      <c r="FM46" s="105">
        <f t="shared" si="90"/>
        <v>0</v>
      </c>
      <c r="FN46" s="106"/>
      <c r="FO46" s="104"/>
      <c r="FP46" s="104"/>
      <c r="FQ46" s="104"/>
      <c r="FR46" s="104"/>
      <c r="FS46" s="104"/>
      <c r="FT46" s="104"/>
      <c r="FU46" s="105">
        <f t="shared" si="91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92"/>
        <v>0</v>
      </c>
      <c r="GD46" s="106"/>
      <c r="GE46" s="104"/>
      <c r="GF46" s="104"/>
      <c r="GG46" s="104"/>
      <c r="GH46" s="104"/>
      <c r="GI46" s="104"/>
      <c r="GJ46" s="104"/>
      <c r="GK46" s="105">
        <f t="shared" si="93"/>
        <v>0</v>
      </c>
      <c r="GL46" s="106"/>
      <c r="GM46" s="104"/>
      <c r="GN46" s="104"/>
      <c r="GO46" s="104"/>
      <c r="GP46" s="104"/>
      <c r="GQ46" s="104"/>
      <c r="GR46" s="104"/>
      <c r="GS46" s="105">
        <f t="shared" si="94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95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96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97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98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99"/>
        <v>0</v>
      </c>
      <c r="IH46" s="106"/>
      <c r="II46" s="104"/>
      <c r="IJ46" s="104"/>
      <c r="IK46" s="104"/>
      <c r="IL46" s="104"/>
      <c r="IM46" s="104"/>
      <c r="IN46" s="104"/>
      <c r="IO46" s="105">
        <f t="shared" si="100"/>
        <v>0</v>
      </c>
      <c r="IP46" s="106"/>
      <c r="IQ46" s="104"/>
      <c r="IR46" s="104"/>
      <c r="IS46" s="104"/>
      <c r="IT46" s="104"/>
      <c r="IU46" s="104"/>
      <c r="IV46" s="104"/>
      <c r="IW46" s="105">
        <f t="shared" si="112"/>
        <v>0</v>
      </c>
      <c r="IX46" s="106"/>
      <c r="IY46" s="107">
        <f t="shared" ref="IY46:JD46" si="113">SUM(C46,K46,S46,AA46,AI46,AQ46,AY46,BG46,BO46,BW46,CE46,CM46,CU46,DC46,DK46,DS46,EA46,EI46,EQ46,EY46,FG46,FO46,FW46,GE46,GM46,GU46,HC46,HK46,HS46,IA46,II46,IQ46)</f>
        <v>0</v>
      </c>
      <c r="IZ46" s="107">
        <f t="shared" si="113"/>
        <v>0</v>
      </c>
      <c r="JA46" s="107">
        <f t="shared" si="113"/>
        <v>0</v>
      </c>
      <c r="JB46" s="107">
        <f t="shared" si="113"/>
        <v>0</v>
      </c>
      <c r="JC46" s="107">
        <f t="shared" si="113"/>
        <v>0</v>
      </c>
      <c r="JD46" s="107">
        <f t="shared" si="113"/>
        <v>0</v>
      </c>
      <c r="JE46" s="108">
        <f t="shared" si="103"/>
        <v>0</v>
      </c>
      <c r="JF46" s="104"/>
      <c r="JG46" s="104">
        <f t="shared" si="104"/>
        <v>0</v>
      </c>
    </row>
    <row r="47" ht="15.75" customHeight="1">
      <c r="A47" s="113"/>
      <c r="B47" s="104" t="s">
        <v>54</v>
      </c>
      <c r="C47" s="104"/>
      <c r="D47" s="104"/>
      <c r="E47" s="104"/>
      <c r="F47" s="104"/>
      <c r="G47" s="104"/>
      <c r="H47" s="104"/>
      <c r="I47" s="105">
        <f t="shared" si="70"/>
        <v>0</v>
      </c>
      <c r="J47" s="106"/>
      <c r="K47" s="104"/>
      <c r="L47" s="104"/>
      <c r="M47" s="104"/>
      <c r="N47" s="104"/>
      <c r="O47" s="104"/>
      <c r="P47" s="104"/>
      <c r="Q47" s="105">
        <f t="shared" si="71"/>
        <v>0</v>
      </c>
      <c r="R47" s="106"/>
      <c r="S47" s="104"/>
      <c r="T47" s="104"/>
      <c r="U47" s="104"/>
      <c r="V47" s="104"/>
      <c r="W47" s="104"/>
      <c r="X47" s="104"/>
      <c r="Y47" s="105">
        <f t="shared" si="72"/>
        <v>0</v>
      </c>
      <c r="Z47" s="106"/>
      <c r="AA47" s="104"/>
      <c r="AB47" s="104"/>
      <c r="AC47" s="104"/>
      <c r="AD47" s="104"/>
      <c r="AE47" s="104"/>
      <c r="AF47" s="104"/>
      <c r="AG47" s="105">
        <f t="shared" si="73"/>
        <v>0</v>
      </c>
      <c r="AH47" s="106"/>
      <c r="AI47" s="104"/>
      <c r="AJ47" s="104"/>
      <c r="AK47" s="104"/>
      <c r="AL47" s="104"/>
      <c r="AM47" s="104"/>
      <c r="AN47" s="104"/>
      <c r="AO47" s="105">
        <f t="shared" si="74"/>
        <v>0</v>
      </c>
      <c r="AP47" s="106"/>
      <c r="AQ47" s="104"/>
      <c r="AR47" s="104"/>
      <c r="AS47" s="104"/>
      <c r="AT47" s="104"/>
      <c r="AU47" s="104"/>
      <c r="AV47" s="104"/>
      <c r="AW47" s="105">
        <f t="shared" si="75"/>
        <v>0</v>
      </c>
      <c r="AX47" s="106"/>
      <c r="AY47" s="104"/>
      <c r="AZ47" s="104"/>
      <c r="BA47" s="104"/>
      <c r="BB47" s="104"/>
      <c r="BC47" s="104"/>
      <c r="BD47" s="104"/>
      <c r="BE47" s="105">
        <f t="shared" si="76"/>
        <v>0</v>
      </c>
      <c r="BF47" s="106"/>
      <c r="BG47" s="104"/>
      <c r="BH47" s="104"/>
      <c r="BI47" s="104"/>
      <c r="BJ47" s="104"/>
      <c r="BK47" s="104"/>
      <c r="BL47" s="104"/>
      <c r="BM47" s="105">
        <f t="shared" si="77"/>
        <v>0</v>
      </c>
      <c r="BN47" s="106"/>
      <c r="BO47" s="104"/>
      <c r="BP47" s="104"/>
      <c r="BQ47" s="104"/>
      <c r="BR47" s="104"/>
      <c r="BS47" s="104"/>
      <c r="BT47" s="104"/>
      <c r="BU47" s="105">
        <f t="shared" si="78"/>
        <v>0</v>
      </c>
      <c r="BV47" s="106"/>
      <c r="BW47" s="104"/>
      <c r="BX47" s="104"/>
      <c r="BY47" s="104"/>
      <c r="BZ47" s="104"/>
      <c r="CA47" s="104"/>
      <c r="CB47" s="104"/>
      <c r="CC47" s="105">
        <f t="shared" si="79"/>
        <v>0</v>
      </c>
      <c r="CD47" s="106"/>
      <c r="CE47" s="104"/>
      <c r="CF47" s="104"/>
      <c r="CG47" s="104"/>
      <c r="CH47" s="104"/>
      <c r="CI47" s="104"/>
      <c r="CJ47" s="104"/>
      <c r="CK47" s="105">
        <f t="shared" si="80"/>
        <v>0</v>
      </c>
      <c r="CL47" s="106"/>
      <c r="CM47" s="104"/>
      <c r="CN47" s="104"/>
      <c r="CO47" s="104"/>
      <c r="CP47" s="104"/>
      <c r="CQ47" s="104"/>
      <c r="CR47" s="104"/>
      <c r="CS47" s="105">
        <f t="shared" si="81"/>
        <v>0</v>
      </c>
      <c r="CT47" s="106"/>
      <c r="CU47" s="104"/>
      <c r="CV47" s="104"/>
      <c r="CW47" s="104"/>
      <c r="CX47" s="104"/>
      <c r="CY47" s="104"/>
      <c r="CZ47" s="104"/>
      <c r="DA47" s="105">
        <f t="shared" si="82"/>
        <v>0</v>
      </c>
      <c r="DB47" s="106"/>
      <c r="DC47" s="104"/>
      <c r="DD47" s="104"/>
      <c r="DE47" s="104"/>
      <c r="DF47" s="104"/>
      <c r="DG47" s="104"/>
      <c r="DH47" s="104"/>
      <c r="DI47" s="105">
        <f t="shared" si="83"/>
        <v>0</v>
      </c>
      <c r="DJ47" s="106"/>
      <c r="DK47" s="104"/>
      <c r="DL47" s="104"/>
      <c r="DM47" s="104"/>
      <c r="DN47" s="104"/>
      <c r="DO47" s="104"/>
      <c r="DP47" s="104"/>
      <c r="DQ47" s="105">
        <f t="shared" si="84"/>
        <v>0</v>
      </c>
      <c r="DR47" s="106"/>
      <c r="DS47" s="104"/>
      <c r="DT47" s="104"/>
      <c r="DU47" s="104"/>
      <c r="DV47" s="104"/>
      <c r="DW47" s="104"/>
      <c r="DX47" s="104"/>
      <c r="DY47" s="105">
        <f t="shared" si="85"/>
        <v>0</v>
      </c>
      <c r="DZ47" s="106"/>
      <c r="EA47" s="104"/>
      <c r="EB47" s="104"/>
      <c r="EC47" s="104"/>
      <c r="ED47" s="104"/>
      <c r="EE47" s="104"/>
      <c r="EF47" s="104"/>
      <c r="EG47" s="105">
        <f t="shared" si="86"/>
        <v>0</v>
      </c>
      <c r="EH47" s="106"/>
      <c r="EI47" s="104"/>
      <c r="EJ47" s="104"/>
      <c r="EK47" s="104"/>
      <c r="EL47" s="104"/>
      <c r="EM47" s="104"/>
      <c r="EN47" s="104"/>
      <c r="EO47" s="105">
        <f t="shared" si="87"/>
        <v>0</v>
      </c>
      <c r="EP47" s="106"/>
      <c r="EQ47" s="104"/>
      <c r="ER47" s="104"/>
      <c r="ES47" s="104"/>
      <c r="ET47" s="104"/>
      <c r="EU47" s="104"/>
      <c r="EV47" s="104"/>
      <c r="EW47" s="105">
        <f t="shared" si="88"/>
        <v>0</v>
      </c>
      <c r="EX47" s="106"/>
      <c r="EY47" s="104"/>
      <c r="EZ47" s="104"/>
      <c r="FA47" s="104"/>
      <c r="FB47" s="104"/>
      <c r="FC47" s="104"/>
      <c r="FD47" s="104"/>
      <c r="FE47" s="105">
        <f t="shared" si="89"/>
        <v>0</v>
      </c>
      <c r="FF47" s="106"/>
      <c r="FG47" s="104"/>
      <c r="FH47" s="104"/>
      <c r="FI47" s="104"/>
      <c r="FJ47" s="104"/>
      <c r="FK47" s="104"/>
      <c r="FL47" s="104"/>
      <c r="FM47" s="105">
        <f t="shared" si="90"/>
        <v>0</v>
      </c>
      <c r="FN47" s="106"/>
      <c r="FO47" s="104"/>
      <c r="FP47" s="104"/>
      <c r="FQ47" s="104"/>
      <c r="FR47" s="104"/>
      <c r="FS47" s="104"/>
      <c r="FT47" s="104"/>
      <c r="FU47" s="105">
        <f t="shared" si="91"/>
        <v>0</v>
      </c>
      <c r="FV47" s="106"/>
      <c r="FW47" s="104"/>
      <c r="FX47" s="104"/>
      <c r="FY47" s="104"/>
      <c r="FZ47" s="104"/>
      <c r="GA47" s="104"/>
      <c r="GB47" s="104"/>
      <c r="GC47" s="105">
        <f t="shared" si="92"/>
        <v>0</v>
      </c>
      <c r="GD47" s="106"/>
      <c r="GE47" s="104"/>
      <c r="GF47" s="104"/>
      <c r="GG47" s="104"/>
      <c r="GH47" s="104"/>
      <c r="GI47" s="104"/>
      <c r="GJ47" s="104"/>
      <c r="GK47" s="105">
        <f t="shared" si="93"/>
        <v>0</v>
      </c>
      <c r="GL47" s="106"/>
      <c r="GM47" s="104"/>
      <c r="GN47" s="104"/>
      <c r="GO47" s="104"/>
      <c r="GP47" s="104"/>
      <c r="GQ47" s="104"/>
      <c r="GR47" s="104"/>
      <c r="GS47" s="105">
        <f t="shared" si="94"/>
        <v>0</v>
      </c>
      <c r="GT47" s="106"/>
      <c r="GU47" s="104"/>
      <c r="GV47" s="104"/>
      <c r="GW47" s="104"/>
      <c r="GX47" s="104"/>
      <c r="GY47" s="104"/>
      <c r="GZ47" s="104"/>
      <c r="HA47" s="105">
        <f t="shared" si="95"/>
        <v>0</v>
      </c>
      <c r="HB47" s="106"/>
      <c r="HC47" s="104"/>
      <c r="HD47" s="104"/>
      <c r="HE47" s="104"/>
      <c r="HF47" s="104"/>
      <c r="HG47" s="104"/>
      <c r="HH47" s="104"/>
      <c r="HI47" s="105">
        <f t="shared" si="96"/>
        <v>0</v>
      </c>
      <c r="HJ47" s="106"/>
      <c r="HK47" s="104"/>
      <c r="HL47" s="104"/>
      <c r="HM47" s="104"/>
      <c r="HN47" s="104"/>
      <c r="HO47" s="104"/>
      <c r="HP47" s="104"/>
      <c r="HQ47" s="105">
        <f t="shared" si="97"/>
        <v>0</v>
      </c>
      <c r="HR47" s="106"/>
      <c r="HS47" s="104"/>
      <c r="HT47" s="104"/>
      <c r="HU47" s="104"/>
      <c r="HV47" s="104"/>
      <c r="HW47" s="104"/>
      <c r="HX47" s="104"/>
      <c r="HY47" s="105">
        <f t="shared" si="98"/>
        <v>0</v>
      </c>
      <c r="HZ47" s="106"/>
      <c r="IA47" s="104"/>
      <c r="IB47" s="104"/>
      <c r="IC47" s="104"/>
      <c r="ID47" s="104"/>
      <c r="IE47" s="104"/>
      <c r="IF47" s="104"/>
      <c r="IG47" s="105">
        <f t="shared" si="99"/>
        <v>0</v>
      </c>
      <c r="IH47" s="106"/>
      <c r="II47" s="104"/>
      <c r="IJ47" s="104"/>
      <c r="IK47" s="104"/>
      <c r="IL47" s="104"/>
      <c r="IM47" s="104"/>
      <c r="IN47" s="104"/>
      <c r="IO47" s="105">
        <f t="shared" si="100"/>
        <v>0</v>
      </c>
      <c r="IP47" s="106"/>
      <c r="IQ47" s="104"/>
      <c r="IR47" s="104"/>
      <c r="IS47" s="104"/>
      <c r="IT47" s="104"/>
      <c r="IU47" s="104"/>
      <c r="IV47" s="104"/>
      <c r="IW47" s="105">
        <f t="shared" si="112"/>
        <v>0</v>
      </c>
      <c r="IX47" s="106"/>
      <c r="IY47" s="107">
        <f t="shared" ref="IY47:JD47" si="114">SUM(C47,K47,S47,AA47,AI47,AQ47,AY47,BG47,BO47,BW47,CE47,CM47,CU47,DC47,DK47,DS47,EA47,EI47,EQ47,EY47,FG47,FO47,FW47,GE47,GM47,GU47,HC47,HK47,HS47,IA47,II47,IQ47)</f>
        <v>0</v>
      </c>
      <c r="IZ47" s="107">
        <f t="shared" si="114"/>
        <v>0</v>
      </c>
      <c r="JA47" s="107">
        <f t="shared" si="114"/>
        <v>0</v>
      </c>
      <c r="JB47" s="107">
        <f t="shared" si="114"/>
        <v>0</v>
      </c>
      <c r="JC47" s="107">
        <f t="shared" si="114"/>
        <v>0</v>
      </c>
      <c r="JD47" s="107">
        <f t="shared" si="114"/>
        <v>0</v>
      </c>
      <c r="JE47" s="108">
        <f t="shared" si="103"/>
        <v>0</v>
      </c>
      <c r="JF47" s="104"/>
      <c r="JG47" s="104">
        <f t="shared" si="104"/>
        <v>0</v>
      </c>
    </row>
    <row r="48" ht="15.75" customHeight="1">
      <c r="A48" s="113"/>
      <c r="B48" s="104" t="s">
        <v>53</v>
      </c>
      <c r="C48" s="104"/>
      <c r="D48" s="104"/>
      <c r="E48" s="104"/>
      <c r="F48" s="104"/>
      <c r="G48" s="104"/>
      <c r="H48" s="104"/>
      <c r="I48" s="105">
        <f t="shared" si="70"/>
        <v>0</v>
      </c>
      <c r="J48" s="106"/>
      <c r="K48" s="104"/>
      <c r="L48" s="104"/>
      <c r="M48" s="104"/>
      <c r="N48" s="104"/>
      <c r="O48" s="104"/>
      <c r="P48" s="104"/>
      <c r="Q48" s="105">
        <f t="shared" si="71"/>
        <v>0</v>
      </c>
      <c r="R48" s="106"/>
      <c r="S48" s="104"/>
      <c r="T48" s="104"/>
      <c r="U48" s="104"/>
      <c r="V48" s="104"/>
      <c r="W48" s="104"/>
      <c r="X48" s="104"/>
      <c r="Y48" s="105">
        <f t="shared" si="72"/>
        <v>0</v>
      </c>
      <c r="Z48" s="106"/>
      <c r="AA48" s="104"/>
      <c r="AB48" s="104"/>
      <c r="AC48" s="104"/>
      <c r="AD48" s="104"/>
      <c r="AE48" s="104"/>
      <c r="AF48" s="104"/>
      <c r="AG48" s="105">
        <f t="shared" si="73"/>
        <v>0</v>
      </c>
      <c r="AH48" s="106"/>
      <c r="AI48" s="104"/>
      <c r="AJ48" s="104"/>
      <c r="AK48" s="104"/>
      <c r="AL48" s="104"/>
      <c r="AM48" s="104"/>
      <c r="AN48" s="104"/>
      <c r="AO48" s="105">
        <f t="shared" si="74"/>
        <v>0</v>
      </c>
      <c r="AP48" s="106"/>
      <c r="AQ48" s="104"/>
      <c r="AR48" s="104"/>
      <c r="AS48" s="104"/>
      <c r="AT48" s="104"/>
      <c r="AU48" s="104"/>
      <c r="AV48" s="104"/>
      <c r="AW48" s="105">
        <f t="shared" si="75"/>
        <v>0</v>
      </c>
      <c r="AX48" s="106"/>
      <c r="AY48" s="104"/>
      <c r="AZ48" s="104"/>
      <c r="BA48" s="104"/>
      <c r="BB48" s="104"/>
      <c r="BC48" s="104"/>
      <c r="BD48" s="104"/>
      <c r="BE48" s="105">
        <f t="shared" si="76"/>
        <v>0</v>
      </c>
      <c r="BF48" s="106"/>
      <c r="BG48" s="104"/>
      <c r="BH48" s="104"/>
      <c r="BI48" s="104"/>
      <c r="BJ48" s="104"/>
      <c r="BK48" s="104"/>
      <c r="BL48" s="104"/>
      <c r="BM48" s="105">
        <f t="shared" si="77"/>
        <v>0</v>
      </c>
      <c r="BN48" s="106"/>
      <c r="BO48" s="104"/>
      <c r="BP48" s="104"/>
      <c r="BQ48" s="104"/>
      <c r="BR48" s="104"/>
      <c r="BS48" s="104"/>
      <c r="BT48" s="104"/>
      <c r="BU48" s="105">
        <f t="shared" si="78"/>
        <v>0</v>
      </c>
      <c r="BV48" s="106"/>
      <c r="BW48" s="104"/>
      <c r="BX48" s="104"/>
      <c r="BY48" s="104"/>
      <c r="BZ48" s="104"/>
      <c r="CA48" s="104"/>
      <c r="CB48" s="104"/>
      <c r="CC48" s="105">
        <f t="shared" si="79"/>
        <v>0</v>
      </c>
      <c r="CD48" s="106"/>
      <c r="CE48" s="104"/>
      <c r="CF48" s="104"/>
      <c r="CG48" s="104"/>
      <c r="CH48" s="104"/>
      <c r="CI48" s="104"/>
      <c r="CJ48" s="104"/>
      <c r="CK48" s="105">
        <f t="shared" si="80"/>
        <v>0</v>
      </c>
      <c r="CL48" s="106"/>
      <c r="CM48" s="104"/>
      <c r="CN48" s="104"/>
      <c r="CO48" s="104"/>
      <c r="CP48" s="104"/>
      <c r="CQ48" s="104"/>
      <c r="CR48" s="104"/>
      <c r="CS48" s="105">
        <f t="shared" si="81"/>
        <v>0</v>
      </c>
      <c r="CT48" s="106"/>
      <c r="CU48" s="104"/>
      <c r="CV48" s="104"/>
      <c r="CW48" s="104"/>
      <c r="CX48" s="104"/>
      <c r="CY48" s="104"/>
      <c r="CZ48" s="104"/>
      <c r="DA48" s="105">
        <f t="shared" si="82"/>
        <v>0</v>
      </c>
      <c r="DB48" s="106"/>
      <c r="DC48" s="104"/>
      <c r="DD48" s="104"/>
      <c r="DE48" s="104"/>
      <c r="DF48" s="104"/>
      <c r="DG48" s="104"/>
      <c r="DH48" s="104"/>
      <c r="DI48" s="105">
        <f t="shared" si="83"/>
        <v>0</v>
      </c>
      <c r="DJ48" s="106"/>
      <c r="DK48" s="104"/>
      <c r="DL48" s="104"/>
      <c r="DM48" s="104"/>
      <c r="DN48" s="104"/>
      <c r="DO48" s="104"/>
      <c r="DP48" s="104"/>
      <c r="DQ48" s="105">
        <f t="shared" si="84"/>
        <v>0</v>
      </c>
      <c r="DR48" s="106"/>
      <c r="DS48" s="104"/>
      <c r="DT48" s="104"/>
      <c r="DU48" s="104"/>
      <c r="DV48" s="104"/>
      <c r="DW48" s="104"/>
      <c r="DX48" s="104"/>
      <c r="DY48" s="105">
        <f t="shared" si="85"/>
        <v>0</v>
      </c>
      <c r="DZ48" s="106"/>
      <c r="EA48" s="104"/>
      <c r="EB48" s="104"/>
      <c r="EC48" s="104"/>
      <c r="ED48" s="104"/>
      <c r="EE48" s="104"/>
      <c r="EF48" s="104"/>
      <c r="EG48" s="105">
        <f t="shared" si="86"/>
        <v>0</v>
      </c>
      <c r="EH48" s="106"/>
      <c r="EI48" s="104"/>
      <c r="EJ48" s="104"/>
      <c r="EK48" s="104"/>
      <c r="EL48" s="104"/>
      <c r="EM48" s="104"/>
      <c r="EN48" s="104"/>
      <c r="EO48" s="105">
        <f t="shared" si="87"/>
        <v>0</v>
      </c>
      <c r="EP48" s="106"/>
      <c r="EQ48" s="104"/>
      <c r="ER48" s="104"/>
      <c r="ES48" s="104"/>
      <c r="ET48" s="104"/>
      <c r="EU48" s="104"/>
      <c r="EV48" s="104"/>
      <c r="EW48" s="105">
        <f t="shared" si="88"/>
        <v>0</v>
      </c>
      <c r="EX48" s="106"/>
      <c r="EY48" s="104"/>
      <c r="EZ48" s="104"/>
      <c r="FA48" s="104"/>
      <c r="FB48" s="104"/>
      <c r="FC48" s="104"/>
      <c r="FD48" s="104"/>
      <c r="FE48" s="105">
        <f t="shared" si="89"/>
        <v>0</v>
      </c>
      <c r="FF48" s="106"/>
      <c r="FG48" s="104"/>
      <c r="FH48" s="104"/>
      <c r="FI48" s="104"/>
      <c r="FJ48" s="104"/>
      <c r="FK48" s="104"/>
      <c r="FL48" s="104"/>
      <c r="FM48" s="105">
        <f t="shared" si="90"/>
        <v>0</v>
      </c>
      <c r="FN48" s="106"/>
      <c r="FO48" s="104"/>
      <c r="FP48" s="104"/>
      <c r="FQ48" s="104"/>
      <c r="FR48" s="104"/>
      <c r="FS48" s="104"/>
      <c r="FT48" s="104"/>
      <c r="FU48" s="105">
        <f t="shared" si="91"/>
        <v>0</v>
      </c>
      <c r="FV48" s="106"/>
      <c r="FW48" s="104"/>
      <c r="FX48" s="104"/>
      <c r="FY48" s="104"/>
      <c r="FZ48" s="104"/>
      <c r="GA48" s="104"/>
      <c r="GB48" s="104"/>
      <c r="GC48" s="105">
        <f t="shared" si="92"/>
        <v>0</v>
      </c>
      <c r="GD48" s="106"/>
      <c r="GE48" s="104"/>
      <c r="GF48" s="104"/>
      <c r="GG48" s="104"/>
      <c r="GH48" s="104"/>
      <c r="GI48" s="104"/>
      <c r="GJ48" s="104"/>
      <c r="GK48" s="105">
        <f t="shared" si="93"/>
        <v>0</v>
      </c>
      <c r="GL48" s="106"/>
      <c r="GM48" s="104"/>
      <c r="GN48" s="104"/>
      <c r="GO48" s="104"/>
      <c r="GP48" s="104"/>
      <c r="GQ48" s="104"/>
      <c r="GR48" s="104"/>
      <c r="GS48" s="105">
        <f t="shared" si="94"/>
        <v>0</v>
      </c>
      <c r="GT48" s="106"/>
      <c r="GU48" s="104"/>
      <c r="GV48" s="104"/>
      <c r="GW48" s="104"/>
      <c r="GX48" s="104"/>
      <c r="GY48" s="104"/>
      <c r="GZ48" s="104"/>
      <c r="HA48" s="105">
        <f t="shared" si="95"/>
        <v>0</v>
      </c>
      <c r="HB48" s="106"/>
      <c r="HC48" s="104"/>
      <c r="HD48" s="104"/>
      <c r="HE48" s="104"/>
      <c r="HF48" s="104"/>
      <c r="HG48" s="104"/>
      <c r="HH48" s="104"/>
      <c r="HI48" s="105">
        <f t="shared" si="96"/>
        <v>0</v>
      </c>
      <c r="HJ48" s="106"/>
      <c r="HK48" s="104"/>
      <c r="HL48" s="104"/>
      <c r="HM48" s="104"/>
      <c r="HN48" s="104"/>
      <c r="HO48" s="104"/>
      <c r="HP48" s="104"/>
      <c r="HQ48" s="105">
        <f t="shared" si="97"/>
        <v>0</v>
      </c>
      <c r="HR48" s="106"/>
      <c r="HS48" s="104"/>
      <c r="HT48" s="104"/>
      <c r="HU48" s="104"/>
      <c r="HV48" s="104"/>
      <c r="HW48" s="104"/>
      <c r="HX48" s="104"/>
      <c r="HY48" s="105">
        <f t="shared" si="98"/>
        <v>0</v>
      </c>
      <c r="HZ48" s="106"/>
      <c r="IA48" s="104"/>
      <c r="IB48" s="104"/>
      <c r="IC48" s="104"/>
      <c r="ID48" s="104"/>
      <c r="IE48" s="104"/>
      <c r="IF48" s="104"/>
      <c r="IG48" s="105">
        <f t="shared" si="99"/>
        <v>0</v>
      </c>
      <c r="IH48" s="106"/>
      <c r="II48" s="104"/>
      <c r="IJ48" s="104"/>
      <c r="IK48" s="104"/>
      <c r="IL48" s="104"/>
      <c r="IM48" s="104"/>
      <c r="IN48" s="104"/>
      <c r="IO48" s="105">
        <f t="shared" si="100"/>
        <v>0</v>
      </c>
      <c r="IP48" s="106"/>
      <c r="IQ48" s="104"/>
      <c r="IR48" s="104"/>
      <c r="IS48" s="104"/>
      <c r="IT48" s="104"/>
      <c r="IU48" s="104"/>
      <c r="IV48" s="104"/>
      <c r="IW48" s="105">
        <f t="shared" si="112"/>
        <v>0</v>
      </c>
      <c r="IX48" s="106"/>
      <c r="IY48" s="107">
        <f t="shared" ref="IY48:JD48" si="115">SUM(C48,K48,S48,AA48,AI48,AQ48,AY48,BG48,BO48,BW48,CE48,CM48,CU48,DC48,DK48,DS48,EA48,EI48,EQ48,EY48,FG48,FO48,FW48,GE48,GM48,GU48,HC48,HK48,HS48,IA48,II48,IQ48)</f>
        <v>0</v>
      </c>
      <c r="IZ48" s="107">
        <f t="shared" si="115"/>
        <v>0</v>
      </c>
      <c r="JA48" s="107">
        <f t="shared" si="115"/>
        <v>0</v>
      </c>
      <c r="JB48" s="107">
        <f t="shared" si="115"/>
        <v>0</v>
      </c>
      <c r="JC48" s="107">
        <f t="shared" si="115"/>
        <v>0</v>
      </c>
      <c r="JD48" s="107">
        <f t="shared" si="115"/>
        <v>0</v>
      </c>
      <c r="JE48" s="108">
        <f t="shared" si="103"/>
        <v>0</v>
      </c>
      <c r="JF48" s="104"/>
      <c r="JG48" s="104">
        <f t="shared" si="104"/>
        <v>0</v>
      </c>
    </row>
    <row r="49" ht="15.75" customHeight="1">
      <c r="A49" s="113"/>
      <c r="B49" s="113" t="s">
        <v>54</v>
      </c>
      <c r="C49" s="104"/>
      <c r="D49" s="104"/>
      <c r="E49" s="104"/>
      <c r="F49" s="104"/>
      <c r="G49" s="104"/>
      <c r="H49" s="104"/>
      <c r="I49" s="105">
        <f t="shared" si="70"/>
        <v>0</v>
      </c>
      <c r="J49" s="106"/>
      <c r="K49" s="104"/>
      <c r="L49" s="104"/>
      <c r="M49" s="104"/>
      <c r="N49" s="104"/>
      <c r="O49" s="104"/>
      <c r="P49" s="104"/>
      <c r="Q49" s="105">
        <f t="shared" si="71"/>
        <v>0</v>
      </c>
      <c r="R49" s="106"/>
      <c r="S49" s="104"/>
      <c r="T49" s="104"/>
      <c r="U49" s="104"/>
      <c r="V49" s="104"/>
      <c r="W49" s="104"/>
      <c r="X49" s="104"/>
      <c r="Y49" s="105">
        <f t="shared" si="72"/>
        <v>0</v>
      </c>
      <c r="Z49" s="106"/>
      <c r="AA49" s="104"/>
      <c r="AB49" s="104"/>
      <c r="AC49" s="104"/>
      <c r="AD49" s="104"/>
      <c r="AE49" s="104"/>
      <c r="AF49" s="104"/>
      <c r="AG49" s="105">
        <f t="shared" si="73"/>
        <v>0</v>
      </c>
      <c r="AH49" s="106"/>
      <c r="AI49" s="104"/>
      <c r="AJ49" s="104"/>
      <c r="AK49" s="104"/>
      <c r="AL49" s="104"/>
      <c r="AM49" s="104"/>
      <c r="AN49" s="104"/>
      <c r="AO49" s="105">
        <f t="shared" si="74"/>
        <v>0</v>
      </c>
      <c r="AP49" s="106"/>
      <c r="AQ49" s="104"/>
      <c r="AR49" s="104"/>
      <c r="AS49" s="104"/>
      <c r="AT49" s="104"/>
      <c r="AU49" s="104"/>
      <c r="AV49" s="104"/>
      <c r="AW49" s="105">
        <f t="shared" si="75"/>
        <v>0</v>
      </c>
      <c r="AX49" s="106"/>
      <c r="AY49" s="104"/>
      <c r="AZ49" s="104"/>
      <c r="BA49" s="104"/>
      <c r="BB49" s="104"/>
      <c r="BC49" s="104"/>
      <c r="BD49" s="104"/>
      <c r="BE49" s="105">
        <f t="shared" si="76"/>
        <v>0</v>
      </c>
      <c r="BF49" s="106"/>
      <c r="BG49" s="104"/>
      <c r="BH49" s="104"/>
      <c r="BI49" s="104"/>
      <c r="BJ49" s="104"/>
      <c r="BK49" s="104"/>
      <c r="BL49" s="104"/>
      <c r="BM49" s="105">
        <f t="shared" si="77"/>
        <v>0</v>
      </c>
      <c r="BN49" s="106"/>
      <c r="BO49" s="104"/>
      <c r="BP49" s="104"/>
      <c r="BQ49" s="104"/>
      <c r="BR49" s="104"/>
      <c r="BS49" s="104"/>
      <c r="BT49" s="104"/>
      <c r="BU49" s="105">
        <f t="shared" si="78"/>
        <v>0</v>
      </c>
      <c r="BV49" s="106"/>
      <c r="BW49" s="104"/>
      <c r="BX49" s="104"/>
      <c r="BY49" s="104"/>
      <c r="BZ49" s="104"/>
      <c r="CA49" s="104"/>
      <c r="CB49" s="104"/>
      <c r="CC49" s="105">
        <f t="shared" si="79"/>
        <v>0</v>
      </c>
      <c r="CD49" s="106"/>
      <c r="CE49" s="104"/>
      <c r="CF49" s="104"/>
      <c r="CG49" s="104"/>
      <c r="CH49" s="104"/>
      <c r="CI49" s="104"/>
      <c r="CJ49" s="104"/>
      <c r="CK49" s="105">
        <f t="shared" si="80"/>
        <v>0</v>
      </c>
      <c r="CL49" s="106"/>
      <c r="CM49" s="104"/>
      <c r="CN49" s="104"/>
      <c r="CO49" s="104"/>
      <c r="CP49" s="104"/>
      <c r="CQ49" s="104"/>
      <c r="CR49" s="104"/>
      <c r="CS49" s="105">
        <f t="shared" si="81"/>
        <v>0</v>
      </c>
      <c r="CT49" s="106"/>
      <c r="CU49" s="104"/>
      <c r="CV49" s="104"/>
      <c r="CW49" s="104"/>
      <c r="CX49" s="104"/>
      <c r="CY49" s="104"/>
      <c r="CZ49" s="104"/>
      <c r="DA49" s="105">
        <f t="shared" si="82"/>
        <v>0</v>
      </c>
      <c r="DB49" s="106"/>
      <c r="DC49" s="104"/>
      <c r="DD49" s="104"/>
      <c r="DE49" s="104"/>
      <c r="DF49" s="104"/>
      <c r="DG49" s="104"/>
      <c r="DH49" s="104"/>
      <c r="DI49" s="105">
        <f t="shared" si="83"/>
        <v>0</v>
      </c>
      <c r="DJ49" s="106"/>
      <c r="DK49" s="104"/>
      <c r="DL49" s="104"/>
      <c r="DM49" s="104"/>
      <c r="DN49" s="104"/>
      <c r="DO49" s="104"/>
      <c r="DP49" s="104"/>
      <c r="DQ49" s="105">
        <f t="shared" si="84"/>
        <v>0</v>
      </c>
      <c r="DR49" s="106"/>
      <c r="DS49" s="104"/>
      <c r="DT49" s="104"/>
      <c r="DU49" s="104"/>
      <c r="DV49" s="104"/>
      <c r="DW49" s="104"/>
      <c r="DX49" s="104"/>
      <c r="DY49" s="105">
        <f t="shared" si="85"/>
        <v>0</v>
      </c>
      <c r="DZ49" s="106"/>
      <c r="EA49" s="104"/>
      <c r="EB49" s="104"/>
      <c r="EC49" s="104"/>
      <c r="ED49" s="104"/>
      <c r="EE49" s="104"/>
      <c r="EF49" s="104"/>
      <c r="EG49" s="105">
        <f t="shared" si="86"/>
        <v>0</v>
      </c>
      <c r="EH49" s="106"/>
      <c r="EI49" s="104"/>
      <c r="EJ49" s="104"/>
      <c r="EK49" s="104"/>
      <c r="EL49" s="104"/>
      <c r="EM49" s="104"/>
      <c r="EN49" s="104"/>
      <c r="EO49" s="105">
        <f t="shared" si="87"/>
        <v>0</v>
      </c>
      <c r="EP49" s="106"/>
      <c r="EQ49" s="104"/>
      <c r="ER49" s="104"/>
      <c r="ES49" s="104"/>
      <c r="ET49" s="104"/>
      <c r="EU49" s="104"/>
      <c r="EV49" s="104"/>
      <c r="EW49" s="105">
        <f t="shared" si="88"/>
        <v>0</v>
      </c>
      <c r="EX49" s="106"/>
      <c r="EY49" s="104"/>
      <c r="EZ49" s="104"/>
      <c r="FA49" s="104"/>
      <c r="FB49" s="104"/>
      <c r="FC49" s="104"/>
      <c r="FD49" s="104"/>
      <c r="FE49" s="105">
        <f t="shared" si="89"/>
        <v>0</v>
      </c>
      <c r="FF49" s="106"/>
      <c r="FG49" s="104"/>
      <c r="FH49" s="104"/>
      <c r="FI49" s="104"/>
      <c r="FJ49" s="104"/>
      <c r="FK49" s="104"/>
      <c r="FL49" s="104"/>
      <c r="FM49" s="105">
        <f t="shared" si="90"/>
        <v>0</v>
      </c>
      <c r="FN49" s="106"/>
      <c r="FO49" s="104"/>
      <c r="FP49" s="104"/>
      <c r="FQ49" s="104"/>
      <c r="FR49" s="104"/>
      <c r="FS49" s="104"/>
      <c r="FT49" s="104"/>
      <c r="FU49" s="105">
        <f t="shared" si="91"/>
        <v>0</v>
      </c>
      <c r="FV49" s="106"/>
      <c r="FW49" s="104"/>
      <c r="FX49" s="104"/>
      <c r="FY49" s="104"/>
      <c r="FZ49" s="104"/>
      <c r="GA49" s="104"/>
      <c r="GB49" s="104"/>
      <c r="GC49" s="105">
        <f t="shared" si="92"/>
        <v>0</v>
      </c>
      <c r="GD49" s="106"/>
      <c r="GE49" s="104"/>
      <c r="GF49" s="104"/>
      <c r="GG49" s="104"/>
      <c r="GH49" s="104"/>
      <c r="GI49" s="104"/>
      <c r="GJ49" s="104"/>
      <c r="GK49" s="105">
        <f t="shared" si="93"/>
        <v>0</v>
      </c>
      <c r="GL49" s="106"/>
      <c r="GM49" s="104"/>
      <c r="GN49" s="104"/>
      <c r="GO49" s="104"/>
      <c r="GP49" s="104"/>
      <c r="GQ49" s="104"/>
      <c r="GR49" s="104"/>
      <c r="GS49" s="105">
        <f t="shared" si="94"/>
        <v>0</v>
      </c>
      <c r="GT49" s="106"/>
      <c r="GU49" s="104"/>
      <c r="GV49" s="104"/>
      <c r="GW49" s="104"/>
      <c r="GX49" s="104"/>
      <c r="GY49" s="104"/>
      <c r="GZ49" s="104"/>
      <c r="HA49" s="105">
        <f t="shared" si="95"/>
        <v>0</v>
      </c>
      <c r="HB49" s="106"/>
      <c r="HC49" s="104"/>
      <c r="HD49" s="104"/>
      <c r="HE49" s="104"/>
      <c r="HF49" s="104"/>
      <c r="HG49" s="104"/>
      <c r="HH49" s="104"/>
      <c r="HI49" s="105">
        <f t="shared" si="96"/>
        <v>0</v>
      </c>
      <c r="HJ49" s="106"/>
      <c r="HK49" s="104"/>
      <c r="HL49" s="104"/>
      <c r="HM49" s="104"/>
      <c r="HN49" s="104"/>
      <c r="HO49" s="104"/>
      <c r="HP49" s="104"/>
      <c r="HQ49" s="105">
        <f t="shared" si="97"/>
        <v>0</v>
      </c>
      <c r="HR49" s="106"/>
      <c r="HS49" s="104"/>
      <c r="HT49" s="104"/>
      <c r="HU49" s="104"/>
      <c r="HV49" s="104"/>
      <c r="HW49" s="104"/>
      <c r="HX49" s="104"/>
      <c r="HY49" s="105">
        <f t="shared" si="98"/>
        <v>0</v>
      </c>
      <c r="HZ49" s="106"/>
      <c r="IA49" s="104"/>
      <c r="IB49" s="104"/>
      <c r="IC49" s="104"/>
      <c r="ID49" s="104"/>
      <c r="IE49" s="104"/>
      <c r="IF49" s="104"/>
      <c r="IG49" s="105">
        <f t="shared" si="99"/>
        <v>0</v>
      </c>
      <c r="IH49" s="106"/>
      <c r="II49" s="104"/>
      <c r="IJ49" s="104"/>
      <c r="IK49" s="104"/>
      <c r="IL49" s="104"/>
      <c r="IM49" s="104"/>
      <c r="IN49" s="104"/>
      <c r="IO49" s="105">
        <f t="shared" si="100"/>
        <v>0</v>
      </c>
      <c r="IP49" s="106"/>
      <c r="IQ49" s="104"/>
      <c r="IR49" s="104"/>
      <c r="IS49" s="104"/>
      <c r="IT49" s="104"/>
      <c r="IU49" s="104"/>
      <c r="IV49" s="104"/>
      <c r="IW49" s="105">
        <f t="shared" si="112"/>
        <v>0</v>
      </c>
      <c r="IX49" s="106"/>
      <c r="IY49" s="107">
        <f t="shared" ref="IY49:JD49" si="116">SUM(C49,K49,S49,AA49,AI49,AQ49,AY49,BG49,BO49,BW49,CE49,CM49,CU49,DC49,DK49,DS49,EA49,EI49,EQ49,EY49,FG49,FO49,FW49,GE49,GM49,GU49,HC49,HK49,HS49,IA49,II49,IQ49)</f>
        <v>0</v>
      </c>
      <c r="IZ49" s="107">
        <f t="shared" si="116"/>
        <v>0</v>
      </c>
      <c r="JA49" s="107">
        <f t="shared" si="116"/>
        <v>0</v>
      </c>
      <c r="JB49" s="107">
        <f t="shared" si="116"/>
        <v>0</v>
      </c>
      <c r="JC49" s="107">
        <f t="shared" si="116"/>
        <v>0</v>
      </c>
      <c r="JD49" s="107">
        <f t="shared" si="116"/>
        <v>0</v>
      </c>
      <c r="JE49" s="108">
        <f t="shared" si="103"/>
        <v>0</v>
      </c>
      <c r="JF49" s="104"/>
      <c r="JG49" s="104">
        <f t="shared" si="104"/>
        <v>0</v>
      </c>
    </row>
    <row r="50" ht="15.75" customHeight="1">
      <c r="A50" s="115"/>
      <c r="B50" s="113" t="s">
        <v>167</v>
      </c>
      <c r="C50" s="116">
        <f t="shared" ref="C50:JE50" si="117">SUM(C3:C49)</f>
        <v>0</v>
      </c>
      <c r="D50" s="116">
        <f t="shared" si="117"/>
        <v>0</v>
      </c>
      <c r="E50" s="116">
        <f t="shared" si="117"/>
        <v>0</v>
      </c>
      <c r="F50" s="116">
        <f t="shared" si="117"/>
        <v>0</v>
      </c>
      <c r="G50" s="116">
        <f t="shared" si="117"/>
        <v>0</v>
      </c>
      <c r="H50" s="116">
        <f t="shared" si="117"/>
        <v>0</v>
      </c>
      <c r="I50" s="116">
        <f t="shared" si="117"/>
        <v>0</v>
      </c>
      <c r="J50" s="116">
        <f t="shared" si="117"/>
        <v>0</v>
      </c>
      <c r="K50" s="116">
        <f t="shared" si="117"/>
        <v>0</v>
      </c>
      <c r="L50" s="116">
        <f t="shared" si="117"/>
        <v>0</v>
      </c>
      <c r="M50" s="116">
        <f t="shared" si="117"/>
        <v>0</v>
      </c>
      <c r="N50" s="116">
        <f t="shared" si="117"/>
        <v>0</v>
      </c>
      <c r="O50" s="116">
        <f t="shared" si="117"/>
        <v>0</v>
      </c>
      <c r="P50" s="116">
        <f t="shared" si="117"/>
        <v>0</v>
      </c>
      <c r="Q50" s="116">
        <f t="shared" si="117"/>
        <v>0</v>
      </c>
      <c r="R50" s="116">
        <f t="shared" si="117"/>
        <v>0</v>
      </c>
      <c r="S50" s="116">
        <f t="shared" si="117"/>
        <v>0</v>
      </c>
      <c r="T50" s="116">
        <f t="shared" si="117"/>
        <v>0</v>
      </c>
      <c r="U50" s="116">
        <f t="shared" si="117"/>
        <v>0</v>
      </c>
      <c r="V50" s="116">
        <f t="shared" si="117"/>
        <v>0</v>
      </c>
      <c r="W50" s="116">
        <f t="shared" si="117"/>
        <v>0</v>
      </c>
      <c r="X50" s="116">
        <f t="shared" si="117"/>
        <v>0</v>
      </c>
      <c r="Y50" s="116">
        <f t="shared" si="117"/>
        <v>0</v>
      </c>
      <c r="Z50" s="116">
        <f t="shared" si="117"/>
        <v>0</v>
      </c>
      <c r="AA50" s="116">
        <f t="shared" si="117"/>
        <v>0</v>
      </c>
      <c r="AB50" s="116">
        <f t="shared" si="117"/>
        <v>0</v>
      </c>
      <c r="AC50" s="116">
        <f t="shared" si="117"/>
        <v>0</v>
      </c>
      <c r="AD50" s="116">
        <f t="shared" si="117"/>
        <v>0</v>
      </c>
      <c r="AE50" s="116">
        <f t="shared" si="117"/>
        <v>0</v>
      </c>
      <c r="AF50" s="116">
        <f t="shared" si="117"/>
        <v>0</v>
      </c>
      <c r="AG50" s="116">
        <f t="shared" si="117"/>
        <v>0</v>
      </c>
      <c r="AH50" s="116">
        <f t="shared" si="117"/>
        <v>0</v>
      </c>
      <c r="AI50" s="116">
        <f t="shared" si="117"/>
        <v>0</v>
      </c>
      <c r="AJ50" s="116">
        <f t="shared" si="117"/>
        <v>0</v>
      </c>
      <c r="AK50" s="116">
        <f t="shared" si="117"/>
        <v>0</v>
      </c>
      <c r="AL50" s="116">
        <f t="shared" si="117"/>
        <v>0</v>
      </c>
      <c r="AM50" s="116">
        <f t="shared" si="117"/>
        <v>0</v>
      </c>
      <c r="AN50" s="116">
        <f t="shared" si="117"/>
        <v>0</v>
      </c>
      <c r="AO50" s="116">
        <f t="shared" si="117"/>
        <v>0</v>
      </c>
      <c r="AP50" s="116">
        <f t="shared" si="117"/>
        <v>0</v>
      </c>
      <c r="AQ50" s="116">
        <f t="shared" si="117"/>
        <v>4</v>
      </c>
      <c r="AR50" s="116">
        <f t="shared" si="117"/>
        <v>0</v>
      </c>
      <c r="AS50" s="116">
        <f t="shared" si="117"/>
        <v>4</v>
      </c>
      <c r="AT50" s="116">
        <f t="shared" si="117"/>
        <v>11.5</v>
      </c>
      <c r="AU50" s="116">
        <f t="shared" si="117"/>
        <v>0</v>
      </c>
      <c r="AV50" s="116">
        <f t="shared" si="117"/>
        <v>0</v>
      </c>
      <c r="AW50" s="116">
        <f t="shared" si="117"/>
        <v>19.5</v>
      </c>
      <c r="AX50" s="116">
        <f t="shared" si="117"/>
        <v>0</v>
      </c>
      <c r="AY50" s="116">
        <f t="shared" si="117"/>
        <v>0</v>
      </c>
      <c r="AZ50" s="116">
        <f t="shared" si="117"/>
        <v>0</v>
      </c>
      <c r="BA50" s="116">
        <f t="shared" si="117"/>
        <v>0</v>
      </c>
      <c r="BB50" s="116">
        <f t="shared" si="117"/>
        <v>0</v>
      </c>
      <c r="BC50" s="116">
        <f t="shared" si="117"/>
        <v>0</v>
      </c>
      <c r="BD50" s="116">
        <f t="shared" si="117"/>
        <v>0</v>
      </c>
      <c r="BE50" s="116">
        <f t="shared" si="117"/>
        <v>0</v>
      </c>
      <c r="BF50" s="116">
        <f t="shared" si="117"/>
        <v>0</v>
      </c>
      <c r="BG50" s="116">
        <f t="shared" si="117"/>
        <v>0</v>
      </c>
      <c r="BH50" s="116">
        <f t="shared" si="117"/>
        <v>0</v>
      </c>
      <c r="BI50" s="116">
        <f t="shared" si="117"/>
        <v>0</v>
      </c>
      <c r="BJ50" s="116">
        <f t="shared" si="117"/>
        <v>0</v>
      </c>
      <c r="BK50" s="116">
        <f t="shared" si="117"/>
        <v>0</v>
      </c>
      <c r="BL50" s="116">
        <f t="shared" si="117"/>
        <v>0</v>
      </c>
      <c r="BM50" s="116">
        <f t="shared" si="117"/>
        <v>0</v>
      </c>
      <c r="BN50" s="116">
        <f t="shared" si="117"/>
        <v>0</v>
      </c>
      <c r="BO50" s="116">
        <f t="shared" si="117"/>
        <v>0</v>
      </c>
      <c r="BP50" s="116">
        <f t="shared" si="117"/>
        <v>0</v>
      </c>
      <c r="BQ50" s="116">
        <f t="shared" si="117"/>
        <v>0</v>
      </c>
      <c r="BR50" s="116">
        <f t="shared" si="117"/>
        <v>0</v>
      </c>
      <c r="BS50" s="116">
        <f t="shared" si="117"/>
        <v>0</v>
      </c>
      <c r="BT50" s="116">
        <f t="shared" si="117"/>
        <v>0</v>
      </c>
      <c r="BU50" s="116">
        <f t="shared" si="117"/>
        <v>0</v>
      </c>
      <c r="BV50" s="116">
        <f t="shared" si="117"/>
        <v>0</v>
      </c>
      <c r="BW50" s="116">
        <f t="shared" si="117"/>
        <v>0</v>
      </c>
      <c r="BX50" s="116">
        <f t="shared" si="117"/>
        <v>0</v>
      </c>
      <c r="BY50" s="116">
        <f t="shared" si="117"/>
        <v>0</v>
      </c>
      <c r="BZ50" s="116">
        <f t="shared" si="117"/>
        <v>0</v>
      </c>
      <c r="CA50" s="116">
        <f t="shared" si="117"/>
        <v>0</v>
      </c>
      <c r="CB50" s="116">
        <f t="shared" si="117"/>
        <v>0</v>
      </c>
      <c r="CC50" s="116">
        <f t="shared" si="117"/>
        <v>0</v>
      </c>
      <c r="CD50" s="116">
        <f t="shared" si="117"/>
        <v>0</v>
      </c>
      <c r="CE50" s="116">
        <f t="shared" si="117"/>
        <v>24.5</v>
      </c>
      <c r="CF50" s="116">
        <f t="shared" si="117"/>
        <v>6.5</v>
      </c>
      <c r="CG50" s="116">
        <f t="shared" si="117"/>
        <v>7.5</v>
      </c>
      <c r="CH50" s="116">
        <f t="shared" si="117"/>
        <v>23</v>
      </c>
      <c r="CI50" s="116">
        <f t="shared" si="117"/>
        <v>2.5</v>
      </c>
      <c r="CJ50" s="116">
        <f t="shared" si="117"/>
        <v>2.5</v>
      </c>
      <c r="CK50" s="116">
        <f t="shared" si="117"/>
        <v>66.5</v>
      </c>
      <c r="CL50" s="116">
        <f t="shared" si="117"/>
        <v>0</v>
      </c>
      <c r="CM50" s="116">
        <f t="shared" si="117"/>
        <v>0</v>
      </c>
      <c r="CN50" s="116">
        <f t="shared" si="117"/>
        <v>0</v>
      </c>
      <c r="CO50" s="116">
        <f t="shared" si="117"/>
        <v>0</v>
      </c>
      <c r="CP50" s="116">
        <f t="shared" si="117"/>
        <v>0</v>
      </c>
      <c r="CQ50" s="116">
        <f t="shared" si="117"/>
        <v>0</v>
      </c>
      <c r="CR50" s="116">
        <f t="shared" si="117"/>
        <v>0</v>
      </c>
      <c r="CS50" s="116">
        <f t="shared" si="117"/>
        <v>0</v>
      </c>
      <c r="CT50" s="116">
        <f t="shared" si="117"/>
        <v>0</v>
      </c>
      <c r="CU50" s="116">
        <f t="shared" si="117"/>
        <v>0</v>
      </c>
      <c r="CV50" s="116">
        <f t="shared" si="117"/>
        <v>0</v>
      </c>
      <c r="CW50" s="116">
        <f t="shared" si="117"/>
        <v>0</v>
      </c>
      <c r="CX50" s="116">
        <f t="shared" si="117"/>
        <v>0</v>
      </c>
      <c r="CY50" s="116">
        <f t="shared" si="117"/>
        <v>0</v>
      </c>
      <c r="CZ50" s="116">
        <f t="shared" si="117"/>
        <v>0</v>
      </c>
      <c r="DA50" s="116">
        <f t="shared" si="117"/>
        <v>0</v>
      </c>
      <c r="DB50" s="116">
        <f t="shared" si="117"/>
        <v>0</v>
      </c>
      <c r="DC50" s="116">
        <f t="shared" si="117"/>
        <v>23</v>
      </c>
      <c r="DD50" s="116">
        <f t="shared" si="117"/>
        <v>0</v>
      </c>
      <c r="DE50" s="116">
        <f t="shared" si="117"/>
        <v>1</v>
      </c>
      <c r="DF50" s="116">
        <f t="shared" si="117"/>
        <v>10</v>
      </c>
      <c r="DG50" s="116">
        <f t="shared" si="117"/>
        <v>1</v>
      </c>
      <c r="DH50" s="116">
        <f t="shared" si="117"/>
        <v>0</v>
      </c>
      <c r="DI50" s="116">
        <f t="shared" si="117"/>
        <v>35</v>
      </c>
      <c r="DJ50" s="116">
        <f t="shared" si="117"/>
        <v>0</v>
      </c>
      <c r="DK50" s="116">
        <f t="shared" si="117"/>
        <v>13</v>
      </c>
      <c r="DL50" s="116">
        <f t="shared" si="117"/>
        <v>2</v>
      </c>
      <c r="DM50" s="116">
        <f t="shared" si="117"/>
        <v>4</v>
      </c>
      <c r="DN50" s="116">
        <f t="shared" si="117"/>
        <v>10.5</v>
      </c>
      <c r="DO50" s="116">
        <f t="shared" si="117"/>
        <v>3.5</v>
      </c>
      <c r="DP50" s="116">
        <f t="shared" si="117"/>
        <v>1</v>
      </c>
      <c r="DQ50" s="116">
        <f t="shared" si="117"/>
        <v>28</v>
      </c>
      <c r="DR50" s="116">
        <f t="shared" si="117"/>
        <v>0</v>
      </c>
      <c r="DS50" s="116">
        <f t="shared" si="117"/>
        <v>9.5</v>
      </c>
      <c r="DT50" s="116">
        <f t="shared" si="117"/>
        <v>0</v>
      </c>
      <c r="DU50" s="116">
        <f t="shared" si="117"/>
        <v>4.5</v>
      </c>
      <c r="DV50" s="116">
        <f t="shared" si="117"/>
        <v>32</v>
      </c>
      <c r="DW50" s="116">
        <f t="shared" si="117"/>
        <v>2</v>
      </c>
      <c r="DX50" s="116">
        <f t="shared" si="117"/>
        <v>5</v>
      </c>
      <c r="DY50" s="116">
        <f t="shared" si="117"/>
        <v>53</v>
      </c>
      <c r="DZ50" s="116">
        <f t="shared" si="117"/>
        <v>0</v>
      </c>
      <c r="EA50" s="116">
        <f t="shared" si="117"/>
        <v>6.5</v>
      </c>
      <c r="EB50" s="116">
        <f t="shared" si="117"/>
        <v>0.5</v>
      </c>
      <c r="EC50" s="116">
        <f t="shared" si="117"/>
        <v>1.5</v>
      </c>
      <c r="ED50" s="116">
        <f t="shared" si="117"/>
        <v>7</v>
      </c>
      <c r="EE50" s="116">
        <f t="shared" si="117"/>
        <v>0</v>
      </c>
      <c r="EF50" s="116">
        <f t="shared" si="117"/>
        <v>0</v>
      </c>
      <c r="EG50" s="116">
        <f t="shared" si="117"/>
        <v>15.5</v>
      </c>
      <c r="EH50" s="116">
        <f t="shared" si="117"/>
        <v>0</v>
      </c>
      <c r="EI50" s="116">
        <f t="shared" si="117"/>
        <v>20.5</v>
      </c>
      <c r="EJ50" s="116">
        <f t="shared" si="117"/>
        <v>9.5</v>
      </c>
      <c r="EK50" s="116">
        <f t="shared" si="117"/>
        <v>8</v>
      </c>
      <c r="EL50" s="116">
        <f t="shared" si="117"/>
        <v>21.5</v>
      </c>
      <c r="EM50" s="116">
        <f t="shared" si="117"/>
        <v>7</v>
      </c>
      <c r="EN50" s="116">
        <f t="shared" si="117"/>
        <v>4.5</v>
      </c>
      <c r="EO50" s="116">
        <f t="shared" si="117"/>
        <v>71</v>
      </c>
      <c r="EP50" s="116">
        <f t="shared" si="117"/>
        <v>0</v>
      </c>
      <c r="EQ50" s="116">
        <f t="shared" si="117"/>
        <v>9</v>
      </c>
      <c r="ER50" s="116">
        <f t="shared" si="117"/>
        <v>0</v>
      </c>
      <c r="ES50" s="116">
        <f t="shared" si="117"/>
        <v>2.5</v>
      </c>
      <c r="ET50" s="116">
        <f t="shared" si="117"/>
        <v>6</v>
      </c>
      <c r="EU50" s="116">
        <f t="shared" si="117"/>
        <v>1</v>
      </c>
      <c r="EV50" s="116">
        <f t="shared" si="117"/>
        <v>1</v>
      </c>
      <c r="EW50" s="116">
        <f t="shared" si="117"/>
        <v>19.5</v>
      </c>
      <c r="EX50" s="116">
        <f t="shared" si="117"/>
        <v>0</v>
      </c>
      <c r="EY50" s="116">
        <f t="shared" si="117"/>
        <v>0</v>
      </c>
      <c r="EZ50" s="116">
        <f t="shared" si="117"/>
        <v>0</v>
      </c>
      <c r="FA50" s="116">
        <f t="shared" si="117"/>
        <v>0</v>
      </c>
      <c r="FB50" s="116">
        <f t="shared" si="117"/>
        <v>0</v>
      </c>
      <c r="FC50" s="116">
        <f t="shared" si="117"/>
        <v>0</v>
      </c>
      <c r="FD50" s="116">
        <f t="shared" si="117"/>
        <v>0</v>
      </c>
      <c r="FE50" s="116">
        <f t="shared" si="117"/>
        <v>0</v>
      </c>
      <c r="FF50" s="116">
        <f t="shared" si="117"/>
        <v>0</v>
      </c>
      <c r="FG50" s="116">
        <f t="shared" si="117"/>
        <v>15</v>
      </c>
      <c r="FH50" s="116">
        <f t="shared" si="117"/>
        <v>0</v>
      </c>
      <c r="FI50" s="116">
        <f t="shared" si="117"/>
        <v>1.5</v>
      </c>
      <c r="FJ50" s="116">
        <f t="shared" si="117"/>
        <v>14</v>
      </c>
      <c r="FK50" s="116">
        <f t="shared" si="117"/>
        <v>1</v>
      </c>
      <c r="FL50" s="116">
        <f t="shared" si="117"/>
        <v>0</v>
      </c>
      <c r="FM50" s="116">
        <f t="shared" si="117"/>
        <v>31.5</v>
      </c>
      <c r="FN50" s="116">
        <f t="shared" si="117"/>
        <v>0</v>
      </c>
      <c r="FO50" s="116">
        <f t="shared" si="117"/>
        <v>15</v>
      </c>
      <c r="FP50" s="116">
        <f t="shared" si="117"/>
        <v>1</v>
      </c>
      <c r="FQ50" s="116">
        <f t="shared" si="117"/>
        <v>6</v>
      </c>
      <c r="FR50" s="116">
        <f t="shared" si="117"/>
        <v>16.5</v>
      </c>
      <c r="FS50" s="116">
        <f t="shared" si="117"/>
        <v>0</v>
      </c>
      <c r="FT50" s="116">
        <f t="shared" si="117"/>
        <v>6</v>
      </c>
      <c r="FU50" s="116">
        <f t="shared" si="117"/>
        <v>44.5</v>
      </c>
      <c r="FV50" s="116">
        <f t="shared" si="117"/>
        <v>0</v>
      </c>
      <c r="FW50" s="116">
        <f t="shared" si="117"/>
        <v>0</v>
      </c>
      <c r="FX50" s="116">
        <f t="shared" si="117"/>
        <v>0</v>
      </c>
      <c r="FY50" s="116">
        <f t="shared" si="117"/>
        <v>0</v>
      </c>
      <c r="FZ50" s="116">
        <f t="shared" si="117"/>
        <v>0</v>
      </c>
      <c r="GA50" s="116">
        <f t="shared" si="117"/>
        <v>0</v>
      </c>
      <c r="GB50" s="116">
        <f t="shared" si="117"/>
        <v>0</v>
      </c>
      <c r="GC50" s="116">
        <f t="shared" si="117"/>
        <v>0</v>
      </c>
      <c r="GD50" s="116">
        <f t="shared" si="117"/>
        <v>0</v>
      </c>
      <c r="GE50" s="116">
        <f t="shared" si="117"/>
        <v>0</v>
      </c>
      <c r="GF50" s="116">
        <f t="shared" si="117"/>
        <v>0</v>
      </c>
      <c r="GG50" s="116">
        <f t="shared" si="117"/>
        <v>0</v>
      </c>
      <c r="GH50" s="116">
        <f t="shared" si="117"/>
        <v>0</v>
      </c>
      <c r="GI50" s="116">
        <f t="shared" si="117"/>
        <v>0</v>
      </c>
      <c r="GJ50" s="116">
        <f t="shared" si="117"/>
        <v>0</v>
      </c>
      <c r="GK50" s="116">
        <f t="shared" si="117"/>
        <v>0</v>
      </c>
      <c r="GL50" s="116">
        <f t="shared" si="117"/>
        <v>0</v>
      </c>
      <c r="GM50" s="116">
        <f t="shared" si="117"/>
        <v>15</v>
      </c>
      <c r="GN50" s="116">
        <f t="shared" si="117"/>
        <v>2.5</v>
      </c>
      <c r="GO50" s="116">
        <f t="shared" si="117"/>
        <v>4</v>
      </c>
      <c r="GP50" s="116">
        <f t="shared" si="117"/>
        <v>17</v>
      </c>
      <c r="GQ50" s="116">
        <f t="shared" si="117"/>
        <v>3.5</v>
      </c>
      <c r="GR50" s="116">
        <f t="shared" si="117"/>
        <v>0</v>
      </c>
      <c r="GS50" s="116">
        <f t="shared" si="117"/>
        <v>42</v>
      </c>
      <c r="GT50" s="116">
        <f t="shared" si="117"/>
        <v>0</v>
      </c>
      <c r="GU50" s="116">
        <f t="shared" si="117"/>
        <v>6</v>
      </c>
      <c r="GV50" s="116">
        <f t="shared" si="117"/>
        <v>1</v>
      </c>
      <c r="GW50" s="116">
        <f t="shared" si="117"/>
        <v>2</v>
      </c>
      <c r="GX50" s="116">
        <f t="shared" si="117"/>
        <v>14</v>
      </c>
      <c r="GY50" s="116">
        <f t="shared" si="117"/>
        <v>0</v>
      </c>
      <c r="GZ50" s="116">
        <f t="shared" si="117"/>
        <v>3.5</v>
      </c>
      <c r="HA50" s="116">
        <f t="shared" si="117"/>
        <v>26.5</v>
      </c>
      <c r="HB50" s="116">
        <f t="shared" si="117"/>
        <v>0</v>
      </c>
      <c r="HC50" s="116">
        <f t="shared" si="117"/>
        <v>8</v>
      </c>
      <c r="HD50" s="116">
        <f t="shared" si="117"/>
        <v>1.5</v>
      </c>
      <c r="HE50" s="116">
        <f t="shared" si="117"/>
        <v>4</v>
      </c>
      <c r="HF50" s="116">
        <f t="shared" si="117"/>
        <v>7.5</v>
      </c>
      <c r="HG50" s="116">
        <f t="shared" si="117"/>
        <v>0.5</v>
      </c>
      <c r="HH50" s="116">
        <f t="shared" si="117"/>
        <v>1</v>
      </c>
      <c r="HI50" s="116">
        <f t="shared" si="117"/>
        <v>22.5</v>
      </c>
      <c r="HJ50" s="116">
        <f t="shared" si="117"/>
        <v>0</v>
      </c>
      <c r="HK50" s="116">
        <f t="shared" si="117"/>
        <v>29</v>
      </c>
      <c r="HL50" s="116">
        <f t="shared" si="117"/>
        <v>0</v>
      </c>
      <c r="HM50" s="116">
        <f t="shared" si="117"/>
        <v>3</v>
      </c>
      <c r="HN50" s="116">
        <f t="shared" si="117"/>
        <v>20.5</v>
      </c>
      <c r="HO50" s="116">
        <f t="shared" si="117"/>
        <v>1.5</v>
      </c>
      <c r="HP50" s="116">
        <f t="shared" si="117"/>
        <v>0</v>
      </c>
      <c r="HQ50" s="116">
        <f t="shared" si="117"/>
        <v>54</v>
      </c>
      <c r="HR50" s="116">
        <f t="shared" si="117"/>
        <v>0</v>
      </c>
      <c r="HS50" s="116">
        <f t="shared" si="117"/>
        <v>10</v>
      </c>
      <c r="HT50" s="116">
        <f t="shared" si="117"/>
        <v>0</v>
      </c>
      <c r="HU50" s="116">
        <f t="shared" si="117"/>
        <v>1.5</v>
      </c>
      <c r="HV50" s="116">
        <f t="shared" si="117"/>
        <v>7</v>
      </c>
      <c r="HW50" s="116">
        <f t="shared" si="117"/>
        <v>23</v>
      </c>
      <c r="HX50" s="116">
        <f t="shared" si="117"/>
        <v>1</v>
      </c>
      <c r="HY50" s="116">
        <f t="shared" si="117"/>
        <v>41.5</v>
      </c>
      <c r="HZ50" s="116">
        <f t="shared" si="117"/>
        <v>0</v>
      </c>
      <c r="IA50" s="116">
        <f t="shared" si="117"/>
        <v>0</v>
      </c>
      <c r="IB50" s="116">
        <f t="shared" si="117"/>
        <v>0</v>
      </c>
      <c r="IC50" s="116">
        <f t="shared" si="117"/>
        <v>0</v>
      </c>
      <c r="ID50" s="116">
        <f t="shared" si="117"/>
        <v>0</v>
      </c>
      <c r="IE50" s="116">
        <f t="shared" si="117"/>
        <v>0</v>
      </c>
      <c r="IF50" s="116">
        <f t="shared" si="117"/>
        <v>0</v>
      </c>
      <c r="IG50" s="116">
        <f t="shared" si="117"/>
        <v>0</v>
      </c>
      <c r="IH50" s="116">
        <f t="shared" si="117"/>
        <v>0</v>
      </c>
      <c r="II50" s="116">
        <f t="shared" si="117"/>
        <v>0</v>
      </c>
      <c r="IJ50" s="116">
        <f t="shared" si="117"/>
        <v>0</v>
      </c>
      <c r="IK50" s="116">
        <f t="shared" si="117"/>
        <v>0</v>
      </c>
      <c r="IL50" s="116">
        <f t="shared" si="117"/>
        <v>0</v>
      </c>
      <c r="IM50" s="116">
        <f t="shared" si="117"/>
        <v>0</v>
      </c>
      <c r="IN50" s="116">
        <f t="shared" si="117"/>
        <v>0</v>
      </c>
      <c r="IO50" s="116">
        <f t="shared" si="117"/>
        <v>0</v>
      </c>
      <c r="IP50" s="116">
        <f t="shared" si="117"/>
        <v>0</v>
      </c>
      <c r="IQ50" s="116">
        <f t="shared" si="117"/>
        <v>0</v>
      </c>
      <c r="IR50" s="116">
        <f t="shared" si="117"/>
        <v>0</v>
      </c>
      <c r="IS50" s="116">
        <f t="shared" si="117"/>
        <v>0</v>
      </c>
      <c r="IT50" s="116">
        <f t="shared" si="117"/>
        <v>0</v>
      </c>
      <c r="IU50" s="116">
        <f t="shared" si="117"/>
        <v>0</v>
      </c>
      <c r="IV50" s="116">
        <f t="shared" si="117"/>
        <v>0</v>
      </c>
      <c r="IW50" s="116">
        <f t="shared" si="117"/>
        <v>0</v>
      </c>
      <c r="IX50" s="116">
        <f t="shared" si="117"/>
        <v>0</v>
      </c>
      <c r="IY50" s="116">
        <f t="shared" si="117"/>
        <v>207</v>
      </c>
      <c r="IZ50" s="116">
        <f t="shared" si="117"/>
        <v>24.5</v>
      </c>
      <c r="JA50" s="116">
        <f t="shared" si="117"/>
        <v>55</v>
      </c>
      <c r="JB50" s="116">
        <f t="shared" si="117"/>
        <v>212</v>
      </c>
      <c r="JC50" s="116">
        <f t="shared" si="117"/>
        <v>46.5</v>
      </c>
      <c r="JD50" s="116">
        <f t="shared" si="117"/>
        <v>25.5</v>
      </c>
      <c r="JE50" s="116">
        <f t="shared" si="117"/>
        <v>570.5</v>
      </c>
      <c r="JF50" s="116"/>
      <c r="JG50" s="116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</row>
    <row r="55" ht="15.75" customHeight="1">
      <c r="A55" s="5"/>
      <c r="B55" s="5"/>
      <c r="C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</row>
    <row r="95" ht="15.75" customHeight="1">
      <c r="A95" s="5"/>
      <c r="B95" s="5"/>
      <c r="C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</row>
    <row r="105" ht="15.75" customHeight="1">
      <c r="A105" s="5"/>
      <c r="B105" s="5"/>
      <c r="C105" s="5"/>
      <c r="D105" s="5"/>
      <c r="E105" s="5"/>
      <c r="F105" s="5"/>
      <c r="G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</row>
    <row r="145" ht="15.75" customHeight="1">
      <c r="A145" s="5"/>
      <c r="B145" s="5"/>
      <c r="C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</row>
    <row r="185" ht="15.75" customHeight="1">
      <c r="A185" s="5"/>
      <c r="B185" s="5"/>
      <c r="C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</row>
    <row r="195" ht="15.75" customHeight="1">
      <c r="A195" s="5"/>
      <c r="B195" s="5"/>
      <c r="C195" s="5"/>
      <c r="D195" s="5"/>
      <c r="E195" s="5"/>
      <c r="F195" s="5"/>
      <c r="G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</row>
    <row r="235" ht="15.75" customHeight="1">
      <c r="A235" s="5"/>
      <c r="B235" s="5"/>
      <c r="C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</row>
  </sheetData>
  <mergeCells count="149">
    <mergeCell ref="EI65:ER65"/>
    <mergeCell ref="GB65:GK65"/>
    <mergeCell ref="HU65:ID65"/>
    <mergeCell ref="BE65:BN65"/>
    <mergeCell ref="CP65:CY65"/>
    <mergeCell ref="BO75:BV75"/>
    <mergeCell ref="CZ75:DI75"/>
    <mergeCell ref="ES75:FB75"/>
    <mergeCell ref="GL75:GU75"/>
    <mergeCell ref="IE75:IK75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5:K55"/>
    <mergeCell ref="AU55:BD55"/>
    <mergeCell ref="CF55:CO55"/>
    <mergeCell ref="DY55:EH55"/>
    <mergeCell ref="FR55:GA55"/>
    <mergeCell ref="HK55:HT55"/>
    <mergeCell ref="L65:U65"/>
    <mergeCell ref="AP95:AY95"/>
    <mergeCell ref="CA95:CJ95"/>
    <mergeCell ref="HF95:HO95"/>
    <mergeCell ref="V75:AE75"/>
    <mergeCell ref="AF85:AO85"/>
    <mergeCell ref="BW85:BZ85"/>
    <mergeCell ref="DJ85:DS85"/>
    <mergeCell ref="FC85:FL85"/>
    <mergeCell ref="GV85:HE85"/>
    <mergeCell ref="C95:F95"/>
    <mergeCell ref="DT95:EC95"/>
    <mergeCell ref="FM95:FV95"/>
    <mergeCell ref="AZ105:BI105"/>
    <mergeCell ref="CK105:CT105"/>
    <mergeCell ref="ED105:EM105"/>
    <mergeCell ref="FW105:GF105"/>
    <mergeCell ref="HP105:HY105"/>
    <mergeCell ref="G105:P105"/>
    <mergeCell ref="Q115:Z115"/>
    <mergeCell ref="BJ115:BS115"/>
    <mergeCell ref="CU115:DD115"/>
    <mergeCell ref="EN115:EW115"/>
    <mergeCell ref="GG115:GP115"/>
    <mergeCell ref="HZ115:II115"/>
    <mergeCell ref="FH135:FQ135"/>
    <mergeCell ref="HA135:HJ135"/>
    <mergeCell ref="AA125:AJ125"/>
    <mergeCell ref="BT125:BV125"/>
    <mergeCell ref="DE125:DN125"/>
    <mergeCell ref="EX125:FG125"/>
    <mergeCell ref="GQ125:GZ125"/>
    <mergeCell ref="IJ125:IK125"/>
    <mergeCell ref="AK135:AT135"/>
    <mergeCell ref="BW135:CE135"/>
    <mergeCell ref="DO135:DX135"/>
    <mergeCell ref="AU145:BD145"/>
    <mergeCell ref="CF145:CO145"/>
    <mergeCell ref="DY145:EH145"/>
    <mergeCell ref="FR145:GA145"/>
    <mergeCell ref="HK145:HT145"/>
    <mergeCell ref="C145:K145"/>
    <mergeCell ref="L155:U155"/>
    <mergeCell ref="BE155:BN155"/>
    <mergeCell ref="CP155:CY155"/>
    <mergeCell ref="EI155:ER155"/>
    <mergeCell ref="GB155:GK155"/>
    <mergeCell ref="HU155:ID155"/>
    <mergeCell ref="BE245:BN245"/>
    <mergeCell ref="CP245:CY245"/>
    <mergeCell ref="EI245:ER245"/>
    <mergeCell ref="GB245:GK245"/>
    <mergeCell ref="HU245:ID245"/>
    <mergeCell ref="C235:K235"/>
    <mergeCell ref="AU235:BD235"/>
    <mergeCell ref="CF235:CO235"/>
    <mergeCell ref="DY235:EH235"/>
    <mergeCell ref="FR235:GA235"/>
    <mergeCell ref="HK235:HT235"/>
    <mergeCell ref="L245:U245"/>
    <mergeCell ref="FC175:FL175"/>
    <mergeCell ref="GV175:HE175"/>
    <mergeCell ref="V165:AE165"/>
    <mergeCell ref="BO165:BV165"/>
    <mergeCell ref="CZ165:DI165"/>
    <mergeCell ref="ES165:FB165"/>
    <mergeCell ref="GL165:GU165"/>
    <mergeCell ref="IE165:IK165"/>
    <mergeCell ref="AF175:AO175"/>
    <mergeCell ref="BW175:BZ175"/>
    <mergeCell ref="DJ175:DS175"/>
    <mergeCell ref="AP185:AY185"/>
    <mergeCell ref="CA185:CJ185"/>
    <mergeCell ref="DT185:EC185"/>
    <mergeCell ref="FM185:FV185"/>
    <mergeCell ref="HF185:HO185"/>
    <mergeCell ref="C185:F185"/>
    <mergeCell ref="G195:P195"/>
    <mergeCell ref="AZ195:BI195"/>
    <mergeCell ref="CK195:CT195"/>
    <mergeCell ref="ED195:EM195"/>
    <mergeCell ref="FW195:GF195"/>
    <mergeCell ref="HP195:HY195"/>
    <mergeCell ref="EX215:FG215"/>
    <mergeCell ref="GQ215:GZ215"/>
    <mergeCell ref="Q205:Z205"/>
    <mergeCell ref="BJ205:BS205"/>
    <mergeCell ref="CU205:DD205"/>
    <mergeCell ref="EN205:EW205"/>
    <mergeCell ref="GG205:GP205"/>
    <mergeCell ref="HZ205:II205"/>
    <mergeCell ref="AA215:AJ215"/>
    <mergeCell ref="IJ215:IK215"/>
    <mergeCell ref="BT215:BV215"/>
    <mergeCell ref="DE215:DN215"/>
    <mergeCell ref="AK225:AT225"/>
    <mergeCell ref="BW225:CE225"/>
    <mergeCell ref="DO225:DX225"/>
    <mergeCell ref="FH225:FQ225"/>
    <mergeCell ref="HA225:HJ225"/>
  </mergeCells>
  <conditionalFormatting sqref="JG1:JG245">
    <cfRule type="cellIs" dxfId="0" priority="1" operator="not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7" width="6.43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  <c r="JF1" s="101"/>
      <c r="JG1" s="101"/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03" t="s">
        <v>122</v>
      </c>
      <c r="JF2" s="3"/>
      <c r="JG2" s="3" t="s">
        <v>174</v>
      </c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48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48" si="3">SUM(K3:P3)</f>
        <v>0</v>
      </c>
      <c r="R3" s="106"/>
      <c r="S3" s="104"/>
      <c r="T3" s="104"/>
      <c r="U3" s="104"/>
      <c r="V3" s="104"/>
      <c r="W3" s="104"/>
      <c r="X3" s="104"/>
      <c r="Y3" s="105">
        <f t="shared" ref="Y3:Y48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48" si="5">SUM(AA3:AF3)</f>
        <v>0</v>
      </c>
      <c r="AH3" s="106"/>
      <c r="AI3" s="104"/>
      <c r="AJ3" s="104"/>
      <c r="AK3" s="104"/>
      <c r="AL3" s="104"/>
      <c r="AM3" s="104"/>
      <c r="AN3" s="104"/>
      <c r="AO3" s="105">
        <f t="shared" ref="AO3:AO48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48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48" si="8">SUM(AY3:BD3)</f>
        <v>0</v>
      </c>
      <c r="BF3" s="106"/>
      <c r="BG3" s="104"/>
      <c r="BH3" s="104"/>
      <c r="BI3" s="104"/>
      <c r="BJ3" s="104"/>
      <c r="BK3" s="104"/>
      <c r="BL3" s="104"/>
      <c r="BM3" s="105">
        <f t="shared" ref="BM3:BM48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48" si="10">SUM(BO3:BT3)</f>
        <v>0</v>
      </c>
      <c r="BV3" s="106"/>
      <c r="BW3" s="104"/>
      <c r="BX3" s="104"/>
      <c r="BY3" s="104"/>
      <c r="BZ3" s="104"/>
      <c r="CA3" s="104"/>
      <c r="CB3" s="104"/>
      <c r="CC3" s="105">
        <f t="shared" ref="CC3:CC48" si="11">SUM(BW3:CB3)</f>
        <v>0</v>
      </c>
      <c r="CD3" s="106"/>
      <c r="CE3" s="104"/>
      <c r="CF3" s="104"/>
      <c r="CG3" s="104"/>
      <c r="CH3" s="104"/>
      <c r="CI3" s="104"/>
      <c r="CJ3" s="104"/>
      <c r="CK3" s="105">
        <f t="shared" ref="CK3:CK48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48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48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48" si="15">SUM(DC3:DH3)</f>
        <v>0</v>
      </c>
      <c r="DJ3" s="106"/>
      <c r="DK3" s="104"/>
      <c r="DL3" s="104"/>
      <c r="DM3" s="104"/>
      <c r="DN3" s="104"/>
      <c r="DO3" s="104"/>
      <c r="DP3" s="104"/>
      <c r="DQ3" s="105">
        <f t="shared" ref="DQ3:DQ48" si="16">SUM(DK3:DP3)</f>
        <v>0</v>
      </c>
      <c r="DR3" s="106"/>
      <c r="DS3" s="104"/>
      <c r="DT3" s="104"/>
      <c r="DU3" s="104"/>
      <c r="DV3" s="104"/>
      <c r="DW3" s="104"/>
      <c r="DX3" s="104"/>
      <c r="DY3" s="105">
        <f t="shared" ref="DY3:DY48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48" si="18">SUM(EA3:EF3)</f>
        <v>0</v>
      </c>
      <c r="EH3" s="106"/>
      <c r="EI3" s="104"/>
      <c r="EJ3" s="104"/>
      <c r="EK3" s="104"/>
      <c r="EL3" s="104"/>
      <c r="EM3" s="104"/>
      <c r="EN3" s="104"/>
      <c r="EO3" s="105">
        <f t="shared" ref="EO3:EO48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48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48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48" si="22">SUM(FG3:FL3)</f>
        <v>0</v>
      </c>
      <c r="FN3" s="106"/>
      <c r="FO3" s="104"/>
      <c r="FP3" s="104"/>
      <c r="FQ3" s="104"/>
      <c r="FR3" s="104"/>
      <c r="FS3" s="104"/>
      <c r="FT3" s="104"/>
      <c r="FU3" s="105">
        <f t="shared" ref="FU3:FU48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48" si="24">SUM(FW3:GB3)</f>
        <v>0</v>
      </c>
      <c r="GD3" s="106"/>
      <c r="GE3" s="104"/>
      <c r="GF3" s="104"/>
      <c r="GG3" s="104"/>
      <c r="GH3" s="104"/>
      <c r="GI3" s="104"/>
      <c r="GJ3" s="104"/>
      <c r="GK3" s="105">
        <f t="shared" ref="GK3:GK48" si="25">SUM(GE3:GJ3)</f>
        <v>0</v>
      </c>
      <c r="GL3" s="106"/>
      <c r="GM3" s="104"/>
      <c r="GN3" s="104"/>
      <c r="GO3" s="104"/>
      <c r="GP3" s="104"/>
      <c r="GQ3" s="104"/>
      <c r="GR3" s="104"/>
      <c r="GS3" s="105">
        <f t="shared" ref="GS3:GS48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48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48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48" si="29">SUM(HK3:HP3)</f>
        <v>0</v>
      </c>
      <c r="HR3" s="106"/>
      <c r="HS3" s="104"/>
      <c r="HT3" s="104"/>
      <c r="HU3" s="104"/>
      <c r="HV3" s="104"/>
      <c r="HW3" s="104"/>
      <c r="HX3" s="104"/>
      <c r="HY3" s="105">
        <f t="shared" ref="HY3:HY48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48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48" si="32">SUM(II3:IN3)</f>
        <v>0</v>
      </c>
      <c r="IP3" s="106"/>
      <c r="IQ3" s="104"/>
      <c r="IR3" s="104"/>
      <c r="IS3" s="104"/>
      <c r="IT3" s="104"/>
      <c r="IU3" s="104"/>
      <c r="IV3" s="104"/>
      <c r="IW3" s="105">
        <f t="shared" ref="IW3:IW42" si="33">SUM(IQ3:IV3)</f>
        <v>0</v>
      </c>
      <c r="IX3" s="106"/>
      <c r="IY3" s="107">
        <f t="shared" ref="IY3:JD3" si="1">SUM(C3,K3,S3,AA3,AI3,AQ3,AY3,BG3,BO3,BW3,CE3,CM3,CU3,DC3,DK3,DS3,EA3,EI3,EQ3,EY3,FG3,FO3,FW3,GE3,GM3,GU3,HC3,HK3,HS3,IA3,II3,IQ3)</f>
        <v>0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0</v>
      </c>
      <c r="JD3" s="107">
        <f t="shared" si="1"/>
        <v>0</v>
      </c>
      <c r="JE3" s="108">
        <f t="shared" ref="JE3:JE48" si="35">SUM(IY3:JD3)</f>
        <v>0</v>
      </c>
      <c r="JF3" s="104"/>
      <c r="JG3" s="104">
        <f t="shared" ref="JG3:JG19" si="36">JE3-(SUM(C3:JD3)*0.5)</f>
        <v>0</v>
      </c>
    </row>
    <row r="4" ht="15.75" customHeight="1">
      <c r="A4" s="3" t="s">
        <v>57</v>
      </c>
      <c r="B4" s="3" t="s">
        <v>2</v>
      </c>
      <c r="C4" s="104"/>
      <c r="D4" s="105"/>
      <c r="E4" s="105"/>
      <c r="F4" s="105"/>
      <c r="G4" s="105"/>
      <c r="H4" s="104"/>
      <c r="I4" s="105">
        <f t="shared" si="2"/>
        <v>0</v>
      </c>
      <c r="J4" s="106"/>
      <c r="K4" s="104"/>
      <c r="L4" s="105"/>
      <c r="M4" s="105"/>
      <c r="N4" s="105"/>
      <c r="O4" s="105"/>
      <c r="P4" s="104"/>
      <c r="Q4" s="105">
        <f t="shared" si="3"/>
        <v>0</v>
      </c>
      <c r="R4" s="106"/>
      <c r="S4" s="104"/>
      <c r="T4" s="105"/>
      <c r="U4" s="105"/>
      <c r="V4" s="105"/>
      <c r="W4" s="105"/>
      <c r="X4" s="104"/>
      <c r="Y4" s="105">
        <f t="shared" si="4"/>
        <v>0</v>
      </c>
      <c r="Z4" s="106"/>
      <c r="AA4" s="104"/>
      <c r="AB4" s="105"/>
      <c r="AC4" s="105"/>
      <c r="AD4" s="105"/>
      <c r="AE4" s="105"/>
      <c r="AF4" s="104"/>
      <c r="AG4" s="105">
        <f t="shared" si="5"/>
        <v>0</v>
      </c>
      <c r="AH4" s="106"/>
      <c r="AI4" s="104"/>
      <c r="AJ4" s="105"/>
      <c r="AK4" s="105"/>
      <c r="AL4" s="105"/>
      <c r="AM4" s="105"/>
      <c r="AN4" s="104"/>
      <c r="AO4" s="105">
        <f t="shared" si="6"/>
        <v>0</v>
      </c>
      <c r="AP4" s="106"/>
      <c r="AQ4" s="104"/>
      <c r="AR4" s="105"/>
      <c r="AS4" s="105"/>
      <c r="AT4" s="105"/>
      <c r="AU4" s="105"/>
      <c r="AV4" s="104"/>
      <c r="AW4" s="105">
        <f t="shared" si="7"/>
        <v>0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04"/>
      <c r="BH4" s="105"/>
      <c r="BI4" s="105"/>
      <c r="BJ4" s="105"/>
      <c r="BK4" s="105"/>
      <c r="BL4" s="104"/>
      <c r="BM4" s="105">
        <f t="shared" si="9"/>
        <v>0</v>
      </c>
      <c r="BN4" s="106"/>
      <c r="BO4" s="104"/>
      <c r="BP4" s="105"/>
      <c r="BQ4" s="105"/>
      <c r="BR4" s="105"/>
      <c r="BS4" s="105"/>
      <c r="BT4" s="104"/>
      <c r="BU4" s="105">
        <f t="shared" si="10"/>
        <v>0</v>
      </c>
      <c r="BV4" s="106"/>
      <c r="BW4" s="104"/>
      <c r="BX4" s="105"/>
      <c r="BY4" s="105"/>
      <c r="BZ4" s="105"/>
      <c r="CA4" s="105"/>
      <c r="CB4" s="104"/>
      <c r="CC4" s="105">
        <f t="shared" si="11"/>
        <v>0</v>
      </c>
      <c r="CD4" s="106"/>
      <c r="CE4" s="104"/>
      <c r="CF4" s="105"/>
      <c r="CG4" s="105"/>
      <c r="CH4" s="105"/>
      <c r="CI4" s="105"/>
      <c r="CJ4" s="104"/>
      <c r="CK4" s="105">
        <f t="shared" si="12"/>
        <v>0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/>
      <c r="CV4" s="105"/>
      <c r="CW4" s="105"/>
      <c r="CX4" s="105"/>
      <c r="CY4" s="105"/>
      <c r="CZ4" s="104"/>
      <c r="DA4" s="105">
        <f t="shared" si="14"/>
        <v>0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04"/>
      <c r="DL4" s="105"/>
      <c r="DM4" s="105">
        <v>1.0</v>
      </c>
      <c r="DN4" s="105"/>
      <c r="DO4" s="105"/>
      <c r="DP4" s="104"/>
      <c r="DQ4" s="105">
        <f t="shared" si="16"/>
        <v>1</v>
      </c>
      <c r="DR4" s="106"/>
      <c r="DS4" s="104"/>
      <c r="DT4" s="105"/>
      <c r="DU4" s="105"/>
      <c r="DV4" s="105"/>
      <c r="DW4" s="105"/>
      <c r="DX4" s="104"/>
      <c r="DY4" s="105">
        <f t="shared" si="17"/>
        <v>0</v>
      </c>
      <c r="DZ4" s="106"/>
      <c r="EA4" s="104"/>
      <c r="EB4" s="105"/>
      <c r="EC4" s="105"/>
      <c r="ED4" s="105"/>
      <c r="EE4" s="105"/>
      <c r="EF4" s="104"/>
      <c r="EG4" s="105">
        <f t="shared" si="18"/>
        <v>0</v>
      </c>
      <c r="EH4" s="106"/>
      <c r="EI4" s="104"/>
      <c r="EJ4" s="105"/>
      <c r="EK4" s="105"/>
      <c r="EL4" s="105"/>
      <c r="EM4" s="105"/>
      <c r="EN4" s="104"/>
      <c r="EO4" s="105">
        <f t="shared" si="19"/>
        <v>0</v>
      </c>
      <c r="EP4" s="106"/>
      <c r="EQ4" s="104"/>
      <c r="ER4" s="105"/>
      <c r="ES4" s="105"/>
      <c r="ET4" s="105"/>
      <c r="EU4" s="105"/>
      <c r="EV4" s="104"/>
      <c r="EW4" s="105">
        <f t="shared" si="20"/>
        <v>0</v>
      </c>
      <c r="EX4" s="106"/>
      <c r="EY4" s="104"/>
      <c r="EZ4" s="105">
        <v>1.5</v>
      </c>
      <c r="FA4" s="105">
        <v>1.0</v>
      </c>
      <c r="FB4" s="105">
        <v>1.0</v>
      </c>
      <c r="FC4" s="105">
        <v>1.0</v>
      </c>
      <c r="FD4" s="104"/>
      <c r="FE4" s="105">
        <f t="shared" si="21"/>
        <v>4.5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04"/>
      <c r="FP4" s="105"/>
      <c r="FQ4" s="105">
        <v>0.5</v>
      </c>
      <c r="FR4" s="105">
        <v>0.5</v>
      </c>
      <c r="FS4" s="105"/>
      <c r="FT4" s="104"/>
      <c r="FU4" s="105">
        <f t="shared" si="23"/>
        <v>1</v>
      </c>
      <c r="FV4" s="106"/>
      <c r="FW4" s="104"/>
      <c r="FX4" s="105"/>
      <c r="FY4" s="105"/>
      <c r="FZ4" s="105"/>
      <c r="GA4" s="105"/>
      <c r="GB4" s="104"/>
      <c r="GC4" s="105">
        <f t="shared" si="24"/>
        <v>0</v>
      </c>
      <c r="GD4" s="106"/>
      <c r="GE4" s="104"/>
      <c r="GF4" s="105"/>
      <c r="GG4" s="105"/>
      <c r="GH4" s="105"/>
      <c r="GI4" s="105"/>
      <c r="GJ4" s="104"/>
      <c r="GK4" s="105">
        <f t="shared" si="25"/>
        <v>0</v>
      </c>
      <c r="GL4" s="106"/>
      <c r="GM4" s="104"/>
      <c r="GN4" s="105"/>
      <c r="GO4" s="105"/>
      <c r="GP4" s="105"/>
      <c r="GQ4" s="105"/>
      <c r="GR4" s="104"/>
      <c r="GS4" s="105">
        <f t="shared" si="26"/>
        <v>0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/>
      <c r="HD4" s="105"/>
      <c r="HE4" s="105"/>
      <c r="HF4" s="105"/>
      <c r="HG4" s="105"/>
      <c r="HH4" s="104"/>
      <c r="HI4" s="105">
        <f t="shared" si="28"/>
        <v>0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04"/>
      <c r="HT4" s="105"/>
      <c r="HU4" s="105"/>
      <c r="HV4" s="105"/>
      <c r="HW4" s="105"/>
      <c r="HX4" s="104"/>
      <c r="HY4" s="105">
        <f t="shared" si="30"/>
        <v>0</v>
      </c>
      <c r="HZ4" s="106"/>
      <c r="IA4" s="104"/>
      <c r="IB4" s="105"/>
      <c r="IC4" s="105"/>
      <c r="ID4" s="105"/>
      <c r="IE4" s="105"/>
      <c r="IF4" s="104"/>
      <c r="IG4" s="105">
        <f t="shared" si="31"/>
        <v>0</v>
      </c>
      <c r="IH4" s="106"/>
      <c r="II4" s="104"/>
      <c r="IJ4" s="105"/>
      <c r="IK4" s="105"/>
      <c r="IL4" s="105"/>
      <c r="IM4" s="105"/>
      <c r="IN4" s="104"/>
      <c r="IO4" s="105">
        <f t="shared" si="32"/>
        <v>0</v>
      </c>
      <c r="IP4" s="106"/>
      <c r="IQ4" s="104"/>
      <c r="IR4" s="105"/>
      <c r="IS4" s="105"/>
      <c r="IT4" s="105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0</v>
      </c>
      <c r="IZ4" s="107">
        <f t="shared" si="34"/>
        <v>1.5</v>
      </c>
      <c r="JA4" s="107">
        <f t="shared" si="34"/>
        <v>2.5</v>
      </c>
      <c r="JB4" s="107">
        <f t="shared" si="34"/>
        <v>1.5</v>
      </c>
      <c r="JC4" s="107">
        <f t="shared" si="34"/>
        <v>1</v>
      </c>
      <c r="JD4" s="107">
        <f t="shared" si="34"/>
        <v>0</v>
      </c>
      <c r="JE4" s="108">
        <f t="shared" si="35"/>
        <v>6.5</v>
      </c>
      <c r="JF4" s="104"/>
      <c r="JG4" s="104">
        <f t="shared" si="36"/>
        <v>-3.25</v>
      </c>
    </row>
    <row r="5" ht="15.75" customHeight="1">
      <c r="A5" s="3" t="s">
        <v>159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04"/>
      <c r="L5" s="104"/>
      <c r="M5" s="104"/>
      <c r="N5" s="104"/>
      <c r="O5" s="104"/>
      <c r="P5" s="104"/>
      <c r="Q5" s="105">
        <f t="shared" si="3"/>
        <v>0</v>
      </c>
      <c r="R5" s="106"/>
      <c r="S5" s="104"/>
      <c r="T5" s="104"/>
      <c r="U5" s="104"/>
      <c r="V5" s="104"/>
      <c r="W5" s="104"/>
      <c r="X5" s="104"/>
      <c r="Y5" s="105">
        <f t="shared" si="4"/>
        <v>0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04"/>
      <c r="AJ5" s="104"/>
      <c r="AK5" s="104"/>
      <c r="AL5" s="104"/>
      <c r="AM5" s="104"/>
      <c r="AN5" s="104"/>
      <c r="AO5" s="105">
        <f t="shared" si="6"/>
        <v>0</v>
      </c>
      <c r="AP5" s="106"/>
      <c r="AQ5" s="104"/>
      <c r="AR5" s="104"/>
      <c r="AS5" s="104"/>
      <c r="AT5" s="104"/>
      <c r="AU5" s="104"/>
      <c r="AV5" s="104"/>
      <c r="AW5" s="105">
        <f t="shared" si="7"/>
        <v>0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04"/>
      <c r="BH5" s="104"/>
      <c r="BI5" s="104"/>
      <c r="BJ5" s="104"/>
      <c r="BK5" s="104"/>
      <c r="BL5" s="104"/>
      <c r="BM5" s="105">
        <f t="shared" si="9"/>
        <v>0</v>
      </c>
      <c r="BN5" s="106"/>
      <c r="BO5" s="104"/>
      <c r="BP5" s="104"/>
      <c r="BQ5" s="104"/>
      <c r="BR5" s="104"/>
      <c r="BS5" s="104"/>
      <c r="BT5" s="104"/>
      <c r="BU5" s="105">
        <f t="shared" si="10"/>
        <v>0</v>
      </c>
      <c r="BV5" s="106"/>
      <c r="BW5" s="104"/>
      <c r="BX5" s="104"/>
      <c r="BY5" s="104"/>
      <c r="BZ5" s="104"/>
      <c r="CA5" s="104"/>
      <c r="CB5" s="104"/>
      <c r="CC5" s="105">
        <f t="shared" si="11"/>
        <v>0</v>
      </c>
      <c r="CD5" s="106"/>
      <c r="CE5" s="104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/>
      <c r="CV5" s="104"/>
      <c r="CW5" s="104"/>
      <c r="CX5" s="104"/>
      <c r="CY5" s="104"/>
      <c r="CZ5" s="104"/>
      <c r="DA5" s="105">
        <f t="shared" si="14"/>
        <v>0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>
        <v>1.5</v>
      </c>
      <c r="DL5" s="104"/>
      <c r="DM5" s="104">
        <v>2.0</v>
      </c>
      <c r="DN5" s="104"/>
      <c r="DO5" s="104"/>
      <c r="DP5" s="104"/>
      <c r="DQ5" s="105">
        <f t="shared" si="16"/>
        <v>3.5</v>
      </c>
      <c r="DR5" s="106"/>
      <c r="DS5" s="104"/>
      <c r="DT5" s="104"/>
      <c r="DU5" s="104"/>
      <c r="DV5" s="104"/>
      <c r="DW5" s="104"/>
      <c r="DX5" s="104"/>
      <c r="DY5" s="105">
        <f t="shared" si="17"/>
        <v>0</v>
      </c>
      <c r="DZ5" s="106"/>
      <c r="EA5" s="104"/>
      <c r="EB5" s="104"/>
      <c r="EC5" s="104"/>
      <c r="ED5" s="104"/>
      <c r="EE5" s="104"/>
      <c r="EF5" s="104"/>
      <c r="EG5" s="105">
        <f t="shared" si="18"/>
        <v>0</v>
      </c>
      <c r="EH5" s="106"/>
      <c r="EI5" s="104"/>
      <c r="EJ5" s="104"/>
      <c r="EK5" s="104"/>
      <c r="EL5" s="104"/>
      <c r="EM5" s="104"/>
      <c r="EN5" s="104"/>
      <c r="EO5" s="105">
        <f t="shared" si="19"/>
        <v>0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/>
      <c r="FB5" s="104"/>
      <c r="FC5" s="104"/>
      <c r="FD5" s="104"/>
      <c r="FE5" s="105">
        <f t="shared" si="21"/>
        <v>0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04">
        <v>2.0</v>
      </c>
      <c r="FP5" s="104"/>
      <c r="FQ5" s="104">
        <v>2.0</v>
      </c>
      <c r="FR5" s="104">
        <v>1.0</v>
      </c>
      <c r="FS5" s="104"/>
      <c r="FT5" s="104"/>
      <c r="FU5" s="105">
        <f t="shared" si="23"/>
        <v>5</v>
      </c>
      <c r="FV5" s="106"/>
      <c r="FW5" s="104"/>
      <c r="FX5" s="104"/>
      <c r="FY5" s="104"/>
      <c r="FZ5" s="104"/>
      <c r="GA5" s="104"/>
      <c r="GB5" s="104"/>
      <c r="GC5" s="105">
        <f t="shared" si="24"/>
        <v>0</v>
      </c>
      <c r="GD5" s="106"/>
      <c r="GE5" s="104"/>
      <c r="GF5" s="104"/>
      <c r="GG5" s="104"/>
      <c r="GH5" s="104"/>
      <c r="GI5" s="104"/>
      <c r="GJ5" s="104"/>
      <c r="GK5" s="105">
        <f t="shared" si="25"/>
        <v>0</v>
      </c>
      <c r="GL5" s="106"/>
      <c r="GM5" s="104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/>
      <c r="GW5" s="104"/>
      <c r="GX5" s="104"/>
      <c r="GY5" s="104"/>
      <c r="GZ5" s="104"/>
      <c r="HA5" s="105">
        <f t="shared" si="27"/>
        <v>0</v>
      </c>
      <c r="HB5" s="106"/>
      <c r="HC5" s="104"/>
      <c r="HD5" s="104"/>
      <c r="HE5" s="104"/>
      <c r="HF5" s="104"/>
      <c r="HG5" s="104"/>
      <c r="HH5" s="104"/>
      <c r="HI5" s="105">
        <f t="shared" si="28"/>
        <v>0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04"/>
      <c r="HT5" s="104"/>
      <c r="HU5" s="104"/>
      <c r="HV5" s="104"/>
      <c r="HW5" s="104"/>
      <c r="HX5" s="104"/>
      <c r="HY5" s="105">
        <f t="shared" si="30"/>
        <v>0</v>
      </c>
      <c r="HZ5" s="106"/>
      <c r="IA5" s="104"/>
      <c r="IB5" s="104"/>
      <c r="IC5" s="104"/>
      <c r="ID5" s="104"/>
      <c r="IE5" s="104"/>
      <c r="IF5" s="104"/>
      <c r="IG5" s="105">
        <f t="shared" si="31"/>
        <v>0</v>
      </c>
      <c r="IH5" s="106"/>
      <c r="II5" s="104"/>
      <c r="IJ5" s="104"/>
      <c r="IK5" s="104"/>
      <c r="IL5" s="104"/>
      <c r="IM5" s="104"/>
      <c r="IN5" s="104"/>
      <c r="IO5" s="105">
        <f t="shared" si="32"/>
        <v>0</v>
      </c>
      <c r="IP5" s="106"/>
      <c r="IQ5" s="104"/>
      <c r="IR5" s="104"/>
      <c r="IS5" s="104"/>
      <c r="IT5" s="104"/>
      <c r="IU5" s="104"/>
      <c r="IV5" s="104"/>
      <c r="IW5" s="105">
        <f t="shared" si="33"/>
        <v>0</v>
      </c>
      <c r="IX5" s="106"/>
      <c r="IY5" s="107">
        <f t="shared" ref="IY5:JD5" si="37">SUM(C5,K5,S5,AA5,AI5,AQ5,AY5,BG5,BO5,BW5,CE5,CM5,CU5,DC5,DK5,DS5,EA5,EI5,EQ5,EY5,FG5,FO5,FW5,GE5,GM5,GU5,HC5,HK5,HS5,IA5,II5,IQ5)</f>
        <v>3.5</v>
      </c>
      <c r="IZ5" s="107">
        <f t="shared" si="37"/>
        <v>0</v>
      </c>
      <c r="JA5" s="107">
        <f t="shared" si="37"/>
        <v>4</v>
      </c>
      <c r="JB5" s="107">
        <f t="shared" si="37"/>
        <v>1</v>
      </c>
      <c r="JC5" s="107">
        <f t="shared" si="37"/>
        <v>0</v>
      </c>
      <c r="JD5" s="107">
        <f t="shared" si="37"/>
        <v>0</v>
      </c>
      <c r="JE5" s="108">
        <f t="shared" si="35"/>
        <v>8.5</v>
      </c>
      <c r="JF5" s="104"/>
      <c r="JG5" s="104">
        <f t="shared" si="36"/>
        <v>-4.25</v>
      </c>
    </row>
    <row r="6" ht="15.75" customHeight="1">
      <c r="A6" s="3" t="s">
        <v>59</v>
      </c>
      <c r="B6" s="3" t="s">
        <v>4</v>
      </c>
      <c r="C6" s="104"/>
      <c r="D6" s="104"/>
      <c r="E6" s="104"/>
      <c r="F6" s="104"/>
      <c r="G6" s="104"/>
      <c r="H6" s="104"/>
      <c r="I6" s="105">
        <f t="shared" si="2"/>
        <v>0</v>
      </c>
      <c r="J6" s="106"/>
      <c r="K6" s="104"/>
      <c r="L6" s="104"/>
      <c r="M6" s="104"/>
      <c r="N6" s="104"/>
      <c r="O6" s="104"/>
      <c r="P6" s="104"/>
      <c r="Q6" s="105">
        <f t="shared" si="3"/>
        <v>0</v>
      </c>
      <c r="R6" s="106"/>
      <c r="S6" s="104"/>
      <c r="T6" s="104"/>
      <c r="U6" s="104"/>
      <c r="V6" s="104"/>
      <c r="W6" s="104"/>
      <c r="X6" s="104"/>
      <c r="Y6" s="105">
        <f t="shared" si="4"/>
        <v>0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04"/>
      <c r="AJ6" s="104"/>
      <c r="AK6" s="104"/>
      <c r="AL6" s="104"/>
      <c r="AM6" s="104"/>
      <c r="AN6" s="104"/>
      <c r="AO6" s="105">
        <f t="shared" si="6"/>
        <v>0</v>
      </c>
      <c r="AP6" s="106"/>
      <c r="AQ6" s="104"/>
      <c r="AR6" s="104"/>
      <c r="AS6" s="104"/>
      <c r="AT6" s="104"/>
      <c r="AU6" s="104"/>
      <c r="AV6" s="104"/>
      <c r="AW6" s="105">
        <f t="shared" si="7"/>
        <v>0</v>
      </c>
      <c r="AX6" s="106"/>
      <c r="AY6" s="104"/>
      <c r="AZ6" s="104"/>
      <c r="BA6" s="104"/>
      <c r="BB6" s="104"/>
      <c r="BC6" s="104"/>
      <c r="BD6" s="104"/>
      <c r="BE6" s="105">
        <f t="shared" si="8"/>
        <v>0</v>
      </c>
      <c r="BF6" s="106"/>
      <c r="BG6" s="104"/>
      <c r="BH6" s="104"/>
      <c r="BI6" s="104"/>
      <c r="BJ6" s="104"/>
      <c r="BK6" s="104"/>
      <c r="BL6" s="104"/>
      <c r="BM6" s="105">
        <f t="shared" si="9"/>
        <v>0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04"/>
      <c r="BX6" s="104"/>
      <c r="BY6" s="104"/>
      <c r="BZ6" s="104"/>
      <c r="CA6" s="104"/>
      <c r="CB6" s="104"/>
      <c r="CC6" s="105">
        <f t="shared" si="11"/>
        <v>0</v>
      </c>
      <c r="CD6" s="106"/>
      <c r="CE6" s="104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>
        <v>6.0</v>
      </c>
      <c r="CV6" s="104"/>
      <c r="CW6" s="104"/>
      <c r="CX6" s="104"/>
      <c r="CY6" s="104"/>
      <c r="CZ6" s="104"/>
      <c r="DA6" s="105">
        <f t="shared" si="14"/>
        <v>6</v>
      </c>
      <c r="DB6" s="106"/>
      <c r="DC6" s="104"/>
      <c r="DD6" s="104"/>
      <c r="DE6" s="104"/>
      <c r="DF6" s="104"/>
      <c r="DG6" s="104"/>
      <c r="DH6" s="104"/>
      <c r="DI6" s="105">
        <f t="shared" si="15"/>
        <v>0</v>
      </c>
      <c r="DJ6" s="106"/>
      <c r="DK6" s="104"/>
      <c r="DL6" s="104"/>
      <c r="DM6" s="104"/>
      <c r="DN6" s="104"/>
      <c r="DO6" s="104"/>
      <c r="DP6" s="104"/>
      <c r="DQ6" s="105">
        <f t="shared" si="16"/>
        <v>0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04"/>
      <c r="EB6" s="104"/>
      <c r="EC6" s="104"/>
      <c r="ED6" s="104"/>
      <c r="EE6" s="104"/>
      <c r="EF6" s="104"/>
      <c r="EG6" s="105">
        <f t="shared" si="18"/>
        <v>0</v>
      </c>
      <c r="EH6" s="106"/>
      <c r="EI6" s="104"/>
      <c r="EJ6" s="104"/>
      <c r="EK6" s="104"/>
      <c r="EL6" s="104"/>
      <c r="EM6" s="104"/>
      <c r="EN6" s="104"/>
      <c r="EO6" s="105">
        <f t="shared" si="19"/>
        <v>0</v>
      </c>
      <c r="EP6" s="106"/>
      <c r="EQ6" s="104"/>
      <c r="ER6" s="104"/>
      <c r="ES6" s="104"/>
      <c r="ET6" s="104"/>
      <c r="EU6" s="104"/>
      <c r="EV6" s="104"/>
      <c r="EW6" s="105">
        <f t="shared" si="20"/>
        <v>0</v>
      </c>
      <c r="EX6" s="106"/>
      <c r="EY6" s="104"/>
      <c r="EZ6" s="104"/>
      <c r="FA6" s="104"/>
      <c r="FB6" s="104"/>
      <c r="FC6" s="104"/>
      <c r="FD6" s="104"/>
      <c r="FE6" s="105">
        <f t="shared" si="21"/>
        <v>0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04"/>
      <c r="FP6" s="104"/>
      <c r="FQ6" s="104"/>
      <c r="FR6" s="104"/>
      <c r="FS6" s="104"/>
      <c r="FT6" s="104"/>
      <c r="FU6" s="105">
        <f t="shared" si="23"/>
        <v>0</v>
      </c>
      <c r="FV6" s="106"/>
      <c r="FW6" s="104"/>
      <c r="FX6" s="104"/>
      <c r="FY6" s="104"/>
      <c r="FZ6" s="104"/>
      <c r="GA6" s="104"/>
      <c r="GB6" s="104"/>
      <c r="GC6" s="105">
        <f t="shared" si="24"/>
        <v>0</v>
      </c>
      <c r="GD6" s="106"/>
      <c r="GE6" s="104"/>
      <c r="GF6" s="104"/>
      <c r="GG6" s="104"/>
      <c r="GH6" s="104"/>
      <c r="GI6" s="104"/>
      <c r="GJ6" s="104"/>
      <c r="GK6" s="105">
        <f t="shared" si="25"/>
        <v>0</v>
      </c>
      <c r="GL6" s="106"/>
      <c r="GM6" s="104"/>
      <c r="GN6" s="104"/>
      <c r="GO6" s="104"/>
      <c r="GP6" s="104"/>
      <c r="GQ6" s="104"/>
      <c r="GR6" s="104"/>
      <c r="GS6" s="105">
        <f t="shared" si="26"/>
        <v>0</v>
      </c>
      <c r="GT6" s="106"/>
      <c r="GU6" s="104"/>
      <c r="GV6" s="104"/>
      <c r="GW6" s="104"/>
      <c r="GX6" s="104"/>
      <c r="GY6" s="104"/>
      <c r="GZ6" s="104"/>
      <c r="HA6" s="105">
        <f t="shared" si="27"/>
        <v>0</v>
      </c>
      <c r="HB6" s="106"/>
      <c r="HC6" s="104"/>
      <c r="HD6" s="104"/>
      <c r="HE6" s="104"/>
      <c r="HF6" s="104"/>
      <c r="HG6" s="104"/>
      <c r="HH6" s="104"/>
      <c r="HI6" s="105">
        <f t="shared" si="28"/>
        <v>0</v>
      </c>
      <c r="HJ6" s="106"/>
      <c r="HK6" s="104"/>
      <c r="HL6" s="104"/>
      <c r="HM6" s="104"/>
      <c r="HN6" s="104"/>
      <c r="HO6" s="104"/>
      <c r="HP6" s="104"/>
      <c r="HQ6" s="105">
        <f t="shared" si="29"/>
        <v>0</v>
      </c>
      <c r="HR6" s="106"/>
      <c r="HS6" s="104"/>
      <c r="HT6" s="104"/>
      <c r="HU6" s="104"/>
      <c r="HV6" s="104"/>
      <c r="HW6" s="104"/>
      <c r="HX6" s="104"/>
      <c r="HY6" s="105">
        <f t="shared" si="30"/>
        <v>0</v>
      </c>
      <c r="HZ6" s="106"/>
      <c r="IA6" s="104"/>
      <c r="IB6" s="104"/>
      <c r="IC6" s="104"/>
      <c r="ID6" s="104"/>
      <c r="IE6" s="104"/>
      <c r="IF6" s="104"/>
      <c r="IG6" s="105">
        <f t="shared" si="31"/>
        <v>0</v>
      </c>
      <c r="IH6" s="106"/>
      <c r="II6" s="104"/>
      <c r="IJ6" s="104"/>
      <c r="IK6" s="104"/>
      <c r="IL6" s="104"/>
      <c r="IM6" s="104"/>
      <c r="IN6" s="104"/>
      <c r="IO6" s="105">
        <f t="shared" si="32"/>
        <v>0</v>
      </c>
      <c r="IP6" s="106"/>
      <c r="IQ6" s="104"/>
      <c r="IR6" s="104"/>
      <c r="IS6" s="104"/>
      <c r="IT6" s="104"/>
      <c r="IU6" s="104"/>
      <c r="IV6" s="104"/>
      <c r="IW6" s="105">
        <f t="shared" si="33"/>
        <v>0</v>
      </c>
      <c r="IX6" s="106"/>
      <c r="IY6" s="107">
        <f t="shared" ref="IY6:JD6" si="38">SUM(C6,K6,S6,AA6,AI6,AQ6,AY6,BG6,BO6,BW6,CE6,CM6,CU6,DC6,DK6,DS6,EA6,EI6,EQ6,EY6,FG6,FO6,FW6,GE6,GM6,GU6,HC6,HK6,HS6,IA6,II6,IQ6)</f>
        <v>6</v>
      </c>
      <c r="IZ6" s="107">
        <f t="shared" si="38"/>
        <v>0</v>
      </c>
      <c r="JA6" s="107">
        <f t="shared" si="38"/>
        <v>0</v>
      </c>
      <c r="JB6" s="107">
        <f t="shared" si="38"/>
        <v>0</v>
      </c>
      <c r="JC6" s="107">
        <f t="shared" si="38"/>
        <v>0</v>
      </c>
      <c r="JD6" s="107">
        <f t="shared" si="38"/>
        <v>0</v>
      </c>
      <c r="JE6" s="108">
        <f t="shared" si="35"/>
        <v>6</v>
      </c>
      <c r="JF6" s="104"/>
      <c r="JG6" s="104">
        <f t="shared" si="36"/>
        <v>-3</v>
      </c>
    </row>
    <row r="7" ht="15.75" customHeight="1">
      <c r="A7" s="3" t="s">
        <v>60</v>
      </c>
      <c r="B7" s="3" t="s">
        <v>5</v>
      </c>
      <c r="C7" s="104"/>
      <c r="D7" s="104"/>
      <c r="E7" s="104"/>
      <c r="F7" s="104"/>
      <c r="G7" s="104"/>
      <c r="H7" s="104"/>
      <c r="I7" s="105">
        <f t="shared" si="2"/>
        <v>0</v>
      </c>
      <c r="J7" s="106"/>
      <c r="K7" s="104"/>
      <c r="L7" s="104"/>
      <c r="M7" s="104"/>
      <c r="N7" s="104"/>
      <c r="O7" s="104"/>
      <c r="P7" s="104"/>
      <c r="Q7" s="105">
        <f t="shared" si="3"/>
        <v>0</v>
      </c>
      <c r="R7" s="106"/>
      <c r="S7" s="104"/>
      <c r="T7" s="105"/>
      <c r="U7" s="104"/>
      <c r="V7" s="104"/>
      <c r="W7" s="104"/>
      <c r="X7" s="104"/>
      <c r="Y7" s="105">
        <f t="shared" si="4"/>
        <v>0</v>
      </c>
      <c r="Z7" s="106"/>
      <c r="AA7" s="104"/>
      <c r="AB7" s="104"/>
      <c r="AC7" s="104"/>
      <c r="AD7" s="104"/>
      <c r="AE7" s="104"/>
      <c r="AF7" s="104"/>
      <c r="AG7" s="105">
        <f t="shared" si="5"/>
        <v>0</v>
      </c>
      <c r="AH7" s="106"/>
      <c r="AI7" s="104"/>
      <c r="AJ7" s="104"/>
      <c r="AK7" s="104"/>
      <c r="AL7" s="104"/>
      <c r="AM7" s="104"/>
      <c r="AN7" s="104"/>
      <c r="AO7" s="105">
        <f t="shared" si="6"/>
        <v>0</v>
      </c>
      <c r="AP7" s="106"/>
      <c r="AQ7" s="104"/>
      <c r="AR7" s="104"/>
      <c r="AS7" s="104"/>
      <c r="AT7" s="104"/>
      <c r="AU7" s="104"/>
      <c r="AV7" s="104"/>
      <c r="AW7" s="105">
        <f t="shared" si="7"/>
        <v>0</v>
      </c>
      <c r="AX7" s="106"/>
      <c r="AY7" s="104"/>
      <c r="AZ7" s="104"/>
      <c r="BA7" s="104"/>
      <c r="BB7" s="104"/>
      <c r="BC7" s="104"/>
      <c r="BD7" s="104"/>
      <c r="BE7" s="105">
        <f t="shared" si="8"/>
        <v>0</v>
      </c>
      <c r="BF7" s="106"/>
      <c r="BG7" s="104"/>
      <c r="BH7" s="104"/>
      <c r="BI7" s="104"/>
      <c r="BJ7" s="104"/>
      <c r="BK7" s="104"/>
      <c r="BL7" s="104"/>
      <c r="BM7" s="105">
        <f t="shared" si="9"/>
        <v>0</v>
      </c>
      <c r="BN7" s="106"/>
      <c r="BO7" s="104"/>
      <c r="BP7" s="104"/>
      <c r="BQ7" s="104"/>
      <c r="BR7" s="104"/>
      <c r="BS7" s="104"/>
      <c r="BT7" s="104"/>
      <c r="BU7" s="105">
        <f t="shared" si="10"/>
        <v>0</v>
      </c>
      <c r="BV7" s="106"/>
      <c r="BW7" s="104"/>
      <c r="BX7" s="104"/>
      <c r="BY7" s="104"/>
      <c r="BZ7" s="104"/>
      <c r="CA7" s="104"/>
      <c r="CB7" s="104"/>
      <c r="CC7" s="105">
        <f t="shared" si="11"/>
        <v>0</v>
      </c>
      <c r="CD7" s="106"/>
      <c r="CE7" s="104"/>
      <c r="CF7" s="104"/>
      <c r="CG7" s="104"/>
      <c r="CH7" s="104"/>
      <c r="CI7" s="104"/>
      <c r="CJ7" s="104"/>
      <c r="CK7" s="105">
        <f t="shared" si="12"/>
        <v>0</v>
      </c>
      <c r="CL7" s="106"/>
      <c r="CM7" s="104"/>
      <c r="CN7" s="104"/>
      <c r="CO7" s="104"/>
      <c r="CP7" s="104"/>
      <c r="CQ7" s="104"/>
      <c r="CR7" s="104"/>
      <c r="CS7" s="105">
        <f t="shared" si="13"/>
        <v>0</v>
      </c>
      <c r="CT7" s="106"/>
      <c r="CU7" s="104"/>
      <c r="CV7" s="104"/>
      <c r="CW7" s="104"/>
      <c r="CX7" s="104"/>
      <c r="CY7" s="104"/>
      <c r="CZ7" s="104"/>
      <c r="DA7" s="105">
        <f t="shared" si="14"/>
        <v>0</v>
      </c>
      <c r="DB7" s="106"/>
      <c r="DC7" s="104"/>
      <c r="DD7" s="104"/>
      <c r="DE7" s="104"/>
      <c r="DF7" s="104"/>
      <c r="DG7" s="104"/>
      <c r="DH7" s="104"/>
      <c r="DI7" s="105">
        <f t="shared" si="15"/>
        <v>0</v>
      </c>
      <c r="DJ7" s="106"/>
      <c r="DK7" s="104"/>
      <c r="DL7" s="104"/>
      <c r="DM7" s="104"/>
      <c r="DN7" s="104"/>
      <c r="DO7" s="104"/>
      <c r="DP7" s="104"/>
      <c r="DQ7" s="105">
        <f t="shared" si="16"/>
        <v>0</v>
      </c>
      <c r="DR7" s="106"/>
      <c r="DS7" s="104"/>
      <c r="DT7" s="104"/>
      <c r="DU7" s="104"/>
      <c r="DV7" s="104"/>
      <c r="DW7" s="104"/>
      <c r="DX7" s="104"/>
      <c r="DY7" s="105">
        <f t="shared" si="17"/>
        <v>0</v>
      </c>
      <c r="DZ7" s="106"/>
      <c r="EA7" s="104"/>
      <c r="EB7" s="104"/>
      <c r="EC7" s="104"/>
      <c r="ED7" s="104"/>
      <c r="EE7" s="104"/>
      <c r="EF7" s="104"/>
      <c r="EG7" s="105">
        <f t="shared" si="18"/>
        <v>0</v>
      </c>
      <c r="EH7" s="106"/>
      <c r="EI7" s="104"/>
      <c r="EJ7" s="104"/>
      <c r="EK7" s="104"/>
      <c r="EL7" s="104"/>
      <c r="EM7" s="104"/>
      <c r="EN7" s="104"/>
      <c r="EO7" s="105">
        <f t="shared" si="19"/>
        <v>0</v>
      </c>
      <c r="EP7" s="106"/>
      <c r="EQ7" s="104"/>
      <c r="ER7" s="104"/>
      <c r="ES7" s="104"/>
      <c r="ET7" s="104"/>
      <c r="EU7" s="104"/>
      <c r="EV7" s="104"/>
      <c r="EW7" s="105">
        <f t="shared" si="20"/>
        <v>0</v>
      </c>
      <c r="EX7" s="106"/>
      <c r="EY7" s="104"/>
      <c r="EZ7" s="104"/>
      <c r="FA7" s="104"/>
      <c r="FB7" s="104"/>
      <c r="FC7" s="104"/>
      <c r="FD7" s="104"/>
      <c r="FE7" s="105">
        <f t="shared" si="21"/>
        <v>0</v>
      </c>
      <c r="FF7" s="106"/>
      <c r="FG7" s="104"/>
      <c r="FH7" s="104"/>
      <c r="FI7" s="104"/>
      <c r="FJ7" s="104"/>
      <c r="FK7" s="104"/>
      <c r="FL7" s="104"/>
      <c r="FM7" s="105">
        <f t="shared" si="22"/>
        <v>0</v>
      </c>
      <c r="FN7" s="106"/>
      <c r="FO7" s="104"/>
      <c r="FP7" s="104"/>
      <c r="FQ7" s="104"/>
      <c r="FR7" s="104"/>
      <c r="FS7" s="104"/>
      <c r="FT7" s="104"/>
      <c r="FU7" s="105">
        <f t="shared" si="23"/>
        <v>0</v>
      </c>
      <c r="FV7" s="106"/>
      <c r="FW7" s="104"/>
      <c r="FX7" s="104"/>
      <c r="FY7" s="104"/>
      <c r="FZ7" s="104"/>
      <c r="GA7" s="104"/>
      <c r="GB7" s="104"/>
      <c r="GC7" s="105">
        <f t="shared" si="24"/>
        <v>0</v>
      </c>
      <c r="GD7" s="106"/>
      <c r="GE7" s="104"/>
      <c r="GF7" s="104"/>
      <c r="GG7" s="104"/>
      <c r="GH7" s="104"/>
      <c r="GI7" s="104"/>
      <c r="GJ7" s="104"/>
      <c r="GK7" s="105">
        <f t="shared" si="25"/>
        <v>0</v>
      </c>
      <c r="GL7" s="106"/>
      <c r="GM7" s="104"/>
      <c r="GN7" s="104"/>
      <c r="GO7" s="104"/>
      <c r="GP7" s="104"/>
      <c r="GQ7" s="104"/>
      <c r="GR7" s="104"/>
      <c r="GS7" s="105">
        <f t="shared" si="26"/>
        <v>0</v>
      </c>
      <c r="GT7" s="106"/>
      <c r="GU7" s="104"/>
      <c r="GV7" s="104"/>
      <c r="GW7" s="104"/>
      <c r="GX7" s="104"/>
      <c r="GY7" s="104"/>
      <c r="GZ7" s="104"/>
      <c r="HA7" s="105">
        <f t="shared" si="27"/>
        <v>0</v>
      </c>
      <c r="HB7" s="106"/>
      <c r="HC7" s="104"/>
      <c r="HD7" s="104"/>
      <c r="HE7" s="104"/>
      <c r="HF7" s="104"/>
      <c r="HG7" s="104"/>
      <c r="HH7" s="104"/>
      <c r="HI7" s="105">
        <f t="shared" si="28"/>
        <v>0</v>
      </c>
      <c r="HJ7" s="106"/>
      <c r="HK7" s="104"/>
      <c r="HL7" s="104"/>
      <c r="HM7" s="104"/>
      <c r="HN7" s="104"/>
      <c r="HO7" s="104"/>
      <c r="HP7" s="104"/>
      <c r="HQ7" s="105">
        <f t="shared" si="29"/>
        <v>0</v>
      </c>
      <c r="HR7" s="106"/>
      <c r="HS7" s="104"/>
      <c r="HT7" s="104"/>
      <c r="HU7" s="104"/>
      <c r="HV7" s="104"/>
      <c r="HW7" s="104"/>
      <c r="HX7" s="104"/>
      <c r="HY7" s="105">
        <f t="shared" si="30"/>
        <v>0</v>
      </c>
      <c r="HZ7" s="106"/>
      <c r="IA7" s="104"/>
      <c r="IB7" s="104"/>
      <c r="IC7" s="104"/>
      <c r="ID7" s="104"/>
      <c r="IE7" s="104"/>
      <c r="IF7" s="104"/>
      <c r="IG7" s="105">
        <f t="shared" si="31"/>
        <v>0</v>
      </c>
      <c r="IH7" s="106"/>
      <c r="II7" s="104"/>
      <c r="IJ7" s="104"/>
      <c r="IK7" s="104"/>
      <c r="IL7" s="104"/>
      <c r="IM7" s="104"/>
      <c r="IN7" s="104"/>
      <c r="IO7" s="105">
        <f t="shared" si="32"/>
        <v>0</v>
      </c>
      <c r="IP7" s="106"/>
      <c r="IQ7" s="104"/>
      <c r="IR7" s="104"/>
      <c r="IS7" s="104"/>
      <c r="IT7" s="104"/>
      <c r="IU7" s="104"/>
      <c r="IV7" s="104"/>
      <c r="IW7" s="105">
        <f t="shared" si="33"/>
        <v>0</v>
      </c>
      <c r="IX7" s="106"/>
      <c r="IY7" s="107">
        <f t="shared" ref="IY7:JD7" si="39">SUM(C7,K7,S7,AA7,AI7,AQ7,AY7,BG7,BO7,BW7,CE7,CM7,CU7,DC7,DK7,DS7,EA7,EI7,EQ7,EY7,FG7,FO7,FW7,GE7,GM7,GU7,HC7,HK7,HS7,IA7,II7,IQ7)</f>
        <v>0</v>
      </c>
      <c r="IZ7" s="107">
        <f t="shared" si="39"/>
        <v>0</v>
      </c>
      <c r="JA7" s="107">
        <f t="shared" si="39"/>
        <v>0</v>
      </c>
      <c r="JB7" s="107">
        <f t="shared" si="39"/>
        <v>0</v>
      </c>
      <c r="JC7" s="107">
        <f t="shared" si="39"/>
        <v>0</v>
      </c>
      <c r="JD7" s="107">
        <f t="shared" si="39"/>
        <v>0</v>
      </c>
      <c r="JE7" s="107">
        <f t="shared" si="35"/>
        <v>0</v>
      </c>
      <c r="JF7" s="111"/>
      <c r="JG7" s="104">
        <f t="shared" si="36"/>
        <v>0</v>
      </c>
    </row>
    <row r="8" ht="15.75" customHeight="1">
      <c r="A8" s="3" t="s">
        <v>61</v>
      </c>
      <c r="B8" s="3" t="s">
        <v>6</v>
      </c>
      <c r="C8" s="104"/>
      <c r="D8" s="104"/>
      <c r="E8" s="104"/>
      <c r="F8" s="104"/>
      <c r="G8" s="104"/>
      <c r="H8" s="104"/>
      <c r="I8" s="105">
        <f t="shared" si="2"/>
        <v>0</v>
      </c>
      <c r="J8" s="106"/>
      <c r="K8" s="104"/>
      <c r="L8" s="104"/>
      <c r="M8" s="104"/>
      <c r="N8" s="104"/>
      <c r="O8" s="104"/>
      <c r="P8" s="104"/>
      <c r="Q8" s="105">
        <f t="shared" si="3"/>
        <v>0</v>
      </c>
      <c r="R8" s="106"/>
      <c r="S8" s="104"/>
      <c r="T8" s="104"/>
      <c r="U8" s="104"/>
      <c r="V8" s="104"/>
      <c r="W8" s="104"/>
      <c r="X8" s="104"/>
      <c r="Y8" s="105">
        <f t="shared" si="4"/>
        <v>0</v>
      </c>
      <c r="Z8" s="106"/>
      <c r="AA8" s="104"/>
      <c r="AB8" s="104"/>
      <c r="AC8" s="104"/>
      <c r="AD8" s="104"/>
      <c r="AE8" s="104"/>
      <c r="AF8" s="104"/>
      <c r="AG8" s="105">
        <f t="shared" si="5"/>
        <v>0</v>
      </c>
      <c r="AH8" s="106"/>
      <c r="AI8" s="104"/>
      <c r="AJ8" s="104"/>
      <c r="AK8" s="104"/>
      <c r="AL8" s="104"/>
      <c r="AM8" s="104"/>
      <c r="AN8" s="104"/>
      <c r="AO8" s="105">
        <f t="shared" si="6"/>
        <v>0</v>
      </c>
      <c r="AP8" s="106"/>
      <c r="AQ8" s="104"/>
      <c r="AR8" s="104"/>
      <c r="AS8" s="104"/>
      <c r="AT8" s="104"/>
      <c r="AU8" s="104"/>
      <c r="AV8" s="104"/>
      <c r="AW8" s="105">
        <f t="shared" si="7"/>
        <v>0</v>
      </c>
      <c r="AX8" s="106"/>
      <c r="AY8" s="104"/>
      <c r="AZ8" s="104"/>
      <c r="BA8" s="104"/>
      <c r="BB8" s="104"/>
      <c r="BC8" s="104"/>
      <c r="BD8" s="104"/>
      <c r="BE8" s="105">
        <f t="shared" si="8"/>
        <v>0</v>
      </c>
      <c r="BF8" s="106"/>
      <c r="BG8" s="104"/>
      <c r="BH8" s="104"/>
      <c r="BI8" s="104"/>
      <c r="BJ8" s="104"/>
      <c r="BK8" s="104"/>
      <c r="BL8" s="104"/>
      <c r="BM8" s="105">
        <f t="shared" si="9"/>
        <v>0</v>
      </c>
      <c r="BN8" s="106"/>
      <c r="BO8" s="104"/>
      <c r="BP8" s="104"/>
      <c r="BQ8" s="104"/>
      <c r="BR8" s="104"/>
      <c r="BS8" s="104"/>
      <c r="BT8" s="104"/>
      <c r="BU8" s="105">
        <f t="shared" si="10"/>
        <v>0</v>
      </c>
      <c r="BV8" s="106"/>
      <c r="BW8" s="104"/>
      <c r="BX8" s="104"/>
      <c r="BY8" s="104"/>
      <c r="BZ8" s="104"/>
      <c r="CA8" s="104"/>
      <c r="CB8" s="104"/>
      <c r="CC8" s="105">
        <f t="shared" si="11"/>
        <v>0</v>
      </c>
      <c r="CD8" s="106"/>
      <c r="CE8" s="104"/>
      <c r="CF8" s="104"/>
      <c r="CG8" s="104"/>
      <c r="CH8" s="104"/>
      <c r="CI8" s="104"/>
      <c r="CJ8" s="104"/>
      <c r="CK8" s="105">
        <f t="shared" si="12"/>
        <v>0</v>
      </c>
      <c r="CL8" s="106"/>
      <c r="CM8" s="104"/>
      <c r="CN8" s="104"/>
      <c r="CO8" s="104"/>
      <c r="CP8" s="104"/>
      <c r="CQ8" s="104"/>
      <c r="CR8" s="104"/>
      <c r="CS8" s="105">
        <f t="shared" si="13"/>
        <v>0</v>
      </c>
      <c r="CT8" s="106"/>
      <c r="CU8" s="104"/>
      <c r="CV8" s="104"/>
      <c r="CW8" s="104"/>
      <c r="CX8" s="104"/>
      <c r="CY8" s="104"/>
      <c r="CZ8" s="104"/>
      <c r="DA8" s="105">
        <f t="shared" si="14"/>
        <v>0</v>
      </c>
      <c r="DB8" s="106"/>
      <c r="DC8" s="104"/>
      <c r="DD8" s="104"/>
      <c r="DE8" s="104"/>
      <c r="DF8" s="104"/>
      <c r="DG8" s="104"/>
      <c r="DH8" s="104"/>
      <c r="DI8" s="105">
        <f t="shared" si="15"/>
        <v>0</v>
      </c>
      <c r="DJ8" s="106"/>
      <c r="DK8" s="104"/>
      <c r="DL8" s="104"/>
      <c r="DM8" s="104"/>
      <c r="DN8" s="104"/>
      <c r="DO8" s="104"/>
      <c r="DP8" s="104"/>
      <c r="DQ8" s="105">
        <f t="shared" si="16"/>
        <v>0</v>
      </c>
      <c r="DR8" s="106"/>
      <c r="DS8" s="104"/>
      <c r="DT8" s="104"/>
      <c r="DU8" s="104"/>
      <c r="DV8" s="104"/>
      <c r="DW8" s="104"/>
      <c r="DX8" s="104"/>
      <c r="DY8" s="105">
        <f t="shared" si="17"/>
        <v>0</v>
      </c>
      <c r="DZ8" s="106"/>
      <c r="EA8" s="104"/>
      <c r="EB8" s="104"/>
      <c r="EC8" s="104"/>
      <c r="ED8" s="104"/>
      <c r="EE8" s="104"/>
      <c r="EF8" s="104"/>
      <c r="EG8" s="105">
        <f t="shared" si="18"/>
        <v>0</v>
      </c>
      <c r="EH8" s="106"/>
      <c r="EI8" s="104"/>
      <c r="EJ8" s="104"/>
      <c r="EK8" s="104"/>
      <c r="EL8" s="104"/>
      <c r="EM8" s="104"/>
      <c r="EN8" s="104"/>
      <c r="EO8" s="105">
        <f t="shared" si="19"/>
        <v>0</v>
      </c>
      <c r="EP8" s="106"/>
      <c r="EQ8" s="104"/>
      <c r="ER8" s="104"/>
      <c r="ES8" s="104"/>
      <c r="ET8" s="104"/>
      <c r="EU8" s="104"/>
      <c r="EV8" s="104"/>
      <c r="EW8" s="105">
        <f t="shared" si="20"/>
        <v>0</v>
      </c>
      <c r="EX8" s="106"/>
      <c r="EY8" s="104"/>
      <c r="EZ8" s="104"/>
      <c r="FA8" s="104"/>
      <c r="FB8" s="104"/>
      <c r="FC8" s="104"/>
      <c r="FD8" s="104"/>
      <c r="FE8" s="105">
        <f t="shared" si="21"/>
        <v>0</v>
      </c>
      <c r="FF8" s="106"/>
      <c r="FG8" s="104"/>
      <c r="FH8" s="104"/>
      <c r="FI8" s="104"/>
      <c r="FJ8" s="104"/>
      <c r="FK8" s="104"/>
      <c r="FL8" s="104"/>
      <c r="FM8" s="105">
        <f t="shared" si="22"/>
        <v>0</v>
      </c>
      <c r="FN8" s="106"/>
      <c r="FO8" s="104"/>
      <c r="FP8" s="104"/>
      <c r="FQ8" s="104"/>
      <c r="FR8" s="104"/>
      <c r="FS8" s="104"/>
      <c r="FT8" s="104"/>
      <c r="FU8" s="105">
        <f t="shared" si="23"/>
        <v>0</v>
      </c>
      <c r="FV8" s="106"/>
      <c r="FW8" s="104"/>
      <c r="FX8" s="104"/>
      <c r="FY8" s="104"/>
      <c r="FZ8" s="104"/>
      <c r="GA8" s="104"/>
      <c r="GB8" s="104"/>
      <c r="GC8" s="105">
        <f t="shared" si="24"/>
        <v>0</v>
      </c>
      <c r="GD8" s="106"/>
      <c r="GE8" s="104"/>
      <c r="GF8" s="104"/>
      <c r="GG8" s="104"/>
      <c r="GH8" s="104"/>
      <c r="GI8" s="104"/>
      <c r="GJ8" s="104"/>
      <c r="GK8" s="105">
        <f t="shared" si="25"/>
        <v>0</v>
      </c>
      <c r="GL8" s="106"/>
      <c r="GM8" s="104"/>
      <c r="GN8" s="104"/>
      <c r="GO8" s="104"/>
      <c r="GP8" s="104"/>
      <c r="GQ8" s="104"/>
      <c r="GR8" s="104"/>
      <c r="GS8" s="105">
        <f t="shared" si="26"/>
        <v>0</v>
      </c>
      <c r="GT8" s="106"/>
      <c r="GU8" s="104"/>
      <c r="GV8" s="104"/>
      <c r="GW8" s="104"/>
      <c r="GX8" s="104"/>
      <c r="GY8" s="104"/>
      <c r="GZ8" s="104"/>
      <c r="HA8" s="105">
        <f t="shared" si="27"/>
        <v>0</v>
      </c>
      <c r="HB8" s="106"/>
      <c r="HC8" s="104"/>
      <c r="HD8" s="104"/>
      <c r="HE8" s="104"/>
      <c r="HF8" s="104"/>
      <c r="HG8" s="104"/>
      <c r="HH8" s="104"/>
      <c r="HI8" s="105">
        <f t="shared" si="28"/>
        <v>0</v>
      </c>
      <c r="HJ8" s="106"/>
      <c r="HK8" s="104"/>
      <c r="HL8" s="104"/>
      <c r="HM8" s="104"/>
      <c r="HN8" s="104"/>
      <c r="HO8" s="104"/>
      <c r="HP8" s="104"/>
      <c r="HQ8" s="105">
        <f t="shared" si="29"/>
        <v>0</v>
      </c>
      <c r="HR8" s="106"/>
      <c r="HS8" s="104"/>
      <c r="HT8" s="104"/>
      <c r="HU8" s="104"/>
      <c r="HV8" s="104"/>
      <c r="HW8" s="104"/>
      <c r="HX8" s="104"/>
      <c r="HY8" s="105">
        <f t="shared" si="30"/>
        <v>0</v>
      </c>
      <c r="HZ8" s="106"/>
      <c r="IA8" s="104"/>
      <c r="IB8" s="104"/>
      <c r="IC8" s="104"/>
      <c r="ID8" s="104"/>
      <c r="IE8" s="104"/>
      <c r="IF8" s="104"/>
      <c r="IG8" s="105">
        <f t="shared" si="31"/>
        <v>0</v>
      </c>
      <c r="IH8" s="106"/>
      <c r="II8" s="104"/>
      <c r="IJ8" s="104"/>
      <c r="IK8" s="104"/>
      <c r="IL8" s="104"/>
      <c r="IM8" s="104"/>
      <c r="IN8" s="104"/>
      <c r="IO8" s="105">
        <f t="shared" si="32"/>
        <v>0</v>
      </c>
      <c r="IP8" s="106"/>
      <c r="IQ8" s="104"/>
      <c r="IR8" s="104"/>
      <c r="IS8" s="104"/>
      <c r="IT8" s="104"/>
      <c r="IU8" s="104"/>
      <c r="IV8" s="104"/>
      <c r="IW8" s="105">
        <f t="shared" si="33"/>
        <v>0</v>
      </c>
      <c r="IX8" s="106"/>
      <c r="IY8" s="107">
        <f t="shared" ref="IY8:JD8" si="40">SUM(C8,K8,S8,AA8,AI8,AQ8,AY8,BG8,BO8,BW8,CE8,CM8,CU8,DC8,DK8,DS8,EA8,EI8,EQ8,EY8,FG8,FO8,FW8,GE8,GM8,GU8,HC8,HK8,HS8,IA8,II8,IQ8)</f>
        <v>0</v>
      </c>
      <c r="IZ8" s="107">
        <f t="shared" si="40"/>
        <v>0</v>
      </c>
      <c r="JA8" s="107">
        <f t="shared" si="40"/>
        <v>0</v>
      </c>
      <c r="JB8" s="107">
        <f t="shared" si="40"/>
        <v>0</v>
      </c>
      <c r="JC8" s="107">
        <f t="shared" si="40"/>
        <v>0</v>
      </c>
      <c r="JD8" s="107">
        <f t="shared" si="40"/>
        <v>0</v>
      </c>
      <c r="JE8" s="108">
        <f t="shared" si="35"/>
        <v>0</v>
      </c>
      <c r="JF8" s="104"/>
      <c r="JG8" s="104">
        <f t="shared" si="36"/>
        <v>0</v>
      </c>
    </row>
    <row r="9" ht="15.75" customHeight="1">
      <c r="A9" s="3" t="s">
        <v>62</v>
      </c>
      <c r="B9" s="3" t="s">
        <v>7</v>
      </c>
      <c r="C9" s="104"/>
      <c r="D9" s="104"/>
      <c r="E9" s="104"/>
      <c r="F9" s="104"/>
      <c r="G9" s="104"/>
      <c r="H9" s="104"/>
      <c r="I9" s="105">
        <f t="shared" si="2"/>
        <v>0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04"/>
      <c r="T9" s="104"/>
      <c r="U9" s="104"/>
      <c r="V9" s="104"/>
      <c r="W9" s="104"/>
      <c r="X9" s="104"/>
      <c r="Y9" s="105">
        <f t="shared" si="4"/>
        <v>0</v>
      </c>
      <c r="Z9" s="106"/>
      <c r="AA9" s="104"/>
      <c r="AB9" s="104"/>
      <c r="AC9" s="104"/>
      <c r="AD9" s="104"/>
      <c r="AE9" s="104"/>
      <c r="AF9" s="104"/>
      <c r="AG9" s="105">
        <f t="shared" si="5"/>
        <v>0</v>
      </c>
      <c r="AH9" s="106"/>
      <c r="AI9" s="104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04"/>
      <c r="BH9" s="104"/>
      <c r="BI9" s="104"/>
      <c r="BJ9" s="104"/>
      <c r="BK9" s="104"/>
      <c r="BL9" s="104"/>
      <c r="BM9" s="105">
        <f t="shared" si="9"/>
        <v>0</v>
      </c>
      <c r="BN9" s="106"/>
      <c r="BO9" s="104"/>
      <c r="BP9" s="104"/>
      <c r="BQ9" s="104"/>
      <c r="BR9" s="104"/>
      <c r="BS9" s="104"/>
      <c r="BT9" s="104"/>
      <c r="BU9" s="105">
        <f t="shared" si="10"/>
        <v>0</v>
      </c>
      <c r="BV9" s="106"/>
      <c r="BW9" s="104"/>
      <c r="BX9" s="104"/>
      <c r="BY9" s="104"/>
      <c r="BZ9" s="104"/>
      <c r="CA9" s="104"/>
      <c r="CB9" s="104"/>
      <c r="CC9" s="105">
        <f t="shared" si="11"/>
        <v>0</v>
      </c>
      <c r="CD9" s="106"/>
      <c r="CE9" s="104"/>
      <c r="CF9" s="104"/>
      <c r="CG9" s="104"/>
      <c r="CH9" s="104"/>
      <c r="CI9" s="104"/>
      <c r="CJ9" s="104"/>
      <c r="CK9" s="105">
        <f t="shared" si="12"/>
        <v>0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/>
      <c r="DD9" s="104"/>
      <c r="DE9" s="104"/>
      <c r="DF9" s="104"/>
      <c r="DG9" s="104"/>
      <c r="DH9" s="104"/>
      <c r="DI9" s="105">
        <f t="shared" si="15"/>
        <v>0</v>
      </c>
      <c r="DJ9" s="106"/>
      <c r="DK9" s="104"/>
      <c r="DL9" s="104"/>
      <c r="DM9" s="104"/>
      <c r="DN9" s="104">
        <v>1.0</v>
      </c>
      <c r="DO9" s="104"/>
      <c r="DP9" s="104"/>
      <c r="DQ9" s="105">
        <f t="shared" si="16"/>
        <v>1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04"/>
      <c r="EJ9" s="104"/>
      <c r="EK9" s="104"/>
      <c r="EL9" s="104"/>
      <c r="EM9" s="104"/>
      <c r="EN9" s="104"/>
      <c r="EO9" s="105">
        <f t="shared" si="19"/>
        <v>0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04"/>
      <c r="FP9" s="104"/>
      <c r="FQ9" s="104"/>
      <c r="FR9" s="104"/>
      <c r="FS9" s="104"/>
      <c r="FT9" s="104"/>
      <c r="FU9" s="105">
        <f t="shared" si="23"/>
        <v>0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04"/>
      <c r="GF9" s="104"/>
      <c r="GG9" s="104"/>
      <c r="GH9" s="104"/>
      <c r="GI9" s="104"/>
      <c r="GJ9" s="104"/>
      <c r="GK9" s="105">
        <f t="shared" si="25"/>
        <v>0</v>
      </c>
      <c r="GL9" s="106"/>
      <c r="GM9" s="104"/>
      <c r="GN9" s="104"/>
      <c r="GO9" s="104"/>
      <c r="GP9" s="104"/>
      <c r="GQ9" s="104"/>
      <c r="GR9" s="104"/>
      <c r="GS9" s="105">
        <f t="shared" si="26"/>
        <v>0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04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Q9" s="104"/>
      <c r="IR9" s="104"/>
      <c r="IS9" s="104"/>
      <c r="IT9" s="104"/>
      <c r="IU9" s="104"/>
      <c r="IV9" s="104"/>
      <c r="IW9" s="105">
        <f t="shared" si="33"/>
        <v>0</v>
      </c>
      <c r="IX9" s="106"/>
      <c r="IY9" s="107">
        <f t="shared" ref="IY9:JD9" si="41">SUM(C9,K9,S9,AA9,AI9,AQ9,AY9,BG9,BO9,BW9,CE9,CM9,CU9,DC9,DK9,DS9,EA9,EI9,EQ9,EY9,FG9,FO9,FW9,GE9,GM9,GU9,HC9,HK9,HS9,IA9,II9,IQ9)</f>
        <v>0</v>
      </c>
      <c r="IZ9" s="107">
        <f t="shared" si="41"/>
        <v>0</v>
      </c>
      <c r="JA9" s="107">
        <f t="shared" si="41"/>
        <v>0</v>
      </c>
      <c r="JB9" s="107">
        <f t="shared" si="41"/>
        <v>1</v>
      </c>
      <c r="JC9" s="107">
        <f t="shared" si="41"/>
        <v>0</v>
      </c>
      <c r="JD9" s="107">
        <f t="shared" si="41"/>
        <v>0</v>
      </c>
      <c r="JE9" s="108">
        <f t="shared" si="35"/>
        <v>1</v>
      </c>
      <c r="JF9" s="104"/>
      <c r="JG9" s="104">
        <f t="shared" si="36"/>
        <v>-0.5</v>
      </c>
    </row>
    <row r="10" ht="15.75" customHeight="1">
      <c r="A10" s="3" t="s">
        <v>63</v>
      </c>
      <c r="B10" s="3" t="s">
        <v>8</v>
      </c>
      <c r="C10" s="105"/>
      <c r="D10" s="104"/>
      <c r="E10" s="105"/>
      <c r="F10" s="105"/>
      <c r="G10" s="104"/>
      <c r="H10" s="104"/>
      <c r="I10" s="105">
        <f t="shared" si="2"/>
        <v>0</v>
      </c>
      <c r="J10" s="106"/>
      <c r="K10" s="105"/>
      <c r="L10" s="104"/>
      <c r="M10" s="105"/>
      <c r="N10" s="105"/>
      <c r="O10" s="104"/>
      <c r="P10" s="104"/>
      <c r="Q10" s="105">
        <f t="shared" si="3"/>
        <v>0</v>
      </c>
      <c r="R10" s="106"/>
      <c r="S10" s="105"/>
      <c r="T10" s="104"/>
      <c r="U10" s="105"/>
      <c r="V10" s="105"/>
      <c r="W10" s="104"/>
      <c r="X10" s="104"/>
      <c r="Y10" s="105">
        <f t="shared" si="4"/>
        <v>0</v>
      </c>
      <c r="Z10" s="106"/>
      <c r="AA10" s="105"/>
      <c r="AB10" s="104"/>
      <c r="AC10" s="105"/>
      <c r="AD10" s="105"/>
      <c r="AE10" s="104"/>
      <c r="AF10" s="104"/>
      <c r="AG10" s="105">
        <f t="shared" si="5"/>
        <v>0</v>
      </c>
      <c r="AH10" s="106"/>
      <c r="AI10" s="105"/>
      <c r="AJ10" s="104"/>
      <c r="AK10" s="105"/>
      <c r="AL10" s="105"/>
      <c r="AM10" s="104"/>
      <c r="AN10" s="104"/>
      <c r="AO10" s="105">
        <f t="shared" si="6"/>
        <v>0</v>
      </c>
      <c r="AP10" s="106"/>
      <c r="AQ10" s="105"/>
      <c r="AR10" s="104"/>
      <c r="AS10" s="105"/>
      <c r="AT10" s="105"/>
      <c r="AU10" s="104"/>
      <c r="AV10" s="104"/>
      <c r="AW10" s="105">
        <f t="shared" si="7"/>
        <v>0</v>
      </c>
      <c r="AX10" s="106"/>
      <c r="AY10" s="105"/>
      <c r="AZ10" s="104"/>
      <c r="BA10" s="105"/>
      <c r="BB10" s="105"/>
      <c r="BC10" s="104"/>
      <c r="BD10" s="104"/>
      <c r="BE10" s="105">
        <f t="shared" si="8"/>
        <v>0</v>
      </c>
      <c r="BF10" s="106"/>
      <c r="BG10" s="105"/>
      <c r="BH10" s="104"/>
      <c r="BI10" s="105"/>
      <c r="BJ10" s="105"/>
      <c r="BK10" s="104"/>
      <c r="BL10" s="104"/>
      <c r="BM10" s="105">
        <f t="shared" si="9"/>
        <v>0</v>
      </c>
      <c r="BN10" s="106"/>
      <c r="BO10" s="105">
        <v>1.0</v>
      </c>
      <c r="BP10" s="104">
        <v>1.0</v>
      </c>
      <c r="BQ10" s="105"/>
      <c r="BR10" s="105"/>
      <c r="BS10" s="104"/>
      <c r="BT10" s="104"/>
      <c r="BU10" s="105">
        <f t="shared" si="10"/>
        <v>2</v>
      </c>
      <c r="BV10" s="106"/>
      <c r="BW10" s="105"/>
      <c r="BX10" s="104"/>
      <c r="BY10" s="105"/>
      <c r="BZ10" s="105"/>
      <c r="CA10" s="104"/>
      <c r="CB10" s="104"/>
      <c r="CC10" s="105">
        <f t="shared" si="11"/>
        <v>0</v>
      </c>
      <c r="CD10" s="106"/>
      <c r="CE10" s="105"/>
      <c r="CF10" s="104"/>
      <c r="CG10" s="105"/>
      <c r="CH10" s="105"/>
      <c r="CI10" s="104"/>
      <c r="CJ10" s="104"/>
      <c r="CK10" s="105">
        <f t="shared" si="12"/>
        <v>0</v>
      </c>
      <c r="CL10" s="106"/>
      <c r="CM10" s="105"/>
      <c r="CN10" s="104"/>
      <c r="CO10" s="105"/>
      <c r="CP10" s="105"/>
      <c r="CQ10" s="104"/>
      <c r="CR10" s="104"/>
      <c r="CS10" s="105">
        <f t="shared" si="13"/>
        <v>0</v>
      </c>
      <c r="CT10" s="106"/>
      <c r="CU10" s="105"/>
      <c r="CV10" s="104"/>
      <c r="CW10" s="105"/>
      <c r="CX10" s="105"/>
      <c r="CY10" s="104"/>
      <c r="CZ10" s="104"/>
      <c r="DA10" s="105">
        <f t="shared" si="14"/>
        <v>0</v>
      </c>
      <c r="DB10" s="106"/>
      <c r="DC10" s="105"/>
      <c r="DD10" s="104"/>
      <c r="DE10" s="105"/>
      <c r="DF10" s="105"/>
      <c r="DG10" s="104"/>
      <c r="DH10" s="104"/>
      <c r="DI10" s="105">
        <f t="shared" si="15"/>
        <v>0</v>
      </c>
      <c r="DJ10" s="106"/>
      <c r="DK10" s="105"/>
      <c r="DL10" s="104"/>
      <c r="DM10" s="105">
        <v>1.0</v>
      </c>
      <c r="DN10" s="105">
        <v>2.0</v>
      </c>
      <c r="DO10" s="104"/>
      <c r="DP10" s="104"/>
      <c r="DQ10" s="105">
        <f t="shared" si="16"/>
        <v>3</v>
      </c>
      <c r="DR10" s="106"/>
      <c r="DS10" s="105">
        <v>1.0</v>
      </c>
      <c r="DT10" s="104"/>
      <c r="DU10" s="105"/>
      <c r="DV10" s="105"/>
      <c r="DW10" s="104"/>
      <c r="DX10" s="104"/>
      <c r="DY10" s="105">
        <f t="shared" si="17"/>
        <v>1</v>
      </c>
      <c r="DZ10" s="106"/>
      <c r="EA10" s="105"/>
      <c r="EB10" s="104"/>
      <c r="EC10" s="105"/>
      <c r="ED10" s="105"/>
      <c r="EE10" s="104"/>
      <c r="EF10" s="104"/>
      <c r="EG10" s="105">
        <f t="shared" si="18"/>
        <v>0</v>
      </c>
      <c r="EH10" s="106"/>
      <c r="EI10" s="105"/>
      <c r="EJ10" s="104"/>
      <c r="EK10" s="105"/>
      <c r="EL10" s="105"/>
      <c r="EM10" s="104"/>
      <c r="EN10" s="104"/>
      <c r="EO10" s="105">
        <f t="shared" si="19"/>
        <v>0</v>
      </c>
      <c r="EP10" s="106"/>
      <c r="EQ10" s="105"/>
      <c r="ER10" s="104"/>
      <c r="ES10" s="105"/>
      <c r="ET10" s="105"/>
      <c r="EU10" s="104"/>
      <c r="EV10" s="104"/>
      <c r="EW10" s="105">
        <f t="shared" si="20"/>
        <v>0</v>
      </c>
      <c r="EX10" s="106"/>
      <c r="EY10" s="105"/>
      <c r="EZ10" s="104"/>
      <c r="FA10" s="105"/>
      <c r="FB10" s="105"/>
      <c r="FC10" s="104"/>
      <c r="FD10" s="104"/>
      <c r="FE10" s="105">
        <f t="shared" si="21"/>
        <v>0</v>
      </c>
      <c r="FF10" s="106"/>
      <c r="FG10" s="105"/>
      <c r="FH10" s="104"/>
      <c r="FI10" s="105"/>
      <c r="FJ10" s="105"/>
      <c r="FK10" s="104"/>
      <c r="FL10" s="104"/>
      <c r="FM10" s="105">
        <f t="shared" si="22"/>
        <v>0</v>
      </c>
      <c r="FN10" s="106"/>
      <c r="FO10" s="105">
        <v>1.0</v>
      </c>
      <c r="FP10" s="104"/>
      <c r="FQ10" s="105"/>
      <c r="FR10" s="105">
        <v>3.0</v>
      </c>
      <c r="FS10" s="104"/>
      <c r="FT10" s="104"/>
      <c r="FU10" s="105">
        <f t="shared" si="23"/>
        <v>4</v>
      </c>
      <c r="FV10" s="106"/>
      <c r="FW10" s="105">
        <v>1.0</v>
      </c>
      <c r="FX10" s="104"/>
      <c r="FY10" s="105"/>
      <c r="FZ10" s="105"/>
      <c r="GA10" s="104"/>
      <c r="GB10" s="104"/>
      <c r="GC10" s="105">
        <f t="shared" si="24"/>
        <v>1</v>
      </c>
      <c r="GD10" s="106"/>
      <c r="GE10" s="105"/>
      <c r="GF10" s="104"/>
      <c r="GG10" s="105"/>
      <c r="GH10" s="105"/>
      <c r="GI10" s="104"/>
      <c r="GJ10" s="104"/>
      <c r="GK10" s="105">
        <f t="shared" si="25"/>
        <v>0</v>
      </c>
      <c r="GL10" s="106"/>
      <c r="GM10" s="105"/>
      <c r="GN10" s="104"/>
      <c r="GO10" s="105"/>
      <c r="GP10" s="105"/>
      <c r="GQ10" s="104"/>
      <c r="GR10" s="104"/>
      <c r="GS10" s="105">
        <f t="shared" si="26"/>
        <v>0</v>
      </c>
      <c r="GT10" s="106"/>
      <c r="GU10" s="105"/>
      <c r="GV10" s="104"/>
      <c r="GW10" s="105"/>
      <c r="GX10" s="105"/>
      <c r="GY10" s="104"/>
      <c r="GZ10" s="104"/>
      <c r="HA10" s="105">
        <f t="shared" si="27"/>
        <v>0</v>
      </c>
      <c r="HB10" s="106"/>
      <c r="HC10" s="105"/>
      <c r="HD10" s="104"/>
      <c r="HE10" s="105"/>
      <c r="HF10" s="105"/>
      <c r="HG10" s="104"/>
      <c r="HH10" s="104"/>
      <c r="HI10" s="105">
        <f t="shared" si="28"/>
        <v>0</v>
      </c>
      <c r="HJ10" s="106"/>
      <c r="HK10" s="105"/>
      <c r="HL10" s="104"/>
      <c r="HM10" s="105"/>
      <c r="HN10" s="105"/>
      <c r="HO10" s="104"/>
      <c r="HP10" s="104"/>
      <c r="HQ10" s="105">
        <f t="shared" si="29"/>
        <v>0</v>
      </c>
      <c r="HR10" s="106"/>
      <c r="HS10" s="105"/>
      <c r="HT10" s="104"/>
      <c r="HU10" s="105"/>
      <c r="HV10" s="105"/>
      <c r="HW10" s="104"/>
      <c r="HX10" s="104"/>
      <c r="HY10" s="105">
        <f t="shared" si="30"/>
        <v>0</v>
      </c>
      <c r="HZ10" s="106"/>
      <c r="IA10" s="105"/>
      <c r="IB10" s="104"/>
      <c r="IC10" s="105"/>
      <c r="ID10" s="105"/>
      <c r="IE10" s="104"/>
      <c r="IF10" s="104"/>
      <c r="IG10" s="105">
        <f t="shared" si="31"/>
        <v>0</v>
      </c>
      <c r="IH10" s="106"/>
      <c r="II10" s="105"/>
      <c r="IJ10" s="104"/>
      <c r="IK10" s="105"/>
      <c r="IL10" s="105"/>
      <c r="IM10" s="104"/>
      <c r="IN10" s="104"/>
      <c r="IO10" s="105">
        <f t="shared" si="32"/>
        <v>0</v>
      </c>
      <c r="IP10" s="106"/>
      <c r="IQ10" s="105"/>
      <c r="IR10" s="104"/>
      <c r="IS10" s="105"/>
      <c r="IT10" s="105"/>
      <c r="IU10" s="104"/>
      <c r="IV10" s="104"/>
      <c r="IW10" s="105">
        <f t="shared" si="33"/>
        <v>0</v>
      </c>
      <c r="IX10" s="106"/>
      <c r="IY10" s="107">
        <f t="shared" ref="IY10:JD10" si="42">SUM(C10,K10,S10,AA10,AI10,AQ10,AY10,BG10,BO10,BW10,CE10,CM10,CU10,DC10,DK10,DS10,EA10,EI10,EQ10,EY10,FG10,FO10,FW10,GE10,GM10,GU10,HC10,HK10,HS10,IA10,II10,IQ10)</f>
        <v>4</v>
      </c>
      <c r="IZ10" s="107">
        <f t="shared" si="42"/>
        <v>1</v>
      </c>
      <c r="JA10" s="107">
        <f t="shared" si="42"/>
        <v>1</v>
      </c>
      <c r="JB10" s="107">
        <f t="shared" si="42"/>
        <v>5</v>
      </c>
      <c r="JC10" s="107">
        <f t="shared" si="42"/>
        <v>0</v>
      </c>
      <c r="JD10" s="107">
        <f t="shared" si="42"/>
        <v>0</v>
      </c>
      <c r="JE10" s="108">
        <f t="shared" si="35"/>
        <v>11</v>
      </c>
      <c r="JF10" s="104"/>
      <c r="JG10" s="104">
        <f t="shared" si="36"/>
        <v>-5.5</v>
      </c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04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04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04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04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04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04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04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04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04"/>
      <c r="GN11" s="104"/>
      <c r="GO11" s="104"/>
      <c r="GP11" s="104"/>
      <c r="GQ11" s="104"/>
      <c r="GR11" s="104"/>
      <c r="GS11" s="105">
        <f t="shared" si="26"/>
        <v>0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04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si="32"/>
        <v>0</v>
      </c>
      <c r="IP11" s="106"/>
      <c r="IQ11" s="104"/>
      <c r="IR11" s="104"/>
      <c r="IS11" s="104"/>
      <c r="IT11" s="104"/>
      <c r="IU11" s="104"/>
      <c r="IV11" s="104"/>
      <c r="IW11" s="105">
        <f t="shared" si="33"/>
        <v>0</v>
      </c>
      <c r="IX11" s="106"/>
      <c r="IY11" s="107">
        <f t="shared" ref="IY11:JD11" si="43">SUM(C11,K11,S11,AA11,AI11,AQ11,AY11,BG11,BO11,BW11,CE11,CM11,CU11,DC11,DK11,DS11,EA11,EI11,EQ11,EY11,FG11,FO11,FW11,GE11,GM11,GU11,HC11,HK11,HS11,IA11,II11,IQ11)</f>
        <v>0</v>
      </c>
      <c r="IZ11" s="107">
        <f t="shared" si="43"/>
        <v>0</v>
      </c>
      <c r="JA11" s="107">
        <f t="shared" si="43"/>
        <v>0</v>
      </c>
      <c r="JB11" s="107">
        <f t="shared" si="43"/>
        <v>0</v>
      </c>
      <c r="JC11" s="107">
        <f t="shared" si="43"/>
        <v>0</v>
      </c>
      <c r="JD11" s="107">
        <f t="shared" si="43"/>
        <v>0</v>
      </c>
      <c r="JE11" s="108">
        <f t="shared" si="35"/>
        <v>0</v>
      </c>
      <c r="JF11" s="104"/>
      <c r="JG11" s="104">
        <f t="shared" si="36"/>
        <v>0</v>
      </c>
    </row>
    <row r="12" ht="15.75" customHeight="1">
      <c r="A12" s="3" t="s">
        <v>11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04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04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04"/>
      <c r="BB12" s="104"/>
      <c r="BC12" s="104"/>
      <c r="BD12" s="104"/>
      <c r="BE12" s="105">
        <f t="shared" si="8"/>
        <v>0</v>
      </c>
      <c r="BF12" s="106"/>
      <c r="BG12" s="104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04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04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04"/>
      <c r="CV12" s="104"/>
      <c r="CW12" s="104"/>
      <c r="CX12" s="104"/>
      <c r="CY12" s="104"/>
      <c r="CZ12" s="104"/>
      <c r="DA12" s="105">
        <f t="shared" si="14"/>
        <v>0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K12" s="104"/>
      <c r="DL12" s="104"/>
      <c r="DM12" s="104"/>
      <c r="DN12" s="104"/>
      <c r="DO12" s="104"/>
      <c r="DP12" s="104"/>
      <c r="DQ12" s="105">
        <f t="shared" si="16"/>
        <v>0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/>
      <c r="EB12" s="104"/>
      <c r="EC12" s="104"/>
      <c r="ED12" s="104"/>
      <c r="EE12" s="104"/>
      <c r="EF12" s="104"/>
      <c r="EG12" s="105">
        <f t="shared" si="18"/>
        <v>0</v>
      </c>
      <c r="EH12" s="106"/>
      <c r="EI12" s="104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04"/>
      <c r="FH12" s="104"/>
      <c r="FI12" s="104"/>
      <c r="FJ12" s="104"/>
      <c r="FK12" s="104"/>
      <c r="FL12" s="104"/>
      <c r="FM12" s="105">
        <f t="shared" si="22"/>
        <v>0</v>
      </c>
      <c r="FN12" s="106"/>
      <c r="FO12" s="104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04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04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04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32"/>
        <v>0</v>
      </c>
      <c r="IP12" s="106"/>
      <c r="IQ12" s="104"/>
      <c r="IR12" s="104"/>
      <c r="IS12" s="104"/>
      <c r="IT12" s="104"/>
      <c r="IU12" s="104"/>
      <c r="IV12" s="104"/>
      <c r="IW12" s="105">
        <f t="shared" si="33"/>
        <v>0</v>
      </c>
      <c r="IX12" s="106"/>
      <c r="IY12" s="107">
        <f t="shared" ref="IY12:JD12" si="44">SUM(C12,K12,S12,AA12,AI12,AQ12,AY12,BG12,BO12,BW12,CE12,CM12,CU12,DC12,DK12,DS12,EA12,EI12,EQ12,EY12,FG12,FO12,FW12,GE12,GM12,GU12,HC12,HK12,HS12,IA12,II12,IQ12)</f>
        <v>0</v>
      </c>
      <c r="IZ12" s="107">
        <f t="shared" si="44"/>
        <v>0</v>
      </c>
      <c r="JA12" s="107">
        <f t="shared" si="44"/>
        <v>0</v>
      </c>
      <c r="JB12" s="107">
        <f t="shared" si="44"/>
        <v>0</v>
      </c>
      <c r="JC12" s="107">
        <f t="shared" si="44"/>
        <v>0</v>
      </c>
      <c r="JD12" s="107">
        <f t="shared" si="44"/>
        <v>0</v>
      </c>
      <c r="JE12" s="108">
        <f t="shared" si="35"/>
        <v>0</v>
      </c>
      <c r="JF12" s="104"/>
      <c r="JG12" s="104">
        <f t="shared" si="36"/>
        <v>0</v>
      </c>
    </row>
    <row r="13" ht="15.75" customHeight="1">
      <c r="A13" s="3" t="s">
        <v>68</v>
      </c>
      <c r="B13" s="3" t="s">
        <v>13</v>
      </c>
      <c r="C13" s="104"/>
      <c r="D13" s="104"/>
      <c r="E13" s="104"/>
      <c r="F13" s="104"/>
      <c r="G13" s="104"/>
      <c r="H13" s="104"/>
      <c r="I13" s="105">
        <f t="shared" si="2"/>
        <v>0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04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04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04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04"/>
      <c r="BP13" s="104"/>
      <c r="BQ13" s="104"/>
      <c r="BR13" s="104"/>
      <c r="BS13" s="104"/>
      <c r="BT13" s="104"/>
      <c r="BU13" s="105">
        <f t="shared" si="10"/>
        <v>0</v>
      </c>
      <c r="BV13" s="106"/>
      <c r="BW13" s="104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04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>
        <v>2.0</v>
      </c>
      <c r="DD13" s="104"/>
      <c r="DE13" s="104">
        <v>1.0</v>
      </c>
      <c r="DF13" s="104">
        <v>4.0</v>
      </c>
      <c r="DG13" s="104"/>
      <c r="DH13" s="104">
        <v>2.0</v>
      </c>
      <c r="DI13" s="105">
        <f t="shared" si="15"/>
        <v>9</v>
      </c>
      <c r="DJ13" s="106"/>
      <c r="DK13" s="104"/>
      <c r="DL13" s="104"/>
      <c r="DM13" s="104"/>
      <c r="DN13" s="104"/>
      <c r="DO13" s="104"/>
      <c r="DP13" s="104"/>
      <c r="DQ13" s="105">
        <f t="shared" si="16"/>
        <v>0</v>
      </c>
      <c r="DR13" s="106"/>
      <c r="DS13" s="104"/>
      <c r="DT13" s="104"/>
      <c r="DU13" s="104"/>
      <c r="DV13" s="104"/>
      <c r="DW13" s="104"/>
      <c r="DX13" s="104"/>
      <c r="DY13" s="105">
        <f t="shared" si="17"/>
        <v>0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04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/>
      <c r="ER13" s="104"/>
      <c r="ES13" s="104"/>
      <c r="ET13" s="104"/>
      <c r="EU13" s="104"/>
      <c r="EV13" s="104"/>
      <c r="EW13" s="105">
        <f t="shared" si="20"/>
        <v>0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04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04"/>
      <c r="FX13" s="104"/>
      <c r="FY13" s="104"/>
      <c r="FZ13" s="104"/>
      <c r="GA13" s="104"/>
      <c r="GB13" s="104"/>
      <c r="GC13" s="105">
        <f t="shared" si="24"/>
        <v>0</v>
      </c>
      <c r="GD13" s="106"/>
      <c r="GE13" s="104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04"/>
      <c r="GN13" s="104"/>
      <c r="GO13" s="104"/>
      <c r="GP13" s="104"/>
      <c r="GQ13" s="104"/>
      <c r="GR13" s="104"/>
      <c r="GS13" s="105">
        <f t="shared" si="26"/>
        <v>0</v>
      </c>
      <c r="GT13" s="106"/>
      <c r="GU13" s="104"/>
      <c r="GV13" s="104"/>
      <c r="GW13" s="104"/>
      <c r="GX13" s="104"/>
      <c r="GY13" s="104"/>
      <c r="GZ13" s="104"/>
      <c r="HA13" s="105">
        <f t="shared" si="27"/>
        <v>0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04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04"/>
      <c r="IB13" s="104"/>
      <c r="IC13" s="104"/>
      <c r="ID13" s="104"/>
      <c r="IE13" s="104"/>
      <c r="IF13" s="104"/>
      <c r="IG13" s="105">
        <f t="shared" si="31"/>
        <v>0</v>
      </c>
      <c r="IH13" s="106"/>
      <c r="II13" s="104"/>
      <c r="IJ13" s="104"/>
      <c r="IK13" s="104"/>
      <c r="IL13" s="104"/>
      <c r="IM13" s="104"/>
      <c r="IN13" s="104"/>
      <c r="IO13" s="105">
        <f t="shared" si="32"/>
        <v>0</v>
      </c>
      <c r="IP13" s="106"/>
      <c r="IQ13" s="104"/>
      <c r="IR13" s="104"/>
      <c r="IS13" s="104"/>
      <c r="IT13" s="104"/>
      <c r="IU13" s="104"/>
      <c r="IV13" s="104"/>
      <c r="IW13" s="105">
        <f t="shared" si="33"/>
        <v>0</v>
      </c>
      <c r="IX13" s="106"/>
      <c r="IY13" s="107">
        <f t="shared" ref="IY13:JD13" si="45">SUM(C13,K13,S13,AA13,AI13,AQ13,AY13,BG13,BO13,BW13,CE13,CM13,CU13,DC13,DK13,DS13,EA13,EI13,EQ13,EY13,FG13,FO13,FW13,GE13,GM13,GU13,HC13,HK13,HS13,IA13,II13,IQ13)</f>
        <v>2</v>
      </c>
      <c r="IZ13" s="107">
        <f t="shared" si="45"/>
        <v>0</v>
      </c>
      <c r="JA13" s="107">
        <f t="shared" si="45"/>
        <v>1</v>
      </c>
      <c r="JB13" s="107">
        <f t="shared" si="45"/>
        <v>4</v>
      </c>
      <c r="JC13" s="107">
        <f t="shared" si="45"/>
        <v>0</v>
      </c>
      <c r="JD13" s="107">
        <f t="shared" si="45"/>
        <v>2</v>
      </c>
      <c r="JE13" s="108">
        <f t="shared" si="35"/>
        <v>9</v>
      </c>
      <c r="JF13" s="104"/>
      <c r="JG13" s="104">
        <f t="shared" si="36"/>
        <v>-4.5</v>
      </c>
    </row>
    <row r="14" ht="15.75" customHeight="1">
      <c r="A14" s="3" t="s">
        <v>69</v>
      </c>
      <c r="B14" s="3" t="s">
        <v>14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04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04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04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04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04"/>
      <c r="CF14" s="104"/>
      <c r="CG14" s="104"/>
      <c r="CH14" s="104"/>
      <c r="CI14" s="104"/>
      <c r="CJ14" s="104"/>
      <c r="CK14" s="105">
        <f t="shared" si="12"/>
        <v>0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1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04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04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04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04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04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32"/>
        <v>0</v>
      </c>
      <c r="IP14" s="106"/>
      <c r="IQ14" s="104"/>
      <c r="IR14" s="104"/>
      <c r="IS14" s="104"/>
      <c r="IT14" s="104"/>
      <c r="IU14" s="104"/>
      <c r="IV14" s="104"/>
      <c r="IW14" s="105">
        <f t="shared" si="33"/>
        <v>0</v>
      </c>
      <c r="IX14" s="106"/>
      <c r="IY14" s="107">
        <f t="shared" ref="IY14:JD14" si="46">SUM(C14,K14,S14,AA14,AI14,AQ14,AY14,BG14,BO14,BW14,CE14,CM14,CU14,DC14,DK14,DS14,EA14,EI14,EQ14,EY14,FG14,FO14,FW14,GE14,GM14,GU14,HC14,HK14,HS14,IA14,II14,IQ14)</f>
        <v>0</v>
      </c>
      <c r="IZ14" s="107">
        <f t="shared" si="46"/>
        <v>0</v>
      </c>
      <c r="JA14" s="107">
        <f t="shared" si="46"/>
        <v>0</v>
      </c>
      <c r="JB14" s="107">
        <f t="shared" si="46"/>
        <v>0</v>
      </c>
      <c r="JC14" s="107">
        <f t="shared" si="46"/>
        <v>0</v>
      </c>
      <c r="JD14" s="107">
        <f t="shared" si="46"/>
        <v>0</v>
      </c>
      <c r="JE14" s="108">
        <f t="shared" si="35"/>
        <v>0</v>
      </c>
      <c r="JF14" s="104"/>
      <c r="JG14" s="104">
        <f t="shared" si="36"/>
        <v>0</v>
      </c>
    </row>
    <row r="15" ht="15.75" customHeight="1">
      <c r="A15" s="3" t="s">
        <v>70</v>
      </c>
      <c r="B15" s="3" t="s">
        <v>15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04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04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/>
      <c r="BE15" s="105">
        <f t="shared" si="8"/>
        <v>0</v>
      </c>
      <c r="BF15" s="106"/>
      <c r="BG15" s="104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04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04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1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04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04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04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04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04"/>
      <c r="HD15" s="104"/>
      <c r="HE15" s="104"/>
      <c r="HF15" s="104"/>
      <c r="HG15" s="104"/>
      <c r="HH15" s="104"/>
      <c r="HI15" s="105">
        <f t="shared" si="28"/>
        <v>0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04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32"/>
        <v>0</v>
      </c>
      <c r="IP15" s="106"/>
      <c r="IQ15" s="104"/>
      <c r="IR15" s="104"/>
      <c r="IS15" s="104"/>
      <c r="IT15" s="104"/>
      <c r="IU15" s="104"/>
      <c r="IV15" s="104"/>
      <c r="IW15" s="105">
        <f t="shared" si="33"/>
        <v>0</v>
      </c>
      <c r="IX15" s="106"/>
      <c r="IY15" s="107">
        <f t="shared" ref="IY15:JD15" si="47">SUM(C15,K15,S15,AA15,AI15,AQ15,AY15,BG15,BO15,BW15,CE15,CM15,CU15,DC15,DK15,DS15,EA15,EI15,EQ15,EY15,FG15,FO15,FW15,GE15,GM15,GU15,HC15,HK15,HS15,IA15,II15,IQ15)</f>
        <v>0</v>
      </c>
      <c r="IZ15" s="107">
        <f t="shared" si="47"/>
        <v>0</v>
      </c>
      <c r="JA15" s="107">
        <f t="shared" si="47"/>
        <v>0</v>
      </c>
      <c r="JB15" s="107">
        <f t="shared" si="47"/>
        <v>0</v>
      </c>
      <c r="JC15" s="107">
        <f t="shared" si="47"/>
        <v>0</v>
      </c>
      <c r="JD15" s="107">
        <f t="shared" si="47"/>
        <v>0</v>
      </c>
      <c r="JE15" s="108">
        <f t="shared" si="35"/>
        <v>0</v>
      </c>
      <c r="JF15" s="104"/>
      <c r="JG15" s="104">
        <f t="shared" si="36"/>
        <v>0</v>
      </c>
    </row>
    <row r="16" ht="15.75" customHeight="1">
      <c r="A16" s="3" t="s">
        <v>71</v>
      </c>
      <c r="B16" s="3" t="s">
        <v>16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04"/>
      <c r="L16" s="104"/>
      <c r="M16" s="104"/>
      <c r="N16" s="104"/>
      <c r="O16" s="104"/>
      <c r="P16" s="104"/>
      <c r="Q16" s="105">
        <f t="shared" si="3"/>
        <v>0</v>
      </c>
      <c r="R16" s="106"/>
      <c r="S16" s="104"/>
      <c r="T16" s="104"/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04"/>
      <c r="AJ16" s="104"/>
      <c r="AK16" s="104"/>
      <c r="AL16" s="104"/>
      <c r="AM16" s="104"/>
      <c r="AN16" s="104"/>
      <c r="AO16" s="105">
        <f t="shared" si="6"/>
        <v>0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04"/>
      <c r="BH16" s="104"/>
      <c r="BI16" s="104"/>
      <c r="BJ16" s="104"/>
      <c r="BK16" s="104"/>
      <c r="BL16" s="104"/>
      <c r="BM16" s="105">
        <f t="shared" si="9"/>
        <v>0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04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04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>
        <v>1.0</v>
      </c>
      <c r="DD16" s="104"/>
      <c r="DE16" s="104"/>
      <c r="DF16" s="104">
        <v>4.0</v>
      </c>
      <c r="DG16" s="104"/>
      <c r="DH16" s="104"/>
      <c r="DI16" s="105">
        <f t="shared" si="15"/>
        <v>5</v>
      </c>
      <c r="DJ16" s="106"/>
      <c r="DK16" s="104"/>
      <c r="DL16" s="104"/>
      <c r="DM16" s="104"/>
      <c r="DN16" s="104"/>
      <c r="DO16" s="104"/>
      <c r="DP16" s="104"/>
      <c r="DQ16" s="105">
        <f t="shared" si="16"/>
        <v>0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04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/>
      <c r="ER16" s="104"/>
      <c r="ES16" s="104"/>
      <c r="ET16" s="104"/>
      <c r="EU16" s="104"/>
      <c r="EV16" s="104"/>
      <c r="EW16" s="105">
        <f t="shared" si="20"/>
        <v>0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04"/>
      <c r="FP16" s="104"/>
      <c r="FQ16" s="104"/>
      <c r="FR16" s="104"/>
      <c r="FS16" s="104"/>
      <c r="FT16" s="104"/>
      <c r="FU16" s="105">
        <f t="shared" si="23"/>
        <v>0</v>
      </c>
      <c r="FV16" s="106"/>
      <c r="FW16" s="104"/>
      <c r="FX16" s="104"/>
      <c r="FY16" s="104"/>
      <c r="FZ16" s="104"/>
      <c r="GA16" s="104"/>
      <c r="GB16" s="104"/>
      <c r="GC16" s="105">
        <f t="shared" si="24"/>
        <v>0</v>
      </c>
      <c r="GD16" s="106"/>
      <c r="GE16" s="104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04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/>
      <c r="GV16" s="104"/>
      <c r="GW16" s="104"/>
      <c r="GX16" s="104"/>
      <c r="GY16" s="104"/>
      <c r="GZ16" s="104"/>
      <c r="HA16" s="105">
        <f t="shared" si="27"/>
        <v>0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04"/>
      <c r="HT16" s="104"/>
      <c r="HU16" s="104"/>
      <c r="HV16" s="104"/>
      <c r="HW16" s="104"/>
      <c r="HX16" s="104"/>
      <c r="HY16" s="105">
        <f t="shared" si="30"/>
        <v>0</v>
      </c>
      <c r="HZ16" s="106"/>
      <c r="IA16" s="104"/>
      <c r="IB16" s="104"/>
      <c r="IC16" s="104"/>
      <c r="ID16" s="104"/>
      <c r="IE16" s="104"/>
      <c r="IF16" s="104"/>
      <c r="IG16" s="105">
        <f t="shared" si="31"/>
        <v>0</v>
      </c>
      <c r="IH16" s="106"/>
      <c r="II16" s="104"/>
      <c r="IJ16" s="104"/>
      <c r="IK16" s="104"/>
      <c r="IL16" s="104"/>
      <c r="IM16" s="104"/>
      <c r="IN16" s="104"/>
      <c r="IO16" s="105">
        <f t="shared" si="32"/>
        <v>0</v>
      </c>
      <c r="IP16" s="106"/>
      <c r="IQ16" s="104"/>
      <c r="IR16" s="104"/>
      <c r="IS16" s="104"/>
      <c r="IT16" s="104"/>
      <c r="IU16" s="104"/>
      <c r="IV16" s="104"/>
      <c r="IW16" s="105">
        <f t="shared" si="33"/>
        <v>0</v>
      </c>
      <c r="IX16" s="106"/>
      <c r="IY16" s="107">
        <f t="shared" ref="IY16:JD16" si="48">SUM(C16,K16,S16,AA16,AI16,AQ16,AY16,BG16,BO16,BW16,CE16,CM16,CU16,DC16,DK16,DS16,EA16,EI16,EQ16,EY16,FG16,FO16,FW16,GE16,GM16,GU16,HC16,HK16,HS16,IA16,II16,IQ16)</f>
        <v>1</v>
      </c>
      <c r="IZ16" s="107">
        <f t="shared" si="48"/>
        <v>0</v>
      </c>
      <c r="JA16" s="107">
        <f t="shared" si="48"/>
        <v>0</v>
      </c>
      <c r="JB16" s="107">
        <f t="shared" si="48"/>
        <v>4</v>
      </c>
      <c r="JC16" s="107">
        <f t="shared" si="48"/>
        <v>0</v>
      </c>
      <c r="JD16" s="107">
        <f t="shared" si="48"/>
        <v>0</v>
      </c>
      <c r="JE16" s="108">
        <f t="shared" si="35"/>
        <v>5</v>
      </c>
      <c r="JF16" s="104"/>
      <c r="JG16" s="104">
        <f t="shared" si="36"/>
        <v>-2.5</v>
      </c>
    </row>
    <row r="17" ht="15.75" customHeight="1">
      <c r="A17" s="3" t="s">
        <v>73</v>
      </c>
      <c r="B17" s="3" t="s">
        <v>18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04"/>
      <c r="T17" s="104"/>
      <c r="U17" s="104"/>
      <c r="V17" s="104"/>
      <c r="W17" s="104"/>
      <c r="X17" s="104"/>
      <c r="Y17" s="105">
        <f t="shared" si="4"/>
        <v>0</v>
      </c>
      <c r="Z17" s="106"/>
      <c r="AA17" s="104"/>
      <c r="AB17" s="104"/>
      <c r="AC17" s="104"/>
      <c r="AD17" s="104"/>
      <c r="AE17" s="104"/>
      <c r="AF17" s="104"/>
      <c r="AG17" s="105">
        <f t="shared" si="5"/>
        <v>0</v>
      </c>
      <c r="AH17" s="106"/>
      <c r="AI17" s="104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04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04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04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1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04"/>
      <c r="EJ17" s="104"/>
      <c r="EK17" s="104"/>
      <c r="EL17" s="104"/>
      <c r="EM17" s="104"/>
      <c r="EN17" s="104"/>
      <c r="EO17" s="105">
        <f t="shared" si="19"/>
        <v>0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04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04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04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04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32"/>
        <v>0</v>
      </c>
      <c r="IP17" s="106"/>
      <c r="IQ17" s="104"/>
      <c r="IR17" s="104"/>
      <c r="IS17" s="104"/>
      <c r="IT17" s="104"/>
      <c r="IU17" s="104"/>
      <c r="IV17" s="104"/>
      <c r="IW17" s="105">
        <f t="shared" si="33"/>
        <v>0</v>
      </c>
      <c r="IX17" s="106"/>
      <c r="IY17" s="107">
        <f t="shared" ref="IY17:JD17" si="49">SUM(C17,K17,S17,AA17,AI17,AQ17,AY17,BG17,BO17,BW17,CE17,CM17,CU17,DC17,DK17,DS17,EA17,EI17,EQ17,EY17,FG17,FO17,FW17,GE17,GM17,GU17,HC17,HK17,HS17,IA17,II17,IQ17)</f>
        <v>0</v>
      </c>
      <c r="IZ17" s="107">
        <f t="shared" si="49"/>
        <v>0</v>
      </c>
      <c r="JA17" s="107">
        <f t="shared" si="49"/>
        <v>0</v>
      </c>
      <c r="JB17" s="107">
        <f t="shared" si="49"/>
        <v>0</v>
      </c>
      <c r="JC17" s="107">
        <f t="shared" si="49"/>
        <v>0</v>
      </c>
      <c r="JD17" s="107">
        <f t="shared" si="49"/>
        <v>0</v>
      </c>
      <c r="JE17" s="108">
        <f t="shared" si="35"/>
        <v>0</v>
      </c>
      <c r="JF17" s="104"/>
      <c r="JG17" s="104">
        <f t="shared" si="36"/>
        <v>0</v>
      </c>
    </row>
    <row r="18" ht="15.75" customHeight="1">
      <c r="A18" s="3" t="s">
        <v>74</v>
      </c>
      <c r="B18" s="3" t="s">
        <v>19</v>
      </c>
      <c r="C18" s="104"/>
      <c r="D18" s="104"/>
      <c r="E18" s="104"/>
      <c r="F18" s="104"/>
      <c r="G18" s="104"/>
      <c r="H18" s="104"/>
      <c r="I18" s="105">
        <f t="shared" si="2"/>
        <v>0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04"/>
      <c r="T18" s="104"/>
      <c r="U18" s="104"/>
      <c r="V18" s="104"/>
      <c r="W18" s="104"/>
      <c r="X18" s="104"/>
      <c r="Y18" s="105">
        <f t="shared" si="4"/>
        <v>0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04"/>
      <c r="AJ18" s="104"/>
      <c r="AK18" s="104"/>
      <c r="AL18" s="104"/>
      <c r="AM18" s="104"/>
      <c r="AN18" s="104"/>
      <c r="AO18" s="105">
        <f t="shared" si="6"/>
        <v>0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04"/>
      <c r="BH18" s="104"/>
      <c r="BI18" s="104"/>
      <c r="BJ18" s="104"/>
      <c r="BK18" s="104"/>
      <c r="BL18" s="104"/>
      <c r="BM18" s="105">
        <f t="shared" si="9"/>
        <v>0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04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04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/>
      <c r="DL18" s="104"/>
      <c r="DM18" s="104"/>
      <c r="DN18" s="104"/>
      <c r="DO18" s="104"/>
      <c r="DP18" s="104"/>
      <c r="DQ18" s="105">
        <f t="shared" si="16"/>
        <v>0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/>
      <c r="EB18" s="104"/>
      <c r="EC18" s="104"/>
      <c r="ED18" s="104"/>
      <c r="EE18" s="104"/>
      <c r="EF18" s="104"/>
      <c r="EG18" s="105">
        <f t="shared" si="18"/>
        <v>0</v>
      </c>
      <c r="EH18" s="106"/>
      <c r="EI18" s="104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04"/>
      <c r="FP18" s="104"/>
      <c r="FQ18" s="104"/>
      <c r="FR18" s="104"/>
      <c r="FS18" s="104"/>
      <c r="FT18" s="104"/>
      <c r="FU18" s="105">
        <f t="shared" si="23"/>
        <v>0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04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04"/>
      <c r="GN18" s="104"/>
      <c r="GO18" s="104"/>
      <c r="GP18" s="104"/>
      <c r="GQ18" s="104"/>
      <c r="GR18" s="104"/>
      <c r="GS18" s="105">
        <f t="shared" si="26"/>
        <v>0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04"/>
      <c r="HT18" s="104"/>
      <c r="HU18" s="104"/>
      <c r="HV18" s="104"/>
      <c r="HW18" s="104"/>
      <c r="HX18" s="104"/>
      <c r="HY18" s="105">
        <f t="shared" si="30"/>
        <v>0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32"/>
        <v>0</v>
      </c>
      <c r="IP18" s="106"/>
      <c r="IQ18" s="104"/>
      <c r="IR18" s="104"/>
      <c r="IS18" s="104"/>
      <c r="IT18" s="104"/>
      <c r="IU18" s="104"/>
      <c r="IV18" s="104"/>
      <c r="IW18" s="105">
        <f t="shared" si="33"/>
        <v>0</v>
      </c>
      <c r="IX18" s="106"/>
      <c r="IY18" s="107">
        <f t="shared" ref="IY18:JD18" si="50">SUM(C18,K18,S18,AA18,AI18,AQ18,AY18,BG18,BO18,BW18,CE18,CM18,CU18,DC18,DK18,DS18,EA18,EI18,EQ18,EY18,FG18,FO18,FW18,GE18,GM18,GU18,HC18,HK18,HS18,IA18,II18,IQ18)</f>
        <v>0</v>
      </c>
      <c r="IZ18" s="107">
        <f t="shared" si="50"/>
        <v>0</v>
      </c>
      <c r="JA18" s="107">
        <f t="shared" si="50"/>
        <v>0</v>
      </c>
      <c r="JB18" s="107">
        <f t="shared" si="50"/>
        <v>0</v>
      </c>
      <c r="JC18" s="107">
        <f t="shared" si="50"/>
        <v>0</v>
      </c>
      <c r="JD18" s="107">
        <f t="shared" si="50"/>
        <v>0</v>
      </c>
      <c r="JE18" s="108">
        <f t="shared" si="35"/>
        <v>0</v>
      </c>
      <c r="JF18" s="104"/>
      <c r="JG18" s="104">
        <f t="shared" si="36"/>
        <v>0</v>
      </c>
    </row>
    <row r="19" ht="15.75" customHeight="1">
      <c r="A19" s="3" t="s">
        <v>75</v>
      </c>
      <c r="B19" s="3" t="s">
        <v>20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04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/>
      <c r="AE19" s="104"/>
      <c r="AF19" s="104"/>
      <c r="AG19" s="105">
        <f t="shared" si="5"/>
        <v>0</v>
      </c>
      <c r="AH19" s="106"/>
      <c r="AI19" s="104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/>
      <c r="AU19" s="104"/>
      <c r="AV19" s="104"/>
      <c r="AW19" s="105">
        <f t="shared" si="7"/>
        <v>0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04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04"/>
      <c r="BP19" s="104"/>
      <c r="BQ19" s="104"/>
      <c r="BR19" s="104"/>
      <c r="BS19" s="104"/>
      <c r="BT19" s="104"/>
      <c r="BU19" s="105">
        <f t="shared" si="10"/>
        <v>0</v>
      </c>
      <c r="BV19" s="106"/>
      <c r="BW19" s="104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04"/>
      <c r="CF19" s="104"/>
      <c r="CG19" s="104"/>
      <c r="CH19" s="104"/>
      <c r="CI19" s="104"/>
      <c r="CJ19" s="104"/>
      <c r="CK19" s="105">
        <f t="shared" si="12"/>
        <v>0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04"/>
      <c r="DO19" s="104"/>
      <c r="DP19" s="104"/>
      <c r="DQ19" s="105">
        <f t="shared" si="16"/>
        <v>0</v>
      </c>
      <c r="DR19" s="106"/>
      <c r="DS19" s="104"/>
      <c r="DT19" s="104"/>
      <c r="DU19" s="104"/>
      <c r="DV19" s="104"/>
      <c r="DW19" s="104"/>
      <c r="DX19" s="104"/>
      <c r="DY19" s="105">
        <f t="shared" si="17"/>
        <v>0</v>
      </c>
      <c r="DZ19" s="106"/>
      <c r="EA19" s="104"/>
      <c r="EB19" s="104"/>
      <c r="EC19" s="104"/>
      <c r="ED19" s="104"/>
      <c r="EE19" s="104"/>
      <c r="EF19" s="104"/>
      <c r="EG19" s="105">
        <f t="shared" si="18"/>
        <v>0</v>
      </c>
      <c r="EH19" s="106"/>
      <c r="EI19" s="104"/>
      <c r="EJ19" s="104"/>
      <c r="EK19" s="104"/>
      <c r="EL19" s="104"/>
      <c r="EM19" s="104"/>
      <c r="EN19" s="104"/>
      <c r="EO19" s="105">
        <f t="shared" si="19"/>
        <v>0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04"/>
      <c r="FP19" s="104"/>
      <c r="FQ19" s="104"/>
      <c r="FR19" s="104"/>
      <c r="FS19" s="104"/>
      <c r="FT19" s="104"/>
      <c r="FU19" s="105">
        <f t="shared" si="23"/>
        <v>0</v>
      </c>
      <c r="FV19" s="106"/>
      <c r="FW19" s="104"/>
      <c r="FX19" s="104"/>
      <c r="FY19" s="104"/>
      <c r="FZ19" s="104"/>
      <c r="GA19" s="104"/>
      <c r="GB19" s="104"/>
      <c r="GC19" s="105">
        <f t="shared" si="24"/>
        <v>0</v>
      </c>
      <c r="GD19" s="106"/>
      <c r="GE19" s="104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04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04"/>
      <c r="HT19" s="104"/>
      <c r="HU19" s="104"/>
      <c r="HV19" s="104"/>
      <c r="HW19" s="104"/>
      <c r="HX19" s="104"/>
      <c r="HY19" s="105">
        <f t="shared" si="30"/>
        <v>0</v>
      </c>
      <c r="HZ19" s="106"/>
      <c r="IA19" s="104"/>
      <c r="IB19" s="104"/>
      <c r="IC19" s="104"/>
      <c r="ID19" s="104"/>
      <c r="IE19" s="104"/>
      <c r="IF19" s="104"/>
      <c r="IG19" s="105">
        <f t="shared" si="31"/>
        <v>0</v>
      </c>
      <c r="IH19" s="106"/>
      <c r="II19" s="104"/>
      <c r="IJ19" s="104"/>
      <c r="IK19" s="104"/>
      <c r="IL19" s="104"/>
      <c r="IM19" s="104"/>
      <c r="IN19" s="104"/>
      <c r="IO19" s="105">
        <f t="shared" si="32"/>
        <v>0</v>
      </c>
      <c r="IP19" s="106"/>
      <c r="IQ19" s="104"/>
      <c r="IR19" s="104"/>
      <c r="IS19" s="104"/>
      <c r="IT19" s="104"/>
      <c r="IU19" s="104"/>
      <c r="IV19" s="104"/>
      <c r="IW19" s="105">
        <f t="shared" si="33"/>
        <v>0</v>
      </c>
      <c r="IX19" s="106"/>
      <c r="IY19" s="107">
        <f t="shared" ref="IY19:JD19" si="51">SUM(C19,K19,S19,AA19,AI19,AQ19,AY19,BG19,BO19,BW19,CE19,CM19,CU19,DC19,DK19,DS19,EA19,EI19,EQ19,EY19,FG19,FO19,FW19,GE19,GM19,GU19,HC19,HK19,HS19,IA19,II19,IQ19)</f>
        <v>0</v>
      </c>
      <c r="IZ19" s="107">
        <f t="shared" si="51"/>
        <v>0</v>
      </c>
      <c r="JA19" s="107">
        <f t="shared" si="51"/>
        <v>0</v>
      </c>
      <c r="JB19" s="107">
        <f t="shared" si="51"/>
        <v>0</v>
      </c>
      <c r="JC19" s="107">
        <f t="shared" si="51"/>
        <v>0</v>
      </c>
      <c r="JD19" s="107">
        <f t="shared" si="51"/>
        <v>0</v>
      </c>
      <c r="JE19" s="108">
        <f t="shared" si="35"/>
        <v>0</v>
      </c>
      <c r="JF19" s="104"/>
      <c r="JG19" s="104">
        <f t="shared" si="36"/>
        <v>0</v>
      </c>
    </row>
    <row r="20" ht="15.75" customHeight="1">
      <c r="A20" s="3" t="s">
        <v>76</v>
      </c>
      <c r="B20" s="3" t="s">
        <v>21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04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04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04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04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04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16"/>
        <v>0</v>
      </c>
      <c r="DR20" s="106"/>
      <c r="DS20" s="104">
        <v>2.0</v>
      </c>
      <c r="DT20" s="104"/>
      <c r="DU20" s="104"/>
      <c r="DV20" s="104"/>
      <c r="DW20" s="104"/>
      <c r="DX20" s="104"/>
      <c r="DY20" s="105">
        <f t="shared" si="17"/>
        <v>2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04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/>
      <c r="ER20" s="104"/>
      <c r="ES20" s="104"/>
      <c r="ET20" s="104"/>
      <c r="EU20" s="104"/>
      <c r="EV20" s="104"/>
      <c r="EW20" s="105">
        <f t="shared" si="20"/>
        <v>0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04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04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04"/>
      <c r="GN20" s="104"/>
      <c r="GO20" s="104"/>
      <c r="GP20" s="104"/>
      <c r="GQ20" s="104"/>
      <c r="GR20" s="104"/>
      <c r="GS20" s="105">
        <f t="shared" si="26"/>
        <v>0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/>
      <c r="HL20" s="104"/>
      <c r="HM20" s="104"/>
      <c r="HN20" s="104"/>
      <c r="HO20" s="104"/>
      <c r="HP20" s="104"/>
      <c r="HQ20" s="105">
        <f t="shared" si="29"/>
        <v>0</v>
      </c>
      <c r="HR20" s="106"/>
      <c r="HS20" s="104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32"/>
        <v>0</v>
      </c>
      <c r="IP20" s="106"/>
      <c r="IQ20" s="104"/>
      <c r="IR20" s="104"/>
      <c r="IS20" s="104"/>
      <c r="IT20" s="104"/>
      <c r="IU20" s="104"/>
      <c r="IV20" s="104"/>
      <c r="IW20" s="105">
        <f t="shared" si="33"/>
        <v>0</v>
      </c>
      <c r="IX20" s="106"/>
      <c r="IY20" s="107">
        <f t="shared" ref="IY20:JD20" si="52">SUM(C20,K20,S20,AA20,AI20,AQ20,AY20,BG20,BO20,BW20,CE20,CM20,CU20,DC20,DK20,DS20,EA20,EI20,EQ20,EY20,FG20,FO20,FW20,GE20,GM20,GU20,HC20,HK20,HS20,IA20,II20,IQ20)</f>
        <v>2</v>
      </c>
      <c r="IZ20" s="107">
        <f t="shared" si="52"/>
        <v>0</v>
      </c>
      <c r="JA20" s="107">
        <f t="shared" si="52"/>
        <v>0</v>
      </c>
      <c r="JB20" s="107">
        <f t="shared" si="52"/>
        <v>0</v>
      </c>
      <c r="JC20" s="107">
        <f t="shared" si="52"/>
        <v>0</v>
      </c>
      <c r="JD20" s="107">
        <f t="shared" si="52"/>
        <v>0</v>
      </c>
      <c r="JE20" s="108">
        <f t="shared" si="35"/>
        <v>2</v>
      </c>
      <c r="JF20" s="104"/>
      <c r="JG20" s="104">
        <f t="shared" ref="JG20:JG48" si="54">JE20-(SUM(C20:IW20)*0.5)</f>
        <v>0</v>
      </c>
    </row>
    <row r="21" ht="15.75" customHeight="1">
      <c r="A21" s="3" t="s">
        <v>77</v>
      </c>
      <c r="B21" s="3" t="s">
        <v>22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4"/>
      <c r="M21" s="104"/>
      <c r="N21" s="104"/>
      <c r="O21" s="104"/>
      <c r="P21" s="104"/>
      <c r="Q21" s="105">
        <f t="shared" si="3"/>
        <v>0</v>
      </c>
      <c r="R21" s="106"/>
      <c r="S21" s="104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4"/>
      <c r="AC21" s="104"/>
      <c r="AD21" s="104"/>
      <c r="AE21" s="104"/>
      <c r="AF21" s="104"/>
      <c r="AG21" s="105">
        <f t="shared" si="5"/>
        <v>0</v>
      </c>
      <c r="AH21" s="106"/>
      <c r="AI21" s="104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4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4"/>
      <c r="BA21" s="104"/>
      <c r="BB21" s="104"/>
      <c r="BC21" s="104"/>
      <c r="BD21" s="104"/>
      <c r="BE21" s="105">
        <f t="shared" si="8"/>
        <v>0</v>
      </c>
      <c r="BF21" s="106"/>
      <c r="BG21" s="104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4"/>
      <c r="BQ21" s="104"/>
      <c r="BR21" s="104"/>
      <c r="BS21" s="104"/>
      <c r="BT21" s="104"/>
      <c r="BU21" s="105">
        <f t="shared" si="10"/>
        <v>0</v>
      </c>
      <c r="BV21" s="106"/>
      <c r="BW21" s="104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04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4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4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4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4"/>
      <c r="DM21" s="104"/>
      <c r="DN21" s="104"/>
      <c r="DO21" s="104"/>
      <c r="DP21" s="104"/>
      <c r="DQ21" s="105">
        <f t="shared" si="16"/>
        <v>0</v>
      </c>
      <c r="DR21" s="106"/>
      <c r="DS21" s="104"/>
      <c r="DT21" s="104"/>
      <c r="DU21" s="104"/>
      <c r="DV21" s="104"/>
      <c r="DW21" s="104"/>
      <c r="DX21" s="104"/>
      <c r="DY21" s="105">
        <f t="shared" si="17"/>
        <v>0</v>
      </c>
      <c r="DZ21" s="106"/>
      <c r="EA21" s="104"/>
      <c r="EB21" s="104"/>
      <c r="EC21" s="104"/>
      <c r="ED21" s="104"/>
      <c r="EE21" s="104"/>
      <c r="EF21" s="104"/>
      <c r="EG21" s="105">
        <f t="shared" si="18"/>
        <v>0</v>
      </c>
      <c r="EH21" s="106"/>
      <c r="EI21" s="104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4"/>
      <c r="ES21" s="104"/>
      <c r="ET21" s="104"/>
      <c r="EU21" s="104"/>
      <c r="EV21" s="104"/>
      <c r="EW21" s="105">
        <f t="shared" si="20"/>
        <v>0</v>
      </c>
      <c r="EX21" s="106"/>
      <c r="EY21" s="104"/>
      <c r="EZ21" s="104"/>
      <c r="FA21" s="104"/>
      <c r="FB21" s="104"/>
      <c r="FC21" s="104"/>
      <c r="FD21" s="104"/>
      <c r="FE21" s="105">
        <f t="shared" si="21"/>
        <v>0</v>
      </c>
      <c r="FF21" s="106"/>
      <c r="FG21" s="104"/>
      <c r="FH21" s="104"/>
      <c r="FI21" s="104"/>
      <c r="FJ21" s="104"/>
      <c r="FK21" s="104"/>
      <c r="FL21" s="104"/>
      <c r="FM21" s="105">
        <f t="shared" si="22"/>
        <v>0</v>
      </c>
      <c r="FN21" s="106"/>
      <c r="FO21" s="104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4"/>
      <c r="FY21" s="104"/>
      <c r="FZ21" s="104"/>
      <c r="GA21" s="104"/>
      <c r="GB21" s="104"/>
      <c r="GC21" s="105">
        <f t="shared" si="24"/>
        <v>0</v>
      </c>
      <c r="GD21" s="106"/>
      <c r="GE21" s="104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04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4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4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4"/>
      <c r="HM21" s="104"/>
      <c r="HN21" s="104"/>
      <c r="HO21" s="104"/>
      <c r="HP21" s="104"/>
      <c r="HQ21" s="105">
        <f t="shared" si="29"/>
        <v>0</v>
      </c>
      <c r="HR21" s="106"/>
      <c r="HS21" s="104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4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4"/>
      <c r="IK21" s="104"/>
      <c r="IL21" s="104"/>
      <c r="IM21" s="104"/>
      <c r="IN21" s="104"/>
      <c r="IO21" s="105">
        <f t="shared" si="32"/>
        <v>0</v>
      </c>
      <c r="IP21" s="106"/>
      <c r="IQ21" s="104"/>
      <c r="IR21" s="104"/>
      <c r="IS21" s="104"/>
      <c r="IT21" s="104"/>
      <c r="IU21" s="104"/>
      <c r="IV21" s="104"/>
      <c r="IW21" s="105">
        <f t="shared" si="33"/>
        <v>0</v>
      </c>
      <c r="IX21" s="106"/>
      <c r="IY21" s="107">
        <f t="shared" ref="IY21:JD21" si="53">SUM(C21,K21,S21,AA21,AI21,AQ21,AY21,BG21,BO21,BW21,CE21,CM21,CU21,DC21,DK21,DS21,EA21,EI21,EQ21,EY21,FG21,FO21,FW21,GE21,GM21,GU21,HC21,HK21,HS21,IA21,II21,IQ21)</f>
        <v>0</v>
      </c>
      <c r="IZ21" s="107">
        <f t="shared" si="53"/>
        <v>0</v>
      </c>
      <c r="JA21" s="107">
        <f t="shared" si="53"/>
        <v>0</v>
      </c>
      <c r="JB21" s="107">
        <f t="shared" si="53"/>
        <v>0</v>
      </c>
      <c r="JC21" s="107">
        <f t="shared" si="53"/>
        <v>0</v>
      </c>
      <c r="JD21" s="107">
        <f t="shared" si="53"/>
        <v>0</v>
      </c>
      <c r="JE21" s="108">
        <f t="shared" si="35"/>
        <v>0</v>
      </c>
      <c r="JF21" s="104"/>
      <c r="JG21" s="104">
        <f t="shared" si="54"/>
        <v>0</v>
      </c>
    </row>
    <row r="22" ht="15.75" customHeight="1">
      <c r="A22" s="3" t="s">
        <v>78</v>
      </c>
      <c r="B22" s="3" t="s">
        <v>23</v>
      </c>
      <c r="C22" s="104"/>
      <c r="D22" s="105"/>
      <c r="E22" s="104"/>
      <c r="F22" s="104"/>
      <c r="G22" s="104"/>
      <c r="H22" s="104"/>
      <c r="I22" s="105">
        <f t="shared" si="2"/>
        <v>0</v>
      </c>
      <c r="J22" s="106"/>
      <c r="K22" s="104"/>
      <c r="L22" s="105"/>
      <c r="M22" s="104"/>
      <c r="N22" s="104"/>
      <c r="O22" s="104"/>
      <c r="P22" s="104"/>
      <c r="Q22" s="105">
        <f t="shared" si="3"/>
        <v>0</v>
      </c>
      <c r="R22" s="106"/>
      <c r="S22" s="104"/>
      <c r="T22" s="105"/>
      <c r="U22" s="104"/>
      <c r="V22" s="104"/>
      <c r="W22" s="104"/>
      <c r="X22" s="104"/>
      <c r="Y22" s="105">
        <f t="shared" si="4"/>
        <v>0</v>
      </c>
      <c r="Z22" s="106"/>
      <c r="AA22" s="104"/>
      <c r="AB22" s="105"/>
      <c r="AC22" s="104"/>
      <c r="AD22" s="104"/>
      <c r="AE22" s="104"/>
      <c r="AF22" s="104"/>
      <c r="AG22" s="105">
        <f t="shared" si="5"/>
        <v>0</v>
      </c>
      <c r="AH22" s="106"/>
      <c r="AI22" s="104"/>
      <c r="AJ22" s="105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5"/>
      <c r="AS22" s="104"/>
      <c r="AT22" s="104"/>
      <c r="AU22" s="104"/>
      <c r="AV22" s="104"/>
      <c r="AW22" s="105">
        <f t="shared" si="7"/>
        <v>0</v>
      </c>
      <c r="AX22" s="106"/>
      <c r="AY22" s="104"/>
      <c r="AZ22" s="105"/>
      <c r="BA22" s="104"/>
      <c r="BB22" s="104"/>
      <c r="BC22" s="104"/>
      <c r="BD22" s="104"/>
      <c r="BE22" s="105">
        <f t="shared" si="8"/>
        <v>0</v>
      </c>
      <c r="BF22" s="106"/>
      <c r="BG22" s="104"/>
      <c r="BH22" s="105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5"/>
      <c r="BQ22" s="104"/>
      <c r="BR22" s="104"/>
      <c r="BS22" s="104"/>
      <c r="BT22" s="104"/>
      <c r="BU22" s="105">
        <f t="shared" si="10"/>
        <v>0</v>
      </c>
      <c r="BV22" s="106"/>
      <c r="BW22" s="104"/>
      <c r="BX22" s="105"/>
      <c r="BY22" s="104"/>
      <c r="BZ22" s="104"/>
      <c r="CA22" s="104"/>
      <c r="CB22" s="104"/>
      <c r="CC22" s="105">
        <f t="shared" si="11"/>
        <v>0</v>
      </c>
      <c r="CD22" s="106"/>
      <c r="CE22" s="104"/>
      <c r="CF22" s="105"/>
      <c r="CG22" s="104"/>
      <c r="CH22" s="104"/>
      <c r="CI22" s="104"/>
      <c r="CJ22" s="104"/>
      <c r="CK22" s="105">
        <f t="shared" si="12"/>
        <v>0</v>
      </c>
      <c r="CL22" s="106"/>
      <c r="CM22" s="104"/>
      <c r="CN22" s="105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5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5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5"/>
      <c r="DM22" s="104"/>
      <c r="DN22" s="104">
        <v>1.0</v>
      </c>
      <c r="DO22" s="104"/>
      <c r="DP22" s="104"/>
      <c r="DQ22" s="105">
        <f t="shared" si="16"/>
        <v>1</v>
      </c>
      <c r="DR22" s="106"/>
      <c r="DS22" s="104"/>
      <c r="DT22" s="105"/>
      <c r="DU22" s="104"/>
      <c r="DV22" s="104"/>
      <c r="DW22" s="104"/>
      <c r="DX22" s="104"/>
      <c r="DY22" s="105">
        <f t="shared" si="17"/>
        <v>0</v>
      </c>
      <c r="DZ22" s="106"/>
      <c r="EA22" s="104"/>
      <c r="EB22" s="105"/>
      <c r="EC22" s="104"/>
      <c r="ED22" s="104"/>
      <c r="EE22" s="104"/>
      <c r="EF22" s="104"/>
      <c r="EG22" s="105">
        <f t="shared" si="18"/>
        <v>0</v>
      </c>
      <c r="EH22" s="106"/>
      <c r="EI22" s="104"/>
      <c r="EJ22" s="105"/>
      <c r="EK22" s="104"/>
      <c r="EL22" s="104"/>
      <c r="EM22" s="104"/>
      <c r="EN22" s="104"/>
      <c r="EO22" s="105">
        <f t="shared" si="19"/>
        <v>0</v>
      </c>
      <c r="EP22" s="106"/>
      <c r="EQ22" s="104"/>
      <c r="ER22" s="105"/>
      <c r="ES22" s="104"/>
      <c r="ET22" s="104"/>
      <c r="EU22" s="104"/>
      <c r="EV22" s="104"/>
      <c r="EW22" s="105">
        <f t="shared" si="20"/>
        <v>0</v>
      </c>
      <c r="EX22" s="106"/>
      <c r="EY22" s="104"/>
      <c r="EZ22" s="105">
        <v>1.0</v>
      </c>
      <c r="FA22" s="104"/>
      <c r="FB22" s="104">
        <v>0.5</v>
      </c>
      <c r="FC22" s="104">
        <v>0.5</v>
      </c>
      <c r="FD22" s="104"/>
      <c r="FE22" s="105">
        <f t="shared" si="21"/>
        <v>2</v>
      </c>
      <c r="FF22" s="106"/>
      <c r="FG22" s="104"/>
      <c r="FH22" s="105"/>
      <c r="FI22" s="104"/>
      <c r="FJ22" s="104"/>
      <c r="FK22" s="104"/>
      <c r="FL22" s="104"/>
      <c r="FM22" s="105">
        <f t="shared" si="22"/>
        <v>0</v>
      </c>
      <c r="FN22" s="106"/>
      <c r="FO22" s="104"/>
      <c r="FP22" s="105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5"/>
      <c r="FY22" s="104"/>
      <c r="FZ22" s="104"/>
      <c r="GA22" s="104"/>
      <c r="GB22" s="104"/>
      <c r="GC22" s="105">
        <f t="shared" si="24"/>
        <v>0</v>
      </c>
      <c r="GD22" s="106"/>
      <c r="GE22" s="104"/>
      <c r="GF22" s="105"/>
      <c r="GG22" s="104"/>
      <c r="GH22" s="104"/>
      <c r="GI22" s="104"/>
      <c r="GJ22" s="104"/>
      <c r="GK22" s="105">
        <f t="shared" si="25"/>
        <v>0</v>
      </c>
      <c r="GL22" s="106"/>
      <c r="GM22" s="104"/>
      <c r="GN22" s="105"/>
      <c r="GO22" s="104"/>
      <c r="GP22" s="104"/>
      <c r="GQ22" s="104"/>
      <c r="GR22" s="104"/>
      <c r="GS22" s="105">
        <f t="shared" si="26"/>
        <v>0</v>
      </c>
      <c r="GT22" s="106"/>
      <c r="GU22" s="104"/>
      <c r="GV22" s="105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5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5"/>
      <c r="HM22" s="104"/>
      <c r="HN22" s="104"/>
      <c r="HO22" s="104"/>
      <c r="HP22" s="104"/>
      <c r="HQ22" s="105">
        <f t="shared" si="29"/>
        <v>0</v>
      </c>
      <c r="HR22" s="106"/>
      <c r="HS22" s="104"/>
      <c r="HT22" s="105"/>
      <c r="HU22" s="104"/>
      <c r="HV22" s="104"/>
      <c r="HW22" s="104"/>
      <c r="HX22" s="104"/>
      <c r="HY22" s="105">
        <f t="shared" si="30"/>
        <v>0</v>
      </c>
      <c r="HZ22" s="106"/>
      <c r="IA22" s="104"/>
      <c r="IB22" s="105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5"/>
      <c r="IK22" s="104"/>
      <c r="IL22" s="104"/>
      <c r="IM22" s="104"/>
      <c r="IN22" s="104"/>
      <c r="IO22" s="105">
        <f t="shared" si="32"/>
        <v>0</v>
      </c>
      <c r="IP22" s="106"/>
      <c r="IQ22" s="104"/>
      <c r="IR22" s="105"/>
      <c r="IS22" s="104"/>
      <c r="IT22" s="104"/>
      <c r="IU22" s="104"/>
      <c r="IV22" s="104"/>
      <c r="IW22" s="105">
        <f t="shared" si="33"/>
        <v>0</v>
      </c>
      <c r="IX22" s="106"/>
      <c r="IY22" s="107">
        <f t="shared" ref="IY22:JD22" si="55">SUM(C22,K22,S22,AA22,AI22,AQ22,AY22,BG22,BO22,BW22,CE22,CM22,CU22,DC22,DK22,DS22,EA22,EI22,EQ22,EY22,FG22,FO22,FW22,GE22,GM22,GU22,HC22,HK22,HS22,IA22,II22,IQ22)</f>
        <v>0</v>
      </c>
      <c r="IZ22" s="107">
        <f t="shared" si="55"/>
        <v>1</v>
      </c>
      <c r="JA22" s="107">
        <f t="shared" si="55"/>
        <v>0</v>
      </c>
      <c r="JB22" s="107">
        <f t="shared" si="55"/>
        <v>1.5</v>
      </c>
      <c r="JC22" s="107">
        <f t="shared" si="55"/>
        <v>0.5</v>
      </c>
      <c r="JD22" s="107">
        <f t="shared" si="55"/>
        <v>0</v>
      </c>
      <c r="JE22" s="108">
        <f t="shared" si="35"/>
        <v>3</v>
      </c>
      <c r="JF22" s="104"/>
      <c r="JG22" s="104">
        <f t="shared" si="54"/>
        <v>0</v>
      </c>
    </row>
    <row r="23" ht="15.75" customHeight="1">
      <c r="A23" s="3" t="s">
        <v>79</v>
      </c>
      <c r="B23" s="3" t="s">
        <v>24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04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04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04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04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04"/>
      <c r="CF23" s="104"/>
      <c r="CG23" s="104"/>
      <c r="CH23" s="104"/>
      <c r="CI23" s="104"/>
      <c r="CJ23" s="104"/>
      <c r="CK23" s="105">
        <f t="shared" si="12"/>
        <v>0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/>
      <c r="DE23" s="104"/>
      <c r="DF23" s="104"/>
      <c r="DG23" s="104"/>
      <c r="DH23" s="104"/>
      <c r="DI23" s="105">
        <f t="shared" si="15"/>
        <v>0</v>
      </c>
      <c r="DJ23" s="106"/>
      <c r="DK23" s="104"/>
      <c r="DL23" s="104"/>
      <c r="DM23" s="104"/>
      <c r="DN23" s="104"/>
      <c r="DO23" s="104"/>
      <c r="DP23" s="104"/>
      <c r="DQ23" s="105">
        <f t="shared" si="16"/>
        <v>0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04"/>
      <c r="EJ23" s="104"/>
      <c r="EK23" s="104"/>
      <c r="EL23" s="104"/>
      <c r="EM23" s="104"/>
      <c r="EN23" s="104"/>
      <c r="EO23" s="105">
        <f t="shared" si="19"/>
        <v>0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04"/>
      <c r="FP23" s="104"/>
      <c r="FQ23" s="104"/>
      <c r="FR23" s="104"/>
      <c r="FS23" s="104"/>
      <c r="FT23" s="104"/>
      <c r="FU23" s="105">
        <f t="shared" si="23"/>
        <v>0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04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04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04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32"/>
        <v>0</v>
      </c>
      <c r="IP23" s="106"/>
      <c r="IQ23" s="104"/>
      <c r="IR23" s="104"/>
      <c r="IS23" s="104"/>
      <c r="IT23" s="104"/>
      <c r="IU23" s="104"/>
      <c r="IV23" s="104"/>
      <c r="IW23" s="105">
        <f t="shared" si="33"/>
        <v>0</v>
      </c>
      <c r="IX23" s="106"/>
      <c r="IY23" s="107">
        <f t="shared" ref="IY23:JD23" si="56">SUM(C23,K23,S23,AA23,AI23,AQ23,AY23,BG23,BO23,BW23,CE23,CM23,CU23,DC23,DK23,DS23,EA23,EI23,EQ23,EY23,FG23,FO23,FW23,GE23,GM23,GU23,HC23,HK23,HS23,IA23,II23,IQ23)</f>
        <v>0</v>
      </c>
      <c r="IZ23" s="107">
        <f t="shared" si="56"/>
        <v>0</v>
      </c>
      <c r="JA23" s="107">
        <f t="shared" si="56"/>
        <v>0</v>
      </c>
      <c r="JB23" s="107">
        <f t="shared" si="56"/>
        <v>0</v>
      </c>
      <c r="JC23" s="107">
        <f t="shared" si="56"/>
        <v>0</v>
      </c>
      <c r="JD23" s="107">
        <f t="shared" si="56"/>
        <v>0</v>
      </c>
      <c r="JE23" s="108">
        <f t="shared" si="35"/>
        <v>0</v>
      </c>
      <c r="JF23" s="104"/>
      <c r="JG23" s="104">
        <f t="shared" si="54"/>
        <v>0</v>
      </c>
    </row>
    <row r="24" ht="15.75" customHeight="1">
      <c r="A24" s="3" t="s">
        <v>80</v>
      </c>
      <c r="B24" s="3" t="s">
        <v>25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04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04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04"/>
      <c r="AU24" s="104"/>
      <c r="AV24" s="104"/>
      <c r="AW24" s="105">
        <f t="shared" si="7"/>
        <v>0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04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04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04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16"/>
        <v>0</v>
      </c>
      <c r="DR24" s="106"/>
      <c r="DS24" s="104"/>
      <c r="DT24" s="104"/>
      <c r="DU24" s="104"/>
      <c r="DV24" s="104"/>
      <c r="DW24" s="104"/>
      <c r="DX24" s="104"/>
      <c r="DY24" s="105">
        <f t="shared" si="17"/>
        <v>0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04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04"/>
      <c r="FC24" s="104"/>
      <c r="FD24" s="104"/>
      <c r="FE24" s="105">
        <f t="shared" si="21"/>
        <v>0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04"/>
      <c r="FP24" s="104"/>
      <c r="FQ24" s="104"/>
      <c r="FR24" s="104"/>
      <c r="FS24" s="104"/>
      <c r="FT24" s="104"/>
      <c r="FU24" s="105">
        <f t="shared" si="23"/>
        <v>0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04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04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04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32"/>
        <v>0</v>
      </c>
      <c r="IP24" s="106"/>
      <c r="IQ24" s="104"/>
      <c r="IR24" s="104"/>
      <c r="IS24" s="104"/>
      <c r="IT24" s="104"/>
      <c r="IU24" s="104"/>
      <c r="IV24" s="104"/>
      <c r="IW24" s="105">
        <f t="shared" si="33"/>
        <v>0</v>
      </c>
      <c r="IX24" s="106"/>
      <c r="IY24" s="107">
        <f t="shared" ref="IY24:JD24" si="57">SUM(C24,K24,S24,AA24,AI24,AQ24,AY24,BG24,BO24,BW24,CE24,CM24,CU24,DC24,DK24,DS24,EA24,EI24,EQ24,EY24,FG24,FO24,FW24,GE24,GM24,GU24,HC24,HK24,HS24,IA24,II24,IQ24)</f>
        <v>0</v>
      </c>
      <c r="IZ24" s="107">
        <f t="shared" si="57"/>
        <v>0</v>
      </c>
      <c r="JA24" s="107">
        <f t="shared" si="57"/>
        <v>0</v>
      </c>
      <c r="JB24" s="107">
        <f t="shared" si="57"/>
        <v>0</v>
      </c>
      <c r="JC24" s="107">
        <f t="shared" si="57"/>
        <v>0</v>
      </c>
      <c r="JD24" s="107">
        <f t="shared" si="57"/>
        <v>0</v>
      </c>
      <c r="JE24" s="108">
        <f t="shared" si="35"/>
        <v>0</v>
      </c>
      <c r="JF24" s="104"/>
      <c r="JG24" s="104">
        <f t="shared" si="54"/>
        <v>0</v>
      </c>
    </row>
    <row r="25" ht="15.75" customHeight="1">
      <c r="A25" s="3" t="s">
        <v>81</v>
      </c>
      <c r="B25" s="3" t="s">
        <v>26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4"/>
      <c r="L25" s="104"/>
      <c r="M25" s="104"/>
      <c r="N25" s="104"/>
      <c r="O25" s="104"/>
      <c r="P25" s="104"/>
      <c r="Q25" s="105">
        <f t="shared" si="3"/>
        <v>0</v>
      </c>
      <c r="R25" s="106"/>
      <c r="S25" s="104"/>
      <c r="T25" s="104"/>
      <c r="U25" s="104"/>
      <c r="V25" s="104"/>
      <c r="W25" s="104"/>
      <c r="X25" s="104"/>
      <c r="Y25" s="105">
        <f t="shared" si="4"/>
        <v>0</v>
      </c>
      <c r="Z25" s="106"/>
      <c r="AA25" s="104"/>
      <c r="AB25" s="104"/>
      <c r="AC25" s="104"/>
      <c r="AD25" s="104"/>
      <c r="AE25" s="104"/>
      <c r="AF25" s="104"/>
      <c r="AG25" s="105">
        <f t="shared" si="5"/>
        <v>0</v>
      </c>
      <c r="AH25" s="106"/>
      <c r="AI25" s="104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4"/>
      <c r="AR25" s="104"/>
      <c r="AS25" s="104"/>
      <c r="AT25" s="104"/>
      <c r="AU25" s="104"/>
      <c r="AV25" s="104"/>
      <c r="AW25" s="105">
        <f t="shared" si="7"/>
        <v>0</v>
      </c>
      <c r="AX25" s="106"/>
      <c r="AY25" s="104"/>
      <c r="AZ25" s="104"/>
      <c r="BA25" s="104"/>
      <c r="BB25" s="104"/>
      <c r="BC25" s="104"/>
      <c r="BD25" s="104"/>
      <c r="BE25" s="105">
        <f t="shared" si="8"/>
        <v>0</v>
      </c>
      <c r="BF25" s="106"/>
      <c r="BG25" s="104"/>
      <c r="BH25" s="104"/>
      <c r="BI25" s="104"/>
      <c r="BJ25" s="104"/>
      <c r="BK25" s="104"/>
      <c r="BL25" s="104"/>
      <c r="BM25" s="105">
        <f t="shared" si="9"/>
        <v>0</v>
      </c>
      <c r="BN25" s="106"/>
      <c r="BO25" s="104"/>
      <c r="BP25" s="104"/>
      <c r="BQ25" s="104"/>
      <c r="BR25" s="104"/>
      <c r="BS25" s="104"/>
      <c r="BT25" s="104"/>
      <c r="BU25" s="105">
        <f t="shared" si="10"/>
        <v>0</v>
      </c>
      <c r="BV25" s="106"/>
      <c r="BW25" s="104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04"/>
      <c r="CF25" s="104"/>
      <c r="CG25" s="104"/>
      <c r="CH25" s="104"/>
      <c r="CI25" s="104"/>
      <c r="CJ25" s="104"/>
      <c r="CK25" s="105">
        <f t="shared" si="12"/>
        <v>0</v>
      </c>
      <c r="CL25" s="106"/>
      <c r="CM25" s="104"/>
      <c r="CN25" s="104"/>
      <c r="CO25" s="104"/>
      <c r="CP25" s="104"/>
      <c r="CQ25" s="104"/>
      <c r="CR25" s="104"/>
      <c r="CS25" s="105">
        <f t="shared" si="13"/>
        <v>0</v>
      </c>
      <c r="CT25" s="106"/>
      <c r="CU25" s="104"/>
      <c r="CV25" s="104"/>
      <c r="CW25" s="104"/>
      <c r="CX25" s="104"/>
      <c r="CY25" s="104"/>
      <c r="CZ25" s="104"/>
      <c r="DA25" s="105">
        <f t="shared" si="14"/>
        <v>0</v>
      </c>
      <c r="DB25" s="106"/>
      <c r="DC25" s="104"/>
      <c r="DD25" s="104"/>
      <c r="DE25" s="104"/>
      <c r="DF25" s="104"/>
      <c r="DG25" s="104"/>
      <c r="DH25" s="104"/>
      <c r="DI25" s="105">
        <f t="shared" si="15"/>
        <v>0</v>
      </c>
      <c r="DJ25" s="106"/>
      <c r="DK25" s="104"/>
      <c r="DL25" s="104"/>
      <c r="DM25" s="104"/>
      <c r="DN25" s="104"/>
      <c r="DO25" s="104"/>
      <c r="DP25" s="104"/>
      <c r="DQ25" s="105">
        <f t="shared" si="16"/>
        <v>0</v>
      </c>
      <c r="DR25" s="106"/>
      <c r="DS25" s="104"/>
      <c r="DT25" s="104"/>
      <c r="DU25" s="104"/>
      <c r="DV25" s="104"/>
      <c r="DW25" s="104"/>
      <c r="DX25" s="104"/>
      <c r="DY25" s="105">
        <f t="shared" si="17"/>
        <v>0</v>
      </c>
      <c r="DZ25" s="106"/>
      <c r="EA25" s="104"/>
      <c r="EB25" s="104"/>
      <c r="EC25" s="104"/>
      <c r="ED25" s="104"/>
      <c r="EE25" s="104"/>
      <c r="EF25" s="104"/>
      <c r="EG25" s="105">
        <f t="shared" si="18"/>
        <v>0</v>
      </c>
      <c r="EH25" s="106"/>
      <c r="EI25" s="104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4"/>
      <c r="ER25" s="104"/>
      <c r="ES25" s="104"/>
      <c r="ET25" s="104"/>
      <c r="EU25" s="104"/>
      <c r="EV25" s="104"/>
      <c r="EW25" s="105">
        <f t="shared" si="20"/>
        <v>0</v>
      </c>
      <c r="EX25" s="106"/>
      <c r="EY25" s="104"/>
      <c r="EZ25" s="104"/>
      <c r="FA25" s="104"/>
      <c r="FB25" s="104"/>
      <c r="FC25" s="104"/>
      <c r="FD25" s="104"/>
      <c r="FE25" s="105">
        <f t="shared" si="21"/>
        <v>0</v>
      </c>
      <c r="FF25" s="106"/>
      <c r="FG25" s="104"/>
      <c r="FH25" s="104"/>
      <c r="FI25" s="104"/>
      <c r="FJ25" s="104"/>
      <c r="FK25" s="104"/>
      <c r="FL25" s="104"/>
      <c r="FM25" s="105">
        <f t="shared" si="22"/>
        <v>0</v>
      </c>
      <c r="FN25" s="106"/>
      <c r="FO25" s="104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4"/>
      <c r="FX25" s="104"/>
      <c r="FY25" s="104"/>
      <c r="FZ25" s="104"/>
      <c r="GA25" s="104"/>
      <c r="GB25" s="104"/>
      <c r="GC25" s="105">
        <f t="shared" si="24"/>
        <v>0</v>
      </c>
      <c r="GD25" s="106"/>
      <c r="GE25" s="104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04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4"/>
      <c r="GV25" s="104"/>
      <c r="GW25" s="104"/>
      <c r="GX25" s="104"/>
      <c r="GY25" s="104"/>
      <c r="GZ25" s="104"/>
      <c r="HA25" s="105">
        <f t="shared" si="27"/>
        <v>0</v>
      </c>
      <c r="HB25" s="106"/>
      <c r="HC25" s="104"/>
      <c r="HD25" s="104"/>
      <c r="HE25" s="104"/>
      <c r="HF25" s="104"/>
      <c r="HG25" s="104"/>
      <c r="HH25" s="104"/>
      <c r="HI25" s="105">
        <f t="shared" si="28"/>
        <v>0</v>
      </c>
      <c r="HJ25" s="106"/>
      <c r="HK25" s="104"/>
      <c r="HL25" s="104"/>
      <c r="HM25" s="104"/>
      <c r="HN25" s="104"/>
      <c r="HO25" s="104"/>
      <c r="HP25" s="104"/>
      <c r="HQ25" s="105">
        <f t="shared" si="29"/>
        <v>0</v>
      </c>
      <c r="HR25" s="106"/>
      <c r="HS25" s="104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4"/>
      <c r="IB25" s="104"/>
      <c r="IC25" s="104"/>
      <c r="ID25" s="104"/>
      <c r="IE25" s="104"/>
      <c r="IF25" s="104"/>
      <c r="IG25" s="105">
        <f t="shared" si="31"/>
        <v>0</v>
      </c>
      <c r="IH25" s="106"/>
      <c r="II25" s="104"/>
      <c r="IJ25" s="104"/>
      <c r="IK25" s="104"/>
      <c r="IL25" s="104"/>
      <c r="IM25" s="104"/>
      <c r="IN25" s="104"/>
      <c r="IO25" s="105">
        <f t="shared" si="32"/>
        <v>0</v>
      </c>
      <c r="IP25" s="106"/>
      <c r="IQ25" s="104"/>
      <c r="IR25" s="104"/>
      <c r="IS25" s="104"/>
      <c r="IT25" s="104"/>
      <c r="IU25" s="104"/>
      <c r="IV25" s="104"/>
      <c r="IW25" s="105">
        <f t="shared" si="33"/>
        <v>0</v>
      </c>
      <c r="IX25" s="106"/>
      <c r="IY25" s="107">
        <f t="shared" ref="IY25:JD25" si="58">SUM(C25,K25,S25,AA25,AI25,AQ25,AY25,BG25,BO25,BW25,CE25,CM25,CU25,DC25,DK25,DS25,EA25,EI25,EQ25,EY25,FG25,FO25,FW25,GE25,GM25,GU25,HC25,HK25,HS25,IA25,II25,IQ25)</f>
        <v>0</v>
      </c>
      <c r="IZ25" s="107">
        <f t="shared" si="58"/>
        <v>0</v>
      </c>
      <c r="JA25" s="107">
        <f t="shared" si="58"/>
        <v>0</v>
      </c>
      <c r="JB25" s="107">
        <f t="shared" si="58"/>
        <v>0</v>
      </c>
      <c r="JC25" s="107">
        <f t="shared" si="58"/>
        <v>0</v>
      </c>
      <c r="JD25" s="107">
        <f t="shared" si="58"/>
        <v>0</v>
      </c>
      <c r="JE25" s="108">
        <f t="shared" si="35"/>
        <v>0</v>
      </c>
      <c r="JF25" s="104"/>
      <c r="JG25" s="104">
        <f t="shared" si="54"/>
        <v>0</v>
      </c>
    </row>
    <row r="26" ht="15.75" customHeight="1">
      <c r="A26" s="3" t="s">
        <v>82</v>
      </c>
      <c r="B26" s="3" t="s">
        <v>27</v>
      </c>
      <c r="C26" s="105"/>
      <c r="D26" s="104"/>
      <c r="E26" s="105"/>
      <c r="F26" s="105"/>
      <c r="G26" s="104"/>
      <c r="H26" s="104"/>
      <c r="I26" s="105">
        <f t="shared" si="2"/>
        <v>0</v>
      </c>
      <c r="J26" s="106"/>
      <c r="K26" s="105"/>
      <c r="L26" s="104"/>
      <c r="M26" s="105"/>
      <c r="N26" s="105"/>
      <c r="O26" s="104"/>
      <c r="P26" s="104"/>
      <c r="Q26" s="105">
        <f t="shared" si="3"/>
        <v>0</v>
      </c>
      <c r="R26" s="106"/>
      <c r="S26" s="105"/>
      <c r="T26" s="104"/>
      <c r="U26" s="105"/>
      <c r="V26" s="105"/>
      <c r="W26" s="104"/>
      <c r="X26" s="104"/>
      <c r="Y26" s="105">
        <f t="shared" si="4"/>
        <v>0</v>
      </c>
      <c r="Z26" s="106"/>
      <c r="AA26" s="105"/>
      <c r="AB26" s="104"/>
      <c r="AC26" s="105"/>
      <c r="AD26" s="105"/>
      <c r="AE26" s="104"/>
      <c r="AF26" s="104"/>
      <c r="AG26" s="105">
        <f t="shared" si="5"/>
        <v>0</v>
      </c>
      <c r="AH26" s="106"/>
      <c r="AI26" s="105"/>
      <c r="AJ26" s="104"/>
      <c r="AK26" s="105"/>
      <c r="AL26" s="105"/>
      <c r="AM26" s="104"/>
      <c r="AN26" s="104"/>
      <c r="AO26" s="105">
        <f t="shared" si="6"/>
        <v>0</v>
      </c>
      <c r="AP26" s="106"/>
      <c r="AQ26" s="105"/>
      <c r="AR26" s="104"/>
      <c r="AS26" s="105"/>
      <c r="AT26" s="105"/>
      <c r="AU26" s="104"/>
      <c r="AV26" s="104"/>
      <c r="AW26" s="105">
        <f t="shared" si="7"/>
        <v>0</v>
      </c>
      <c r="AX26" s="106"/>
      <c r="AY26" s="105"/>
      <c r="AZ26" s="104"/>
      <c r="BA26" s="105"/>
      <c r="BB26" s="105"/>
      <c r="BC26" s="104"/>
      <c r="BD26" s="104"/>
      <c r="BE26" s="105">
        <f t="shared" si="8"/>
        <v>0</v>
      </c>
      <c r="BF26" s="106"/>
      <c r="BG26" s="105"/>
      <c r="BH26" s="104"/>
      <c r="BI26" s="105"/>
      <c r="BJ26" s="105"/>
      <c r="BK26" s="104"/>
      <c r="BL26" s="104"/>
      <c r="BM26" s="105">
        <f t="shared" si="9"/>
        <v>0</v>
      </c>
      <c r="BN26" s="106"/>
      <c r="BO26" s="105"/>
      <c r="BP26" s="104"/>
      <c r="BQ26" s="105"/>
      <c r="BR26" s="105"/>
      <c r="BS26" s="104"/>
      <c r="BT26" s="104"/>
      <c r="BU26" s="105">
        <f t="shared" si="10"/>
        <v>0</v>
      </c>
      <c r="BV26" s="106"/>
      <c r="BW26" s="105"/>
      <c r="BX26" s="104"/>
      <c r="BY26" s="105"/>
      <c r="BZ26" s="105"/>
      <c r="CA26" s="104"/>
      <c r="CB26" s="104"/>
      <c r="CC26" s="105">
        <f t="shared" si="11"/>
        <v>0</v>
      </c>
      <c r="CD26" s="106"/>
      <c r="CE26" s="105"/>
      <c r="CF26" s="104"/>
      <c r="CG26" s="105"/>
      <c r="CH26" s="105"/>
      <c r="CI26" s="104"/>
      <c r="CJ26" s="104"/>
      <c r="CK26" s="105">
        <f t="shared" si="12"/>
        <v>0</v>
      </c>
      <c r="CL26" s="106"/>
      <c r="CM26" s="105"/>
      <c r="CN26" s="104"/>
      <c r="CO26" s="105"/>
      <c r="CP26" s="105"/>
      <c r="CQ26" s="104"/>
      <c r="CR26" s="104"/>
      <c r="CS26" s="105">
        <f t="shared" si="13"/>
        <v>0</v>
      </c>
      <c r="CT26" s="106"/>
      <c r="CU26" s="105">
        <v>0.5</v>
      </c>
      <c r="CV26" s="104"/>
      <c r="CW26" s="105">
        <v>0.5</v>
      </c>
      <c r="CX26" s="105">
        <v>0.5</v>
      </c>
      <c r="CY26" s="104">
        <v>0.5</v>
      </c>
      <c r="CZ26" s="104"/>
      <c r="DA26" s="105">
        <f t="shared" si="14"/>
        <v>2</v>
      </c>
      <c r="DB26" s="106"/>
      <c r="DC26" s="105"/>
      <c r="DD26" s="104"/>
      <c r="DE26" s="105"/>
      <c r="DF26" s="105"/>
      <c r="DG26" s="104"/>
      <c r="DH26" s="104"/>
      <c r="DI26" s="105">
        <f t="shared" si="15"/>
        <v>0</v>
      </c>
      <c r="DJ26" s="106"/>
      <c r="DK26" s="105"/>
      <c r="DL26" s="104"/>
      <c r="DM26" s="105"/>
      <c r="DN26" s="105"/>
      <c r="DO26" s="104"/>
      <c r="DP26" s="104"/>
      <c r="DQ26" s="105">
        <f t="shared" si="16"/>
        <v>0</v>
      </c>
      <c r="DR26" s="106"/>
      <c r="DS26" s="105"/>
      <c r="DT26" s="104"/>
      <c r="DU26" s="105"/>
      <c r="DV26" s="105"/>
      <c r="DW26" s="104"/>
      <c r="DX26" s="104"/>
      <c r="DY26" s="105">
        <f t="shared" si="17"/>
        <v>0</v>
      </c>
      <c r="DZ26" s="106"/>
      <c r="EA26" s="105"/>
      <c r="EB26" s="104"/>
      <c r="EC26" s="105"/>
      <c r="ED26" s="105"/>
      <c r="EE26" s="104"/>
      <c r="EF26" s="104"/>
      <c r="EG26" s="105">
        <f t="shared" si="18"/>
        <v>0</v>
      </c>
      <c r="EH26" s="106"/>
      <c r="EI26" s="105"/>
      <c r="EJ26" s="104"/>
      <c r="EK26" s="105"/>
      <c r="EL26" s="105"/>
      <c r="EM26" s="104"/>
      <c r="EN26" s="104"/>
      <c r="EO26" s="105">
        <f t="shared" si="19"/>
        <v>0</v>
      </c>
      <c r="EP26" s="106"/>
      <c r="EQ26" s="105"/>
      <c r="ER26" s="104"/>
      <c r="ES26" s="105"/>
      <c r="ET26" s="105"/>
      <c r="EU26" s="104"/>
      <c r="EV26" s="104"/>
      <c r="EW26" s="105">
        <f t="shared" si="20"/>
        <v>0</v>
      </c>
      <c r="EX26" s="106"/>
      <c r="EY26" s="105"/>
      <c r="EZ26" s="104"/>
      <c r="FA26" s="105">
        <v>1.0</v>
      </c>
      <c r="FB26" s="105"/>
      <c r="FC26" s="104">
        <v>0.5</v>
      </c>
      <c r="FD26" s="104">
        <v>0.5</v>
      </c>
      <c r="FE26" s="105">
        <f t="shared" si="21"/>
        <v>2</v>
      </c>
      <c r="FF26" s="106"/>
      <c r="FG26" s="105"/>
      <c r="FH26" s="104"/>
      <c r="FI26" s="105"/>
      <c r="FJ26" s="105"/>
      <c r="FK26" s="104"/>
      <c r="FL26" s="104"/>
      <c r="FM26" s="105">
        <f t="shared" si="22"/>
        <v>0</v>
      </c>
      <c r="FN26" s="106"/>
      <c r="FO26" s="105"/>
      <c r="FP26" s="104"/>
      <c r="FQ26" s="105"/>
      <c r="FR26" s="105"/>
      <c r="FS26" s="104"/>
      <c r="FT26" s="104"/>
      <c r="FU26" s="105">
        <f t="shared" si="23"/>
        <v>0</v>
      </c>
      <c r="FV26" s="106"/>
      <c r="FW26" s="105"/>
      <c r="FX26" s="104"/>
      <c r="FY26" s="105"/>
      <c r="FZ26" s="105"/>
      <c r="GA26" s="104"/>
      <c r="GB26" s="104"/>
      <c r="GC26" s="105">
        <f t="shared" si="24"/>
        <v>0</v>
      </c>
      <c r="GD26" s="106"/>
      <c r="GE26" s="105"/>
      <c r="GF26" s="104"/>
      <c r="GG26" s="105"/>
      <c r="GH26" s="105"/>
      <c r="GI26" s="104"/>
      <c r="GJ26" s="104"/>
      <c r="GK26" s="105">
        <f t="shared" si="25"/>
        <v>0</v>
      </c>
      <c r="GL26" s="106"/>
      <c r="GM26" s="105"/>
      <c r="GN26" s="104"/>
      <c r="GO26" s="105"/>
      <c r="GP26" s="105"/>
      <c r="GQ26" s="104"/>
      <c r="GR26" s="104"/>
      <c r="GS26" s="105">
        <f t="shared" si="26"/>
        <v>0</v>
      </c>
      <c r="GT26" s="106"/>
      <c r="GU26" s="105"/>
      <c r="GV26" s="104"/>
      <c r="GW26" s="105"/>
      <c r="GX26" s="105"/>
      <c r="GY26" s="104"/>
      <c r="GZ26" s="104"/>
      <c r="HA26" s="105">
        <f t="shared" si="27"/>
        <v>0</v>
      </c>
      <c r="HB26" s="106"/>
      <c r="HC26" s="105"/>
      <c r="HD26" s="104"/>
      <c r="HE26" s="105"/>
      <c r="HF26" s="105"/>
      <c r="HG26" s="104"/>
      <c r="HH26" s="104"/>
      <c r="HI26" s="105">
        <f t="shared" si="28"/>
        <v>0</v>
      </c>
      <c r="HJ26" s="106"/>
      <c r="HK26" s="105"/>
      <c r="HL26" s="104"/>
      <c r="HM26" s="105"/>
      <c r="HN26" s="105"/>
      <c r="HO26" s="104"/>
      <c r="HP26" s="104"/>
      <c r="HQ26" s="105">
        <f t="shared" si="29"/>
        <v>0</v>
      </c>
      <c r="HR26" s="106"/>
      <c r="HS26" s="105"/>
      <c r="HT26" s="104"/>
      <c r="HU26" s="105"/>
      <c r="HV26" s="105"/>
      <c r="HW26" s="104"/>
      <c r="HX26" s="104"/>
      <c r="HY26" s="105">
        <f t="shared" si="30"/>
        <v>0</v>
      </c>
      <c r="HZ26" s="106"/>
      <c r="IA26" s="105"/>
      <c r="IB26" s="104"/>
      <c r="IC26" s="105"/>
      <c r="ID26" s="105"/>
      <c r="IE26" s="104"/>
      <c r="IF26" s="104"/>
      <c r="IG26" s="105">
        <f t="shared" si="31"/>
        <v>0</v>
      </c>
      <c r="IH26" s="106"/>
      <c r="II26" s="105"/>
      <c r="IJ26" s="104"/>
      <c r="IK26" s="105"/>
      <c r="IL26" s="105"/>
      <c r="IM26" s="104"/>
      <c r="IN26" s="104"/>
      <c r="IO26" s="105">
        <f t="shared" si="32"/>
        <v>0</v>
      </c>
      <c r="IP26" s="106"/>
      <c r="IQ26" s="105"/>
      <c r="IR26" s="104"/>
      <c r="IS26" s="105"/>
      <c r="IT26" s="105"/>
      <c r="IU26" s="104"/>
      <c r="IV26" s="104"/>
      <c r="IW26" s="105">
        <f t="shared" si="33"/>
        <v>0</v>
      </c>
      <c r="IX26" s="106"/>
      <c r="IY26" s="107">
        <f t="shared" ref="IY26:JD26" si="59">SUM(C26,K26,S26,AA26,AI26,AQ26,AY26,BG26,BO26,BW26,CE26,CM26,CU26,DC26,DK26,DS26,EA26,EI26,EQ26,EY26,FG26,FO26,FW26,GE26,GM26,GU26,HC26,HK26,HS26,IA26,II26,IQ26)</f>
        <v>0.5</v>
      </c>
      <c r="IZ26" s="107">
        <f t="shared" si="59"/>
        <v>0</v>
      </c>
      <c r="JA26" s="107">
        <f t="shared" si="59"/>
        <v>1.5</v>
      </c>
      <c r="JB26" s="107">
        <f t="shared" si="59"/>
        <v>0.5</v>
      </c>
      <c r="JC26" s="107">
        <f t="shared" si="59"/>
        <v>1</v>
      </c>
      <c r="JD26" s="107">
        <f t="shared" si="59"/>
        <v>0.5</v>
      </c>
      <c r="JE26" s="108">
        <f t="shared" si="35"/>
        <v>4</v>
      </c>
      <c r="JF26" s="104"/>
      <c r="JG26" s="104">
        <f t="shared" si="54"/>
        <v>0</v>
      </c>
    </row>
    <row r="27" ht="15.75" customHeight="1">
      <c r="A27" s="3" t="s">
        <v>83</v>
      </c>
      <c r="B27" s="3" t="s">
        <v>28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04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04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04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04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04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1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04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04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04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04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04"/>
      <c r="HD27" s="104"/>
      <c r="HE27" s="104"/>
      <c r="HF27" s="104"/>
      <c r="HG27" s="104"/>
      <c r="HH27" s="104"/>
      <c r="HI27" s="105">
        <f t="shared" si="28"/>
        <v>0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04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32"/>
        <v>0</v>
      </c>
      <c r="IP27" s="106"/>
      <c r="IQ27" s="104"/>
      <c r="IR27" s="104"/>
      <c r="IS27" s="104"/>
      <c r="IT27" s="104"/>
      <c r="IU27" s="104"/>
      <c r="IV27" s="104"/>
      <c r="IW27" s="105">
        <f t="shared" si="33"/>
        <v>0</v>
      </c>
      <c r="IX27" s="106"/>
      <c r="IY27" s="107">
        <f t="shared" ref="IY27:JD27" si="60">SUM(C27,K27,S27,AA27,AI27,AQ27,AY27,BG27,BO27,BW27,CE27,CM27,CU27,DC27,DK27,DS27,EA27,EI27,EQ27,EY27,FG27,FO27,FW27,GE27,GM27,GU27,HC27,HK27,HS27,IA27,II27,IQ27)</f>
        <v>0</v>
      </c>
      <c r="IZ27" s="107">
        <f t="shared" si="60"/>
        <v>0</v>
      </c>
      <c r="JA27" s="107">
        <f t="shared" si="60"/>
        <v>0</v>
      </c>
      <c r="JB27" s="107">
        <f t="shared" si="60"/>
        <v>0</v>
      </c>
      <c r="JC27" s="107">
        <f t="shared" si="60"/>
        <v>0</v>
      </c>
      <c r="JD27" s="107">
        <f t="shared" si="60"/>
        <v>0</v>
      </c>
      <c r="JE27" s="108">
        <f t="shared" si="35"/>
        <v>0</v>
      </c>
      <c r="JF27" s="104"/>
      <c r="JG27" s="104">
        <f t="shared" si="54"/>
        <v>0</v>
      </c>
    </row>
    <row r="28" ht="15.75" customHeight="1">
      <c r="A28" s="3" t="s">
        <v>84</v>
      </c>
      <c r="B28" s="3" t="s">
        <v>29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/>
      <c r="L28" s="104"/>
      <c r="M28" s="104"/>
      <c r="N28" s="104"/>
      <c r="O28" s="104"/>
      <c r="P28" s="104"/>
      <c r="Q28" s="105">
        <f t="shared" si="3"/>
        <v>0</v>
      </c>
      <c r="R28" s="106"/>
      <c r="S28" s="104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04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04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04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04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1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04"/>
      <c r="EJ28" s="104"/>
      <c r="EK28" s="104"/>
      <c r="EL28" s="104"/>
      <c r="EM28" s="104"/>
      <c r="EN28" s="104"/>
      <c r="EO28" s="105">
        <f t="shared" si="19"/>
        <v>0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04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04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04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/>
      <c r="GY28" s="104"/>
      <c r="GZ28" s="104"/>
      <c r="HA28" s="105">
        <f t="shared" si="27"/>
        <v>0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04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04"/>
      <c r="ID28" s="104"/>
      <c r="IE28" s="104"/>
      <c r="IF28" s="104"/>
      <c r="IG28" s="105">
        <f t="shared" si="31"/>
        <v>0</v>
      </c>
      <c r="IH28" s="106"/>
      <c r="II28" s="104"/>
      <c r="IJ28" s="104"/>
      <c r="IK28" s="104"/>
      <c r="IL28" s="104"/>
      <c r="IM28" s="104"/>
      <c r="IN28" s="104"/>
      <c r="IO28" s="105">
        <f t="shared" si="32"/>
        <v>0</v>
      </c>
      <c r="IP28" s="106"/>
      <c r="IQ28" s="104"/>
      <c r="IR28" s="104"/>
      <c r="IS28" s="104"/>
      <c r="IT28" s="104"/>
      <c r="IU28" s="104"/>
      <c r="IV28" s="104"/>
      <c r="IW28" s="105">
        <f t="shared" si="33"/>
        <v>0</v>
      </c>
      <c r="IX28" s="106"/>
      <c r="IY28" s="107">
        <f t="shared" ref="IY28:JD28" si="61">SUM(C28,K28,S28,AA28,AI28,AQ28,AY28,BG28,BO28,BW28,CE28,CM28,CU28,DC28,DK28,DS28,EA28,EI28,EQ28,EY28,FG28,FO28,FW28,GE28,GM28,GU28,HC28,HK28,HS28,IA28,II28,IQ28)</f>
        <v>0</v>
      </c>
      <c r="IZ28" s="107">
        <f t="shared" si="61"/>
        <v>0</v>
      </c>
      <c r="JA28" s="107">
        <f t="shared" si="61"/>
        <v>0</v>
      </c>
      <c r="JB28" s="107">
        <f t="shared" si="61"/>
        <v>0</v>
      </c>
      <c r="JC28" s="107">
        <f t="shared" si="61"/>
        <v>0</v>
      </c>
      <c r="JD28" s="107">
        <f t="shared" si="61"/>
        <v>0</v>
      </c>
      <c r="JE28" s="108">
        <f t="shared" si="35"/>
        <v>0</v>
      </c>
      <c r="JF28" s="104"/>
      <c r="JG28" s="104">
        <f t="shared" si="54"/>
        <v>0</v>
      </c>
    </row>
    <row r="29" ht="15.75" customHeight="1">
      <c r="A29" s="3" t="s">
        <v>85</v>
      </c>
      <c r="B29" s="3" t="s">
        <v>30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04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04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04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04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04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/>
      <c r="DL29" s="104"/>
      <c r="DM29" s="104"/>
      <c r="DN29" s="104"/>
      <c r="DO29" s="104"/>
      <c r="DP29" s="104"/>
      <c r="DQ29" s="105">
        <f t="shared" si="16"/>
        <v>0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04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04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04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04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04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32"/>
        <v>0</v>
      </c>
      <c r="IP29" s="106"/>
      <c r="IQ29" s="104"/>
      <c r="IR29" s="104"/>
      <c r="IS29" s="104"/>
      <c r="IT29" s="104"/>
      <c r="IU29" s="104"/>
      <c r="IV29" s="104"/>
      <c r="IW29" s="105">
        <f t="shared" si="33"/>
        <v>0</v>
      </c>
      <c r="IX29" s="106"/>
      <c r="IY29" s="107">
        <f t="shared" ref="IY29:JD29" si="62">SUM(C29,K29,S29,AA29,AI29,AQ29,AY29,BG29,BO29,BW29,CE29,CM29,CU29,DC29,DK29,DS29,EA29,EI29,EQ29,EY29,FG29,FO29,FW29,GE29,GM29,GU29,HC29,HK29,HS29,IA29,II29,IQ29)</f>
        <v>0</v>
      </c>
      <c r="IZ29" s="107">
        <f t="shared" si="62"/>
        <v>0</v>
      </c>
      <c r="JA29" s="107">
        <f t="shared" si="62"/>
        <v>0</v>
      </c>
      <c r="JB29" s="107">
        <f t="shared" si="62"/>
        <v>0</v>
      </c>
      <c r="JC29" s="107">
        <f t="shared" si="62"/>
        <v>0</v>
      </c>
      <c r="JD29" s="107">
        <f t="shared" si="62"/>
        <v>0</v>
      </c>
      <c r="JE29" s="108">
        <f t="shared" si="35"/>
        <v>0</v>
      </c>
      <c r="JF29" s="104"/>
      <c r="JG29" s="104">
        <f t="shared" si="54"/>
        <v>0</v>
      </c>
    </row>
    <row r="30" ht="15.75" customHeight="1">
      <c r="A30" s="3" t="s">
        <v>86</v>
      </c>
      <c r="B30" s="3" t="s">
        <v>31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04"/>
      <c r="T30" s="104"/>
      <c r="U30" s="104"/>
      <c r="V30" s="104"/>
      <c r="W30" s="104"/>
      <c r="X30" s="104"/>
      <c r="Y30" s="105">
        <f t="shared" si="4"/>
        <v>0</v>
      </c>
      <c r="Z30" s="106"/>
      <c r="AA30" s="104"/>
      <c r="AB30" s="104"/>
      <c r="AC30" s="104"/>
      <c r="AD30" s="104"/>
      <c r="AE30" s="104"/>
      <c r="AF30" s="104"/>
      <c r="AG30" s="105">
        <f t="shared" si="5"/>
        <v>0</v>
      </c>
      <c r="AH30" s="106"/>
      <c r="AI30" s="104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04"/>
      <c r="AR30" s="104"/>
      <c r="AS30" s="104"/>
      <c r="AT30" s="104"/>
      <c r="AU30" s="104"/>
      <c r="AV30" s="104"/>
      <c r="AW30" s="105">
        <f t="shared" si="7"/>
        <v>0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04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04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04"/>
      <c r="CF30" s="104"/>
      <c r="CG30" s="104"/>
      <c r="CH30" s="104"/>
      <c r="CI30" s="104"/>
      <c r="CJ30" s="104"/>
      <c r="CK30" s="105">
        <f t="shared" si="12"/>
        <v>0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>
        <v>3.0</v>
      </c>
      <c r="CV30" s="104">
        <v>1.0</v>
      </c>
      <c r="CW30" s="104"/>
      <c r="CX30" s="104">
        <v>13.0</v>
      </c>
      <c r="CY30" s="104">
        <v>1.0</v>
      </c>
      <c r="CZ30" s="104"/>
      <c r="DA30" s="105">
        <f t="shared" si="14"/>
        <v>18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16"/>
        <v>0</v>
      </c>
      <c r="DR30" s="106"/>
      <c r="DS30" s="104"/>
      <c r="DT30" s="104"/>
      <c r="DU30" s="104"/>
      <c r="DV30" s="104"/>
      <c r="DW30" s="104"/>
      <c r="DX30" s="104"/>
      <c r="DY30" s="105">
        <f t="shared" si="17"/>
        <v>0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04"/>
      <c r="EJ30" s="104"/>
      <c r="EK30" s="104"/>
      <c r="EL30" s="104"/>
      <c r="EM30" s="104"/>
      <c r="EN30" s="104"/>
      <c r="EO30" s="105">
        <f t="shared" si="19"/>
        <v>0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04">
        <v>3.0</v>
      </c>
      <c r="EZ30" s="104">
        <v>3.0</v>
      </c>
      <c r="FA30" s="104"/>
      <c r="FB30" s="104">
        <v>12.0</v>
      </c>
      <c r="FC30" s="104">
        <v>2.0</v>
      </c>
      <c r="FD30" s="104"/>
      <c r="FE30" s="105">
        <f t="shared" si="21"/>
        <v>20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04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04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04"/>
      <c r="GN30" s="104"/>
      <c r="GO30" s="104"/>
      <c r="GP30" s="104"/>
      <c r="GQ30" s="104"/>
      <c r="GR30" s="104"/>
      <c r="GS30" s="105">
        <f t="shared" si="26"/>
        <v>0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04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32"/>
        <v>0</v>
      </c>
      <c r="IP30" s="106"/>
      <c r="IQ30" s="104"/>
      <c r="IR30" s="104"/>
      <c r="IS30" s="104"/>
      <c r="IT30" s="104"/>
      <c r="IU30" s="104"/>
      <c r="IV30" s="104"/>
      <c r="IW30" s="105">
        <f t="shared" si="33"/>
        <v>0</v>
      </c>
      <c r="IX30" s="106"/>
      <c r="IY30" s="107">
        <f t="shared" ref="IY30:JD30" si="63">SUM(C30,K30,S30,AA30,AI30,AQ30,AY30,BG30,BO30,BW30,CE30,CM30,CU30,DC30,DK30,DS30,EA30,EI30,EQ30,EY30,FG30,FO30,FW30,GE30,GM30,GU30,HC30,HK30,HS30,IA30,II30,IQ30)</f>
        <v>6</v>
      </c>
      <c r="IZ30" s="107">
        <f t="shared" si="63"/>
        <v>4</v>
      </c>
      <c r="JA30" s="107">
        <f t="shared" si="63"/>
        <v>0</v>
      </c>
      <c r="JB30" s="107">
        <f t="shared" si="63"/>
        <v>25</v>
      </c>
      <c r="JC30" s="107">
        <f t="shared" si="63"/>
        <v>3</v>
      </c>
      <c r="JD30" s="107">
        <f t="shared" si="63"/>
        <v>0</v>
      </c>
      <c r="JE30" s="108">
        <f t="shared" si="35"/>
        <v>38</v>
      </c>
      <c r="JF30" s="104"/>
      <c r="JG30" s="104">
        <f t="shared" si="54"/>
        <v>0</v>
      </c>
    </row>
    <row r="31" ht="15.75" customHeight="1">
      <c r="A31" s="3" t="s">
        <v>87</v>
      </c>
      <c r="B31" s="3" t="s">
        <v>32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04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04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04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04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04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>
        <v>1.0</v>
      </c>
      <c r="DN31" s="104"/>
      <c r="DO31" s="104"/>
      <c r="DP31" s="104"/>
      <c r="DQ31" s="105">
        <f t="shared" si="16"/>
        <v>1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04"/>
      <c r="ED31" s="104"/>
      <c r="EE31" s="104"/>
      <c r="EF31" s="104"/>
      <c r="EG31" s="105">
        <f t="shared" si="18"/>
        <v>0</v>
      </c>
      <c r="EH31" s="106"/>
      <c r="EI31" s="104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04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04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04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04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32"/>
        <v>0</v>
      </c>
      <c r="IP31" s="106"/>
      <c r="IQ31" s="104"/>
      <c r="IR31" s="104"/>
      <c r="IS31" s="104"/>
      <c r="IT31" s="104"/>
      <c r="IU31" s="104"/>
      <c r="IV31" s="104"/>
      <c r="IW31" s="105">
        <f t="shared" si="33"/>
        <v>0</v>
      </c>
      <c r="IX31" s="106"/>
      <c r="IY31" s="107">
        <f t="shared" ref="IY31:JD31" si="64">SUM(C31,K31,S31,AA31,AI31,AQ31,AY31,BG31,BO31,BW31,CE31,CM31,CU31,DC31,DK31,DS31,EA31,EI31,EQ31,EY31,FG31,FO31,FW31,GE31,GM31,GU31,HC31,HK31,HS31,IA31,II31,IQ31)</f>
        <v>0</v>
      </c>
      <c r="IZ31" s="107">
        <f t="shared" si="64"/>
        <v>0</v>
      </c>
      <c r="JA31" s="107">
        <f t="shared" si="64"/>
        <v>1</v>
      </c>
      <c r="JB31" s="107">
        <f t="shared" si="64"/>
        <v>0</v>
      </c>
      <c r="JC31" s="107">
        <f t="shared" si="64"/>
        <v>0</v>
      </c>
      <c r="JD31" s="107">
        <f t="shared" si="64"/>
        <v>0</v>
      </c>
      <c r="JE31" s="108">
        <f t="shared" si="35"/>
        <v>1</v>
      </c>
      <c r="JF31" s="104"/>
      <c r="JG31" s="104">
        <f t="shared" si="54"/>
        <v>0</v>
      </c>
    </row>
    <row r="32" ht="15.75" customHeight="1">
      <c r="A32" s="3" t="s">
        <v>88</v>
      </c>
      <c r="B32" s="3" t="s">
        <v>33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04"/>
      <c r="L32" s="104"/>
      <c r="M32" s="104"/>
      <c r="N32" s="104"/>
      <c r="O32" s="104"/>
      <c r="P32" s="104"/>
      <c r="Q32" s="105">
        <f t="shared" si="3"/>
        <v>0</v>
      </c>
      <c r="R32" s="106"/>
      <c r="S32" s="104"/>
      <c r="T32" s="104"/>
      <c r="U32" s="104"/>
      <c r="V32" s="104"/>
      <c r="W32" s="104"/>
      <c r="X32" s="104"/>
      <c r="Y32" s="105">
        <f t="shared" si="4"/>
        <v>0</v>
      </c>
      <c r="Z32" s="106"/>
      <c r="AA32" s="104"/>
      <c r="AB32" s="104"/>
      <c r="AC32" s="104"/>
      <c r="AD32" s="104"/>
      <c r="AE32" s="104"/>
      <c r="AF32" s="104"/>
      <c r="AG32" s="105">
        <f t="shared" si="5"/>
        <v>0</v>
      </c>
      <c r="AH32" s="106"/>
      <c r="AI32" s="104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4"/>
      <c r="AT32" s="104"/>
      <c r="AU32" s="104"/>
      <c r="AV32" s="104"/>
      <c r="AW32" s="105">
        <f t="shared" si="7"/>
        <v>0</v>
      </c>
      <c r="AX32" s="106"/>
      <c r="AY32" s="104"/>
      <c r="AZ32" s="104"/>
      <c r="BA32" s="104"/>
      <c r="BB32" s="104"/>
      <c r="BC32" s="104"/>
      <c r="BD32" s="104"/>
      <c r="BE32" s="105">
        <f t="shared" si="8"/>
        <v>0</v>
      </c>
      <c r="BF32" s="106"/>
      <c r="BG32" s="104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>
        <v>8.0</v>
      </c>
      <c r="BP32" s="104"/>
      <c r="BQ32" s="104">
        <v>1.0</v>
      </c>
      <c r="BR32" s="104">
        <v>17.5</v>
      </c>
      <c r="BS32" s="104">
        <v>1.0</v>
      </c>
      <c r="BT32" s="104"/>
      <c r="BU32" s="105">
        <f t="shared" si="10"/>
        <v>27.5</v>
      </c>
      <c r="BV32" s="106"/>
      <c r="BW32" s="104"/>
      <c r="BX32" s="104"/>
      <c r="BY32" s="104"/>
      <c r="BZ32" s="104"/>
      <c r="CA32" s="104"/>
      <c r="CB32" s="104"/>
      <c r="CC32" s="105">
        <f t="shared" si="11"/>
        <v>0</v>
      </c>
      <c r="CD32" s="106"/>
      <c r="CE32" s="104"/>
      <c r="CF32" s="104"/>
      <c r="CG32" s="104"/>
      <c r="CH32" s="104"/>
      <c r="CI32" s="104"/>
      <c r="CJ32" s="104"/>
      <c r="CK32" s="105">
        <f t="shared" si="12"/>
        <v>0</v>
      </c>
      <c r="CL32" s="106"/>
      <c r="CM32" s="104"/>
      <c r="CN32" s="104"/>
      <c r="CO32" s="104"/>
      <c r="CP32" s="104"/>
      <c r="CQ32" s="104"/>
      <c r="CR32" s="104"/>
      <c r="CS32" s="105">
        <f t="shared" si="13"/>
        <v>0</v>
      </c>
      <c r="CT32" s="106"/>
      <c r="CU32" s="104"/>
      <c r="CV32" s="104"/>
      <c r="CW32" s="104"/>
      <c r="CX32" s="104"/>
      <c r="CY32" s="104"/>
      <c r="CZ32" s="104"/>
      <c r="DA32" s="105">
        <f t="shared" si="14"/>
        <v>0</v>
      </c>
      <c r="DB32" s="106"/>
      <c r="DC32" s="104"/>
      <c r="DD32" s="104"/>
      <c r="DE32" s="104"/>
      <c r="DF32" s="104"/>
      <c r="DG32" s="104"/>
      <c r="DH32" s="104"/>
      <c r="DI32" s="105">
        <f t="shared" si="15"/>
        <v>0</v>
      </c>
      <c r="DJ32" s="106"/>
      <c r="DK32" s="104"/>
      <c r="DL32" s="104"/>
      <c r="DM32" s="104"/>
      <c r="DN32" s="104"/>
      <c r="DO32" s="104"/>
      <c r="DP32" s="104"/>
      <c r="DQ32" s="105">
        <f t="shared" si="16"/>
        <v>0</v>
      </c>
      <c r="DR32" s="106"/>
      <c r="DS32" s="104">
        <v>19.0</v>
      </c>
      <c r="DT32" s="104"/>
      <c r="DU32" s="104">
        <v>2.5</v>
      </c>
      <c r="DV32" s="104">
        <v>26.0</v>
      </c>
      <c r="DW32" s="104">
        <v>0.25</v>
      </c>
      <c r="DX32" s="104"/>
      <c r="DY32" s="105">
        <f t="shared" si="17"/>
        <v>47.75</v>
      </c>
      <c r="DZ32" s="106"/>
      <c r="EA32" s="104"/>
      <c r="EB32" s="104"/>
      <c r="EC32" s="104"/>
      <c r="ED32" s="104"/>
      <c r="EE32" s="104"/>
      <c r="EF32" s="104"/>
      <c r="EG32" s="105">
        <f t="shared" si="18"/>
        <v>0</v>
      </c>
      <c r="EH32" s="106"/>
      <c r="EI32" s="104"/>
      <c r="EJ32" s="104"/>
      <c r="EK32" s="104"/>
      <c r="EL32" s="104"/>
      <c r="EM32" s="104"/>
      <c r="EN32" s="104"/>
      <c r="EO32" s="105">
        <f t="shared" si="19"/>
        <v>0</v>
      </c>
      <c r="EP32" s="106"/>
      <c r="EQ32" s="104"/>
      <c r="ER32" s="104"/>
      <c r="ES32" s="104"/>
      <c r="ET32" s="104"/>
      <c r="EU32" s="104"/>
      <c r="EV32" s="104"/>
      <c r="EW32" s="105">
        <f t="shared" si="20"/>
        <v>0</v>
      </c>
      <c r="EX32" s="106"/>
      <c r="EY32" s="104"/>
      <c r="EZ32" s="104"/>
      <c r="FA32" s="104"/>
      <c r="FB32" s="104"/>
      <c r="FC32" s="104"/>
      <c r="FD32" s="104"/>
      <c r="FE32" s="105">
        <f t="shared" si="21"/>
        <v>0</v>
      </c>
      <c r="FF32" s="106"/>
      <c r="FG32" s="104"/>
      <c r="FH32" s="104"/>
      <c r="FI32" s="104"/>
      <c r="FJ32" s="104"/>
      <c r="FK32" s="104"/>
      <c r="FL32" s="104"/>
      <c r="FM32" s="105">
        <f t="shared" si="22"/>
        <v>0</v>
      </c>
      <c r="FN32" s="106"/>
      <c r="FO32" s="104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>
        <v>12.5</v>
      </c>
      <c r="FX32" s="104"/>
      <c r="FY32" s="104"/>
      <c r="FZ32" s="104">
        <v>14.0</v>
      </c>
      <c r="GA32" s="104"/>
      <c r="GB32" s="104"/>
      <c r="GC32" s="105">
        <f t="shared" si="24"/>
        <v>26.5</v>
      </c>
      <c r="GD32" s="106"/>
      <c r="GE32" s="104"/>
      <c r="GF32" s="104"/>
      <c r="GG32" s="104"/>
      <c r="GH32" s="104"/>
      <c r="GI32" s="104"/>
      <c r="GJ32" s="104"/>
      <c r="GK32" s="105">
        <f t="shared" si="25"/>
        <v>0</v>
      </c>
      <c r="GL32" s="106"/>
      <c r="GM32" s="104"/>
      <c r="GN32" s="104"/>
      <c r="GO32" s="104"/>
      <c r="GP32" s="104"/>
      <c r="GQ32" s="104"/>
      <c r="GR32" s="104"/>
      <c r="GS32" s="105">
        <f t="shared" si="26"/>
        <v>0</v>
      </c>
      <c r="GT32" s="106"/>
      <c r="GU32" s="104"/>
      <c r="GV32" s="104"/>
      <c r="GW32" s="104"/>
      <c r="GX32" s="104"/>
      <c r="GY32" s="104"/>
      <c r="GZ32" s="104"/>
      <c r="HA32" s="105">
        <f t="shared" si="27"/>
        <v>0</v>
      </c>
      <c r="HB32" s="106"/>
      <c r="HC32" s="104"/>
      <c r="HD32" s="104"/>
      <c r="HE32" s="104"/>
      <c r="HF32" s="104"/>
      <c r="HG32" s="104"/>
      <c r="HH32" s="104"/>
      <c r="HI32" s="105">
        <f t="shared" si="28"/>
        <v>0</v>
      </c>
      <c r="HJ32" s="106"/>
      <c r="HK32" s="104"/>
      <c r="HL32" s="104"/>
      <c r="HM32" s="104"/>
      <c r="HN32" s="104"/>
      <c r="HO32" s="104"/>
      <c r="HP32" s="104"/>
      <c r="HQ32" s="105">
        <f t="shared" si="29"/>
        <v>0</v>
      </c>
      <c r="HR32" s="106"/>
      <c r="HS32" s="104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4"/>
      <c r="ID32" s="104"/>
      <c r="IE32" s="104"/>
      <c r="IF32" s="104"/>
      <c r="IG32" s="105">
        <f t="shared" si="31"/>
        <v>0</v>
      </c>
      <c r="IH32" s="106"/>
      <c r="II32" s="104"/>
      <c r="IJ32" s="104"/>
      <c r="IK32" s="104"/>
      <c r="IL32" s="104"/>
      <c r="IM32" s="104"/>
      <c r="IN32" s="104"/>
      <c r="IO32" s="105">
        <f t="shared" si="32"/>
        <v>0</v>
      </c>
      <c r="IP32" s="106"/>
      <c r="IQ32" s="104"/>
      <c r="IR32" s="104"/>
      <c r="IS32" s="104"/>
      <c r="IT32" s="104"/>
      <c r="IU32" s="104"/>
      <c r="IV32" s="104"/>
      <c r="IW32" s="105">
        <f t="shared" si="33"/>
        <v>0</v>
      </c>
      <c r="IX32" s="106"/>
      <c r="IY32" s="107">
        <f t="shared" ref="IY32:JD32" si="65">SUM(C32,K32,S32,AA32,AI32,AQ32,AY32,BG32,BO32,BW32,CE32,CM32,CU32,DC32,DK32,DS32,EA32,EI32,EQ32,EY32,FG32,FO32,FW32,GE32,GM32,GU32,HC32,HK32,HS32,IA32,II32,IQ32)</f>
        <v>39.5</v>
      </c>
      <c r="IZ32" s="107">
        <f t="shared" si="65"/>
        <v>0</v>
      </c>
      <c r="JA32" s="107">
        <f t="shared" si="65"/>
        <v>3.5</v>
      </c>
      <c r="JB32" s="107">
        <f t="shared" si="65"/>
        <v>57.5</v>
      </c>
      <c r="JC32" s="107">
        <f t="shared" si="65"/>
        <v>1.25</v>
      </c>
      <c r="JD32" s="107">
        <f t="shared" si="65"/>
        <v>0</v>
      </c>
      <c r="JE32" s="108">
        <f t="shared" si="35"/>
        <v>101.75</v>
      </c>
      <c r="JF32" s="104"/>
      <c r="JG32" s="104">
        <f t="shared" si="54"/>
        <v>0</v>
      </c>
    </row>
    <row r="33" ht="15.75" customHeight="1">
      <c r="A33" s="3" t="s">
        <v>89</v>
      </c>
      <c r="B33" s="3" t="s">
        <v>34</v>
      </c>
      <c r="C33" s="104"/>
      <c r="D33" s="104"/>
      <c r="E33" s="105"/>
      <c r="F33" s="105"/>
      <c r="G33" s="104"/>
      <c r="H33" s="104"/>
      <c r="I33" s="105">
        <f t="shared" si="2"/>
        <v>0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04"/>
      <c r="T33" s="104"/>
      <c r="U33" s="105"/>
      <c r="V33" s="105"/>
      <c r="W33" s="104"/>
      <c r="X33" s="104"/>
      <c r="Y33" s="105">
        <f t="shared" si="4"/>
        <v>0</v>
      </c>
      <c r="Z33" s="106"/>
      <c r="AA33" s="104"/>
      <c r="AB33" s="104"/>
      <c r="AC33" s="105"/>
      <c r="AD33" s="105"/>
      <c r="AE33" s="104"/>
      <c r="AF33" s="104"/>
      <c r="AG33" s="105">
        <f t="shared" si="5"/>
        <v>0</v>
      </c>
      <c r="AH33" s="106"/>
      <c r="AI33" s="104"/>
      <c r="AJ33" s="104"/>
      <c r="AK33" s="105"/>
      <c r="AL33" s="105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04"/>
      <c r="BH33" s="104"/>
      <c r="BI33" s="105"/>
      <c r="BJ33" s="105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04"/>
      <c r="BX33" s="104"/>
      <c r="BY33" s="105"/>
      <c r="BZ33" s="105"/>
      <c r="CA33" s="104"/>
      <c r="CB33" s="104"/>
      <c r="CC33" s="105">
        <f t="shared" si="11"/>
        <v>0</v>
      </c>
      <c r="CD33" s="106"/>
      <c r="CE33" s="104"/>
      <c r="CF33" s="104"/>
      <c r="CG33" s="105"/>
      <c r="CH33" s="105"/>
      <c r="CI33" s="104"/>
      <c r="CJ33" s="104"/>
      <c r="CK33" s="105">
        <f t="shared" si="12"/>
        <v>0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/>
      <c r="CW33" s="105">
        <v>1.0</v>
      </c>
      <c r="CX33" s="105">
        <v>2.0</v>
      </c>
      <c r="CY33" s="104"/>
      <c r="CZ33" s="104"/>
      <c r="DA33" s="105">
        <f t="shared" si="14"/>
        <v>3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5"/>
      <c r="DN33" s="105"/>
      <c r="DO33" s="104"/>
      <c r="DP33" s="104"/>
      <c r="DQ33" s="105">
        <f t="shared" si="16"/>
        <v>0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04"/>
      <c r="EJ33" s="104"/>
      <c r="EK33" s="105"/>
      <c r="EL33" s="105"/>
      <c r="EM33" s="104"/>
      <c r="EN33" s="104"/>
      <c r="EO33" s="105">
        <f t="shared" si="19"/>
        <v>0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>
        <v>1.0</v>
      </c>
      <c r="FB33" s="105">
        <v>1.0</v>
      </c>
      <c r="FC33" s="104"/>
      <c r="FD33" s="104"/>
      <c r="FE33" s="105">
        <f t="shared" si="21"/>
        <v>2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04"/>
      <c r="FP33" s="104"/>
      <c r="FQ33" s="105"/>
      <c r="FR33" s="105"/>
      <c r="FS33" s="104"/>
      <c r="FT33" s="104"/>
      <c r="FU33" s="105">
        <f t="shared" si="23"/>
        <v>0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04"/>
      <c r="GF33" s="104"/>
      <c r="GG33" s="105"/>
      <c r="GH33" s="105"/>
      <c r="GI33" s="104"/>
      <c r="GJ33" s="104"/>
      <c r="GK33" s="105">
        <f t="shared" si="25"/>
        <v>0</v>
      </c>
      <c r="GL33" s="106"/>
      <c r="GM33" s="104"/>
      <c r="GN33" s="104"/>
      <c r="GO33" s="105"/>
      <c r="GP33" s="105"/>
      <c r="GQ33" s="104"/>
      <c r="GR33" s="104"/>
      <c r="GS33" s="105">
        <f t="shared" si="26"/>
        <v>0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04"/>
      <c r="HT33" s="104"/>
      <c r="HU33" s="105"/>
      <c r="HV33" s="105"/>
      <c r="HW33" s="104"/>
      <c r="HX33" s="104"/>
      <c r="HY33" s="105">
        <f t="shared" si="30"/>
        <v>0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32"/>
        <v>0</v>
      </c>
      <c r="IP33" s="106"/>
      <c r="IQ33" s="104"/>
      <c r="IR33" s="104"/>
      <c r="IS33" s="105"/>
      <c r="IT33" s="105"/>
      <c r="IU33" s="104"/>
      <c r="IV33" s="104"/>
      <c r="IW33" s="105">
        <f t="shared" si="33"/>
        <v>0</v>
      </c>
      <c r="IX33" s="106"/>
      <c r="IY33" s="107">
        <f t="shared" ref="IY33:JD33" si="66">SUM(C33,K33,S33,AA33,AI33,AQ33,AY33,BG33,BO33,BW33,CE33,CM33,CU33,DC33,DK33,DS33,EA33,EI33,EQ33,EY33,FG33,FO33,FW33,GE33,GM33,GU33,HC33,HK33,HS33,IA33,II33,IQ33)</f>
        <v>0</v>
      </c>
      <c r="IZ33" s="107">
        <f t="shared" si="66"/>
        <v>0</v>
      </c>
      <c r="JA33" s="107">
        <f t="shared" si="66"/>
        <v>2</v>
      </c>
      <c r="JB33" s="107">
        <f t="shared" si="66"/>
        <v>3</v>
      </c>
      <c r="JC33" s="107">
        <f t="shared" si="66"/>
        <v>0</v>
      </c>
      <c r="JD33" s="107">
        <f t="shared" si="66"/>
        <v>0</v>
      </c>
      <c r="JE33" s="108">
        <f t="shared" si="35"/>
        <v>5</v>
      </c>
      <c r="JF33" s="104"/>
      <c r="JG33" s="104">
        <f t="shared" si="54"/>
        <v>0</v>
      </c>
    </row>
    <row r="34" ht="15.75" customHeight="1">
      <c r="A34" s="3" t="s">
        <v>90</v>
      </c>
      <c r="B34" s="3" t="s">
        <v>35</v>
      </c>
      <c r="C34" s="104"/>
      <c r="D34" s="104"/>
      <c r="E34" s="105"/>
      <c r="F34" s="105"/>
      <c r="G34" s="104"/>
      <c r="H34" s="104"/>
      <c r="I34" s="105">
        <f t="shared" si="2"/>
        <v>0</v>
      </c>
      <c r="J34" s="106"/>
      <c r="K34" s="104"/>
      <c r="L34" s="104"/>
      <c r="M34" s="105"/>
      <c r="N34" s="105"/>
      <c r="O34" s="104"/>
      <c r="P34" s="104"/>
      <c r="Q34" s="105">
        <f t="shared" si="3"/>
        <v>0</v>
      </c>
      <c r="R34" s="106"/>
      <c r="S34" s="104"/>
      <c r="T34" s="104"/>
      <c r="U34" s="105"/>
      <c r="V34" s="105"/>
      <c r="W34" s="104"/>
      <c r="X34" s="104"/>
      <c r="Y34" s="105">
        <f t="shared" si="4"/>
        <v>0</v>
      </c>
      <c r="Z34" s="106"/>
      <c r="AA34" s="104"/>
      <c r="AB34" s="104"/>
      <c r="AC34" s="105"/>
      <c r="AD34" s="105"/>
      <c r="AE34" s="104"/>
      <c r="AF34" s="104"/>
      <c r="AG34" s="105">
        <f t="shared" si="5"/>
        <v>0</v>
      </c>
      <c r="AH34" s="106"/>
      <c r="AI34" s="104"/>
      <c r="AJ34" s="104"/>
      <c r="AK34" s="105"/>
      <c r="AL34" s="105"/>
      <c r="AM34" s="104"/>
      <c r="AN34" s="104"/>
      <c r="AO34" s="105">
        <f t="shared" si="6"/>
        <v>0</v>
      </c>
      <c r="AP34" s="106"/>
      <c r="AQ34" s="104"/>
      <c r="AR34" s="104"/>
      <c r="AS34" s="105"/>
      <c r="AT34" s="105"/>
      <c r="AU34" s="104"/>
      <c r="AV34" s="104"/>
      <c r="AW34" s="105">
        <f t="shared" si="7"/>
        <v>0</v>
      </c>
      <c r="AX34" s="106"/>
      <c r="AY34" s="104"/>
      <c r="AZ34" s="104"/>
      <c r="BA34" s="105"/>
      <c r="BB34" s="105"/>
      <c r="BC34" s="104"/>
      <c r="BD34" s="104"/>
      <c r="BE34" s="105">
        <f t="shared" si="8"/>
        <v>0</v>
      </c>
      <c r="BF34" s="106"/>
      <c r="BG34" s="104"/>
      <c r="BH34" s="104"/>
      <c r="BI34" s="105"/>
      <c r="BJ34" s="105"/>
      <c r="BK34" s="104"/>
      <c r="BL34" s="104"/>
      <c r="BM34" s="105">
        <f t="shared" si="9"/>
        <v>0</v>
      </c>
      <c r="BN34" s="106"/>
      <c r="BO34" s="104"/>
      <c r="BP34" s="104"/>
      <c r="BQ34" s="105"/>
      <c r="BR34" s="105"/>
      <c r="BS34" s="104"/>
      <c r="BT34" s="104"/>
      <c r="BU34" s="105">
        <f t="shared" si="10"/>
        <v>0</v>
      </c>
      <c r="BV34" s="106"/>
      <c r="BW34" s="104"/>
      <c r="BX34" s="104"/>
      <c r="BY34" s="105"/>
      <c r="BZ34" s="105"/>
      <c r="CA34" s="104"/>
      <c r="CB34" s="104"/>
      <c r="CC34" s="105">
        <f t="shared" si="11"/>
        <v>0</v>
      </c>
      <c r="CD34" s="106"/>
      <c r="CE34" s="104"/>
      <c r="CF34" s="104"/>
      <c r="CG34" s="105"/>
      <c r="CH34" s="105"/>
      <c r="CI34" s="104"/>
      <c r="CJ34" s="104"/>
      <c r="CK34" s="105">
        <f t="shared" si="12"/>
        <v>0</v>
      </c>
      <c r="CL34" s="106"/>
      <c r="CM34" s="104"/>
      <c r="CN34" s="104"/>
      <c r="CO34" s="105"/>
      <c r="CP34" s="105"/>
      <c r="CQ34" s="104"/>
      <c r="CR34" s="104"/>
      <c r="CS34" s="105">
        <f t="shared" si="13"/>
        <v>0</v>
      </c>
      <c r="CT34" s="106"/>
      <c r="CU34" s="104">
        <v>0.5</v>
      </c>
      <c r="CV34" s="104"/>
      <c r="CW34" s="105"/>
      <c r="CX34" s="105">
        <v>1.0</v>
      </c>
      <c r="CY34" s="104"/>
      <c r="CZ34" s="104">
        <v>1.5</v>
      </c>
      <c r="DA34" s="105">
        <f t="shared" si="14"/>
        <v>3</v>
      </c>
      <c r="DB34" s="106"/>
      <c r="DC34" s="104"/>
      <c r="DD34" s="104"/>
      <c r="DE34" s="105"/>
      <c r="DF34" s="105"/>
      <c r="DG34" s="104"/>
      <c r="DH34" s="104"/>
      <c r="DI34" s="105">
        <f t="shared" si="15"/>
        <v>0</v>
      </c>
      <c r="DJ34" s="106"/>
      <c r="DK34" s="104"/>
      <c r="DL34" s="104"/>
      <c r="DM34" s="105"/>
      <c r="DN34" s="105">
        <v>8.0</v>
      </c>
      <c r="DO34" s="104">
        <v>1.0</v>
      </c>
      <c r="DP34" s="104"/>
      <c r="DQ34" s="105">
        <f t="shared" si="16"/>
        <v>9</v>
      </c>
      <c r="DR34" s="106"/>
      <c r="DS34" s="104"/>
      <c r="DT34" s="104"/>
      <c r="DU34" s="105"/>
      <c r="DV34" s="105"/>
      <c r="DW34" s="104"/>
      <c r="DX34" s="104"/>
      <c r="DY34" s="105">
        <f t="shared" si="17"/>
        <v>0</v>
      </c>
      <c r="DZ34" s="106"/>
      <c r="EA34" s="104"/>
      <c r="EB34" s="104"/>
      <c r="EC34" s="105"/>
      <c r="ED34" s="105"/>
      <c r="EE34" s="104"/>
      <c r="EF34" s="104"/>
      <c r="EG34" s="105">
        <f t="shared" si="18"/>
        <v>0</v>
      </c>
      <c r="EH34" s="106"/>
      <c r="EI34" s="104"/>
      <c r="EJ34" s="104"/>
      <c r="EK34" s="105"/>
      <c r="EL34" s="105"/>
      <c r="EM34" s="104"/>
      <c r="EN34" s="104"/>
      <c r="EO34" s="105">
        <f t="shared" si="19"/>
        <v>0</v>
      </c>
      <c r="EP34" s="106"/>
      <c r="EQ34" s="104"/>
      <c r="ER34" s="104"/>
      <c r="ES34" s="105"/>
      <c r="ET34" s="105"/>
      <c r="EU34" s="104"/>
      <c r="EV34" s="104"/>
      <c r="EW34" s="105">
        <f t="shared" si="20"/>
        <v>0</v>
      </c>
      <c r="EX34" s="106"/>
      <c r="EY34" s="104">
        <v>1.0</v>
      </c>
      <c r="EZ34" s="104"/>
      <c r="FA34" s="105"/>
      <c r="FB34" s="105">
        <v>3.0</v>
      </c>
      <c r="FC34" s="104"/>
      <c r="FD34" s="104">
        <v>4.0</v>
      </c>
      <c r="FE34" s="105">
        <f t="shared" si="21"/>
        <v>8</v>
      </c>
      <c r="FF34" s="106"/>
      <c r="FG34" s="104"/>
      <c r="FH34" s="104"/>
      <c r="FI34" s="105"/>
      <c r="FJ34" s="105"/>
      <c r="FK34" s="104"/>
      <c r="FL34" s="104"/>
      <c r="FM34" s="105">
        <f t="shared" si="22"/>
        <v>0</v>
      </c>
      <c r="FN34" s="106"/>
      <c r="FO34" s="104">
        <v>1.0</v>
      </c>
      <c r="FP34" s="104"/>
      <c r="FQ34" s="105"/>
      <c r="FR34" s="105">
        <v>4.0</v>
      </c>
      <c r="FS34" s="104"/>
      <c r="FT34" s="104"/>
      <c r="FU34" s="105">
        <f t="shared" si="23"/>
        <v>5</v>
      </c>
      <c r="FV34" s="106"/>
      <c r="FW34" s="104"/>
      <c r="FX34" s="104"/>
      <c r="FY34" s="105">
        <v>0.5</v>
      </c>
      <c r="FZ34" s="105"/>
      <c r="GA34" s="104"/>
      <c r="GB34" s="104"/>
      <c r="GC34" s="105">
        <f t="shared" si="24"/>
        <v>0.5</v>
      </c>
      <c r="GD34" s="106"/>
      <c r="GE34" s="104"/>
      <c r="GF34" s="104"/>
      <c r="GG34" s="105"/>
      <c r="GH34" s="105"/>
      <c r="GI34" s="104"/>
      <c r="GJ34" s="104"/>
      <c r="GK34" s="105">
        <f t="shared" si="25"/>
        <v>0</v>
      </c>
      <c r="GL34" s="106"/>
      <c r="GM34" s="104"/>
      <c r="GN34" s="104"/>
      <c r="GO34" s="105"/>
      <c r="GP34" s="105"/>
      <c r="GQ34" s="104"/>
      <c r="GR34" s="104"/>
      <c r="GS34" s="105">
        <f t="shared" si="26"/>
        <v>0</v>
      </c>
      <c r="GT34" s="106"/>
      <c r="GU34" s="104"/>
      <c r="GV34" s="104"/>
      <c r="GW34" s="105"/>
      <c r="GX34" s="105"/>
      <c r="GY34" s="104"/>
      <c r="GZ34" s="104"/>
      <c r="HA34" s="105">
        <f t="shared" si="27"/>
        <v>0</v>
      </c>
      <c r="HB34" s="106"/>
      <c r="HC34" s="104"/>
      <c r="HD34" s="104"/>
      <c r="HE34" s="105"/>
      <c r="HF34" s="105"/>
      <c r="HG34" s="104"/>
      <c r="HH34" s="104"/>
      <c r="HI34" s="105">
        <f t="shared" si="28"/>
        <v>0</v>
      </c>
      <c r="HJ34" s="106"/>
      <c r="HK34" s="104"/>
      <c r="HL34" s="104"/>
      <c r="HM34" s="105"/>
      <c r="HN34" s="105"/>
      <c r="HO34" s="104"/>
      <c r="HP34" s="104"/>
      <c r="HQ34" s="105">
        <f t="shared" si="29"/>
        <v>0</v>
      </c>
      <c r="HR34" s="106"/>
      <c r="HS34" s="104"/>
      <c r="HT34" s="104"/>
      <c r="HU34" s="105"/>
      <c r="HV34" s="105"/>
      <c r="HW34" s="104"/>
      <c r="HX34" s="104"/>
      <c r="HY34" s="105">
        <f t="shared" si="30"/>
        <v>0</v>
      </c>
      <c r="HZ34" s="106"/>
      <c r="IA34" s="104"/>
      <c r="IB34" s="104"/>
      <c r="IC34" s="105"/>
      <c r="ID34" s="105"/>
      <c r="IE34" s="104"/>
      <c r="IF34" s="104"/>
      <c r="IG34" s="105">
        <f t="shared" si="31"/>
        <v>0</v>
      </c>
      <c r="IH34" s="106"/>
      <c r="II34" s="104"/>
      <c r="IJ34" s="104"/>
      <c r="IK34" s="105"/>
      <c r="IL34" s="105"/>
      <c r="IM34" s="104"/>
      <c r="IN34" s="104"/>
      <c r="IO34" s="105">
        <f t="shared" si="32"/>
        <v>0</v>
      </c>
      <c r="IP34" s="106"/>
      <c r="IQ34" s="104"/>
      <c r="IR34" s="104"/>
      <c r="IS34" s="105"/>
      <c r="IT34" s="105"/>
      <c r="IU34" s="104"/>
      <c r="IV34" s="104"/>
      <c r="IW34" s="105">
        <f t="shared" si="33"/>
        <v>0</v>
      </c>
      <c r="IX34" s="106"/>
      <c r="IY34" s="107">
        <f t="shared" ref="IY34:JD34" si="67">SUM(C34,K34,S34,AA34,AI34,AQ34,AY34,BG34,BO34,BW34,CE34,CM34,CU34,DC34,DK34,DS34,EA34,EI34,EQ34,EY34,FG34,FO34,FW34,GE34,GM34,GU34,HC34,HK34,HS34,IA34,II34,IQ34)</f>
        <v>2.5</v>
      </c>
      <c r="IZ34" s="107">
        <f t="shared" si="67"/>
        <v>0</v>
      </c>
      <c r="JA34" s="107">
        <f t="shared" si="67"/>
        <v>0.5</v>
      </c>
      <c r="JB34" s="107">
        <f t="shared" si="67"/>
        <v>16</v>
      </c>
      <c r="JC34" s="107">
        <f t="shared" si="67"/>
        <v>1</v>
      </c>
      <c r="JD34" s="107">
        <f t="shared" si="67"/>
        <v>5.5</v>
      </c>
      <c r="JE34" s="108">
        <f t="shared" si="35"/>
        <v>25.5</v>
      </c>
      <c r="JF34" s="104"/>
      <c r="JG34" s="104">
        <f t="shared" si="54"/>
        <v>0</v>
      </c>
    </row>
    <row r="35" ht="15.75" customHeight="1">
      <c r="A35" s="3" t="s">
        <v>91</v>
      </c>
      <c r="B35" s="3" t="s">
        <v>37</v>
      </c>
      <c r="C35" s="105"/>
      <c r="D35" s="104"/>
      <c r="E35" s="104"/>
      <c r="F35" s="105"/>
      <c r="G35" s="105"/>
      <c r="H35" s="104"/>
      <c r="I35" s="105">
        <f t="shared" si="2"/>
        <v>0</v>
      </c>
      <c r="J35" s="106"/>
      <c r="K35" s="105"/>
      <c r="L35" s="104"/>
      <c r="M35" s="104"/>
      <c r="N35" s="105"/>
      <c r="O35" s="105"/>
      <c r="P35" s="104"/>
      <c r="Q35" s="105">
        <f t="shared" si="3"/>
        <v>0</v>
      </c>
      <c r="R35" s="106"/>
      <c r="S35" s="105"/>
      <c r="T35" s="104"/>
      <c r="U35" s="104"/>
      <c r="V35" s="105"/>
      <c r="W35" s="105"/>
      <c r="X35" s="104"/>
      <c r="Y35" s="105">
        <f t="shared" si="4"/>
        <v>0</v>
      </c>
      <c r="Z35" s="106"/>
      <c r="AA35" s="105"/>
      <c r="AB35" s="104"/>
      <c r="AC35" s="104"/>
      <c r="AD35" s="105"/>
      <c r="AE35" s="105"/>
      <c r="AF35" s="104"/>
      <c r="AG35" s="105">
        <f t="shared" si="5"/>
        <v>0</v>
      </c>
      <c r="AH35" s="106"/>
      <c r="AI35" s="105"/>
      <c r="AJ35" s="104"/>
      <c r="AK35" s="104"/>
      <c r="AL35" s="105"/>
      <c r="AM35" s="105"/>
      <c r="AN35" s="104"/>
      <c r="AO35" s="105">
        <f t="shared" si="6"/>
        <v>0</v>
      </c>
      <c r="AP35" s="106"/>
      <c r="AQ35" s="105"/>
      <c r="AR35" s="104"/>
      <c r="AS35" s="104"/>
      <c r="AT35" s="105"/>
      <c r="AU35" s="105"/>
      <c r="AV35" s="104"/>
      <c r="AW35" s="105">
        <f t="shared" si="7"/>
        <v>0</v>
      </c>
      <c r="AX35" s="106"/>
      <c r="AY35" s="105"/>
      <c r="AZ35" s="104"/>
      <c r="BA35" s="104"/>
      <c r="BB35" s="105"/>
      <c r="BC35" s="105"/>
      <c r="BD35" s="104"/>
      <c r="BE35" s="105">
        <f t="shared" si="8"/>
        <v>0</v>
      </c>
      <c r="BF35" s="106"/>
      <c r="BG35" s="105"/>
      <c r="BH35" s="104"/>
      <c r="BI35" s="104"/>
      <c r="BJ35" s="105"/>
      <c r="BK35" s="105"/>
      <c r="BL35" s="104"/>
      <c r="BM35" s="105">
        <f t="shared" si="9"/>
        <v>0</v>
      </c>
      <c r="BN35" s="106"/>
      <c r="BO35" s="105"/>
      <c r="BP35" s="104"/>
      <c r="BQ35" s="104"/>
      <c r="BR35" s="105"/>
      <c r="BS35" s="105"/>
      <c r="BT35" s="104"/>
      <c r="BU35" s="105">
        <f t="shared" si="10"/>
        <v>0</v>
      </c>
      <c r="BV35" s="106"/>
      <c r="BW35" s="105"/>
      <c r="BX35" s="104"/>
      <c r="BY35" s="104"/>
      <c r="BZ35" s="105"/>
      <c r="CA35" s="105"/>
      <c r="CB35" s="104"/>
      <c r="CC35" s="105">
        <f t="shared" si="11"/>
        <v>0</v>
      </c>
      <c r="CD35" s="106"/>
      <c r="CE35" s="105"/>
      <c r="CF35" s="104"/>
      <c r="CG35" s="104"/>
      <c r="CH35" s="105"/>
      <c r="CI35" s="105"/>
      <c r="CJ35" s="104"/>
      <c r="CK35" s="105">
        <f t="shared" si="12"/>
        <v>0</v>
      </c>
      <c r="CL35" s="106"/>
      <c r="CM35" s="105"/>
      <c r="CN35" s="104"/>
      <c r="CO35" s="104"/>
      <c r="CP35" s="105"/>
      <c r="CQ35" s="105"/>
      <c r="CR35" s="104"/>
      <c r="CS35" s="105">
        <f t="shared" si="13"/>
        <v>0</v>
      </c>
      <c r="CT35" s="106"/>
      <c r="CU35" s="105">
        <v>6.0</v>
      </c>
      <c r="CV35" s="104"/>
      <c r="CW35" s="104"/>
      <c r="CX35" s="105"/>
      <c r="CY35" s="105"/>
      <c r="CZ35" s="104"/>
      <c r="DA35" s="105">
        <f t="shared" si="14"/>
        <v>6</v>
      </c>
      <c r="DB35" s="106"/>
      <c r="DC35" s="105"/>
      <c r="DD35" s="104"/>
      <c r="DE35" s="104"/>
      <c r="DF35" s="105"/>
      <c r="DG35" s="105"/>
      <c r="DH35" s="104"/>
      <c r="DI35" s="105">
        <f t="shared" si="15"/>
        <v>0</v>
      </c>
      <c r="DJ35" s="106"/>
      <c r="DK35" s="105"/>
      <c r="DL35" s="104"/>
      <c r="DM35" s="104"/>
      <c r="DN35" s="105">
        <v>6.0</v>
      </c>
      <c r="DO35" s="105"/>
      <c r="DP35" s="104"/>
      <c r="DQ35" s="105">
        <f t="shared" si="16"/>
        <v>6</v>
      </c>
      <c r="DR35" s="106"/>
      <c r="DS35" s="105"/>
      <c r="DT35" s="104"/>
      <c r="DU35" s="104"/>
      <c r="DV35" s="105"/>
      <c r="DW35" s="105"/>
      <c r="DX35" s="104"/>
      <c r="DY35" s="105">
        <f t="shared" si="17"/>
        <v>0</v>
      </c>
      <c r="DZ35" s="106"/>
      <c r="EA35" s="105"/>
      <c r="EB35" s="104"/>
      <c r="EC35" s="104"/>
      <c r="ED35" s="105"/>
      <c r="EE35" s="105"/>
      <c r="EF35" s="104"/>
      <c r="EG35" s="105">
        <f t="shared" si="18"/>
        <v>0</v>
      </c>
      <c r="EH35" s="106"/>
      <c r="EI35" s="105"/>
      <c r="EJ35" s="104"/>
      <c r="EK35" s="104"/>
      <c r="EL35" s="105"/>
      <c r="EM35" s="105"/>
      <c r="EN35" s="104"/>
      <c r="EO35" s="105">
        <f t="shared" si="19"/>
        <v>0</v>
      </c>
      <c r="EP35" s="106"/>
      <c r="EQ35" s="105"/>
      <c r="ER35" s="104"/>
      <c r="ES35" s="104"/>
      <c r="ET35" s="105"/>
      <c r="EU35" s="105"/>
      <c r="EV35" s="104"/>
      <c r="EW35" s="105">
        <f t="shared" si="20"/>
        <v>0</v>
      </c>
      <c r="EX35" s="106"/>
      <c r="EY35" s="105">
        <v>8.0</v>
      </c>
      <c r="EZ35" s="104">
        <v>2.0</v>
      </c>
      <c r="FA35" s="104"/>
      <c r="FB35" s="105">
        <v>7.0</v>
      </c>
      <c r="FC35" s="105">
        <v>2.0</v>
      </c>
      <c r="FD35" s="104"/>
      <c r="FE35" s="105">
        <f t="shared" si="21"/>
        <v>19</v>
      </c>
      <c r="FF35" s="106"/>
      <c r="FG35" s="105"/>
      <c r="FH35" s="104"/>
      <c r="FI35" s="104"/>
      <c r="FJ35" s="105"/>
      <c r="FK35" s="105"/>
      <c r="FL35" s="104"/>
      <c r="FM35" s="105">
        <f t="shared" si="22"/>
        <v>0</v>
      </c>
      <c r="FN35" s="106"/>
      <c r="FO35" s="105">
        <v>1.0</v>
      </c>
      <c r="FP35" s="104"/>
      <c r="FQ35" s="104"/>
      <c r="FR35" s="105">
        <v>4.0</v>
      </c>
      <c r="FS35" s="105"/>
      <c r="FT35" s="104"/>
      <c r="FU35" s="105">
        <f t="shared" si="23"/>
        <v>5</v>
      </c>
      <c r="FV35" s="106"/>
      <c r="FW35" s="105">
        <v>1.0</v>
      </c>
      <c r="FX35" s="104"/>
      <c r="FY35" s="104"/>
      <c r="FZ35" s="105"/>
      <c r="GA35" s="105"/>
      <c r="GB35" s="104"/>
      <c r="GC35" s="105">
        <f t="shared" si="24"/>
        <v>1</v>
      </c>
      <c r="GD35" s="106"/>
      <c r="GE35" s="105"/>
      <c r="GF35" s="104"/>
      <c r="GG35" s="104"/>
      <c r="GH35" s="105"/>
      <c r="GI35" s="105"/>
      <c r="GJ35" s="104"/>
      <c r="GK35" s="105">
        <f t="shared" si="25"/>
        <v>0</v>
      </c>
      <c r="GL35" s="106"/>
      <c r="GM35" s="105"/>
      <c r="GN35" s="104"/>
      <c r="GO35" s="104"/>
      <c r="GP35" s="105"/>
      <c r="GQ35" s="105"/>
      <c r="GR35" s="104"/>
      <c r="GS35" s="105">
        <f t="shared" si="26"/>
        <v>0</v>
      </c>
      <c r="GT35" s="106"/>
      <c r="GU35" s="105"/>
      <c r="GV35" s="104"/>
      <c r="GW35" s="104"/>
      <c r="GX35" s="105"/>
      <c r="GY35" s="105"/>
      <c r="GZ35" s="104"/>
      <c r="HA35" s="105">
        <f t="shared" si="27"/>
        <v>0</v>
      </c>
      <c r="HB35" s="106"/>
      <c r="HC35" s="105"/>
      <c r="HD35" s="104"/>
      <c r="HE35" s="104"/>
      <c r="HF35" s="105"/>
      <c r="HG35" s="105"/>
      <c r="HH35" s="104"/>
      <c r="HI35" s="105">
        <f t="shared" si="28"/>
        <v>0</v>
      </c>
      <c r="HJ35" s="106"/>
      <c r="HK35" s="105"/>
      <c r="HL35" s="104"/>
      <c r="HM35" s="104"/>
      <c r="HN35" s="105"/>
      <c r="HO35" s="105"/>
      <c r="HP35" s="104"/>
      <c r="HQ35" s="105">
        <f t="shared" si="29"/>
        <v>0</v>
      </c>
      <c r="HR35" s="106"/>
      <c r="HS35" s="105"/>
      <c r="HT35" s="104"/>
      <c r="HU35" s="104"/>
      <c r="HV35" s="105"/>
      <c r="HW35" s="105"/>
      <c r="HX35" s="104"/>
      <c r="HY35" s="105">
        <f t="shared" si="30"/>
        <v>0</v>
      </c>
      <c r="HZ35" s="106"/>
      <c r="IA35" s="105"/>
      <c r="IB35" s="104"/>
      <c r="IC35" s="104"/>
      <c r="ID35" s="105"/>
      <c r="IE35" s="105"/>
      <c r="IF35" s="104"/>
      <c r="IG35" s="105">
        <f t="shared" si="31"/>
        <v>0</v>
      </c>
      <c r="IH35" s="106"/>
      <c r="II35" s="105"/>
      <c r="IJ35" s="104"/>
      <c r="IK35" s="104"/>
      <c r="IL35" s="105"/>
      <c r="IM35" s="105"/>
      <c r="IN35" s="104"/>
      <c r="IO35" s="105">
        <f t="shared" si="32"/>
        <v>0</v>
      </c>
      <c r="IP35" s="106"/>
      <c r="IQ35" s="105"/>
      <c r="IR35" s="104"/>
      <c r="IS35" s="104"/>
      <c r="IT35" s="105"/>
      <c r="IU35" s="105"/>
      <c r="IV35" s="104"/>
      <c r="IW35" s="105">
        <f t="shared" si="33"/>
        <v>0</v>
      </c>
      <c r="IX35" s="106"/>
      <c r="IY35" s="107">
        <f t="shared" ref="IY35:JD35" si="68">SUM(C35,K35,S35,AA35,AI35,AQ35,AY35,BG35,BO35,BW35,CE35,CM35,CU35,DC35,DK35,DS35,EA35,EI35,EQ35,EY35,FG35,FO35,FW35,GE35,GM35,GU35,HC35,HK35,HS35,IA35,II35,IQ35)</f>
        <v>16</v>
      </c>
      <c r="IZ35" s="107">
        <f t="shared" si="68"/>
        <v>2</v>
      </c>
      <c r="JA35" s="107">
        <f t="shared" si="68"/>
        <v>0</v>
      </c>
      <c r="JB35" s="107">
        <f t="shared" si="68"/>
        <v>17</v>
      </c>
      <c r="JC35" s="107">
        <f t="shared" si="68"/>
        <v>2</v>
      </c>
      <c r="JD35" s="107">
        <f t="shared" si="68"/>
        <v>0</v>
      </c>
      <c r="JE35" s="108">
        <f t="shared" si="35"/>
        <v>37</v>
      </c>
      <c r="JF35" s="104"/>
      <c r="JG35" s="104">
        <f t="shared" si="54"/>
        <v>0</v>
      </c>
    </row>
    <row r="36" ht="15.75" customHeight="1">
      <c r="A36" s="3" t="s">
        <v>92</v>
      </c>
      <c r="B36" s="3" t="s">
        <v>38</v>
      </c>
      <c r="C36" s="104"/>
      <c r="D36" s="104"/>
      <c r="E36" s="104"/>
      <c r="F36" s="104"/>
      <c r="G36" s="104"/>
      <c r="H36" s="104"/>
      <c r="I36" s="105">
        <f t="shared" si="2"/>
        <v>0</v>
      </c>
      <c r="J36" s="106"/>
      <c r="K36" s="104"/>
      <c r="L36" s="104"/>
      <c r="M36" s="104"/>
      <c r="N36" s="104"/>
      <c r="O36" s="104"/>
      <c r="P36" s="104"/>
      <c r="Q36" s="105">
        <f t="shared" si="3"/>
        <v>0</v>
      </c>
      <c r="R36" s="106"/>
      <c r="S36" s="104"/>
      <c r="T36" s="104"/>
      <c r="U36" s="104"/>
      <c r="V36" s="104"/>
      <c r="W36" s="104"/>
      <c r="X36" s="104"/>
      <c r="Y36" s="105">
        <f t="shared" si="4"/>
        <v>0</v>
      </c>
      <c r="Z36" s="106"/>
      <c r="AA36" s="104"/>
      <c r="AB36" s="104"/>
      <c r="AC36" s="104"/>
      <c r="AD36" s="104"/>
      <c r="AE36" s="104"/>
      <c r="AF36" s="104"/>
      <c r="AG36" s="105">
        <f t="shared" si="5"/>
        <v>0</v>
      </c>
      <c r="AH36" s="106"/>
      <c r="AI36" s="104"/>
      <c r="AJ36" s="104"/>
      <c r="AK36" s="104"/>
      <c r="AL36" s="104"/>
      <c r="AM36" s="104"/>
      <c r="AN36" s="104"/>
      <c r="AO36" s="105">
        <f t="shared" si="6"/>
        <v>0</v>
      </c>
      <c r="AP36" s="106"/>
      <c r="AQ36" s="104"/>
      <c r="AR36" s="104"/>
      <c r="AS36" s="104"/>
      <c r="AT36" s="104"/>
      <c r="AU36" s="104"/>
      <c r="AV36" s="104"/>
      <c r="AW36" s="105">
        <f t="shared" si="7"/>
        <v>0</v>
      </c>
      <c r="AX36" s="106"/>
      <c r="AY36" s="104"/>
      <c r="AZ36" s="104"/>
      <c r="BA36" s="104"/>
      <c r="BB36" s="104"/>
      <c r="BC36" s="104"/>
      <c r="BD36" s="104"/>
      <c r="BE36" s="105">
        <f t="shared" si="8"/>
        <v>0</v>
      </c>
      <c r="BF36" s="106"/>
      <c r="BG36" s="104"/>
      <c r="BH36" s="104"/>
      <c r="BI36" s="104"/>
      <c r="BJ36" s="104"/>
      <c r="BK36" s="104"/>
      <c r="BL36" s="104"/>
      <c r="BM36" s="105">
        <f t="shared" si="9"/>
        <v>0</v>
      </c>
      <c r="BN36" s="106"/>
      <c r="BO36" s="104"/>
      <c r="BP36" s="104"/>
      <c r="BQ36" s="104"/>
      <c r="BR36" s="104"/>
      <c r="BS36" s="104"/>
      <c r="BT36" s="104"/>
      <c r="BU36" s="105">
        <f t="shared" si="10"/>
        <v>0</v>
      </c>
      <c r="BV36" s="106"/>
      <c r="BW36" s="104"/>
      <c r="BX36" s="104"/>
      <c r="BY36" s="104"/>
      <c r="BZ36" s="104"/>
      <c r="CA36" s="104"/>
      <c r="CB36" s="104"/>
      <c r="CC36" s="105">
        <f t="shared" si="11"/>
        <v>0</v>
      </c>
      <c r="CD36" s="106"/>
      <c r="CE36" s="104"/>
      <c r="CF36" s="104"/>
      <c r="CG36" s="104"/>
      <c r="CH36" s="104"/>
      <c r="CI36" s="104"/>
      <c r="CJ36" s="104"/>
      <c r="CK36" s="105">
        <f t="shared" si="12"/>
        <v>0</v>
      </c>
      <c r="CL36" s="106"/>
      <c r="CM36" s="104"/>
      <c r="CN36" s="104"/>
      <c r="CO36" s="104"/>
      <c r="CP36" s="104"/>
      <c r="CQ36" s="104"/>
      <c r="CR36" s="104"/>
      <c r="CS36" s="105">
        <f t="shared" si="13"/>
        <v>0</v>
      </c>
      <c r="CT36" s="106"/>
      <c r="CU36" s="104"/>
      <c r="CV36" s="104"/>
      <c r="CW36" s="104"/>
      <c r="CX36" s="104"/>
      <c r="CY36" s="104"/>
      <c r="CZ36" s="104"/>
      <c r="DA36" s="105">
        <f t="shared" si="14"/>
        <v>0</v>
      </c>
      <c r="DB36" s="106"/>
      <c r="DC36" s="104"/>
      <c r="DD36" s="104"/>
      <c r="DE36" s="104"/>
      <c r="DF36" s="104"/>
      <c r="DG36" s="104"/>
      <c r="DH36" s="104"/>
      <c r="DI36" s="105">
        <f t="shared" si="15"/>
        <v>0</v>
      </c>
      <c r="DJ36" s="106"/>
      <c r="DK36" s="104"/>
      <c r="DL36" s="104"/>
      <c r="DM36" s="104"/>
      <c r="DN36" s="104"/>
      <c r="DO36" s="104"/>
      <c r="DP36" s="104"/>
      <c r="DQ36" s="105">
        <f t="shared" si="16"/>
        <v>0</v>
      </c>
      <c r="DR36" s="106"/>
      <c r="DS36" s="104"/>
      <c r="DT36" s="104"/>
      <c r="DU36" s="104"/>
      <c r="DV36" s="104"/>
      <c r="DW36" s="104"/>
      <c r="DX36" s="104"/>
      <c r="DY36" s="105">
        <f t="shared" si="17"/>
        <v>0</v>
      </c>
      <c r="DZ36" s="106"/>
      <c r="EA36" s="104"/>
      <c r="EB36" s="104"/>
      <c r="EC36" s="104"/>
      <c r="ED36" s="104"/>
      <c r="EE36" s="104"/>
      <c r="EF36" s="104"/>
      <c r="EG36" s="105">
        <f t="shared" si="18"/>
        <v>0</v>
      </c>
      <c r="EH36" s="106"/>
      <c r="EI36" s="104"/>
      <c r="EJ36" s="104"/>
      <c r="EK36" s="104"/>
      <c r="EL36" s="104"/>
      <c r="EM36" s="104"/>
      <c r="EN36" s="104"/>
      <c r="EO36" s="105">
        <f t="shared" si="19"/>
        <v>0</v>
      </c>
      <c r="EP36" s="106"/>
      <c r="EQ36" s="104"/>
      <c r="ER36" s="104"/>
      <c r="ES36" s="104"/>
      <c r="ET36" s="104"/>
      <c r="EU36" s="104"/>
      <c r="EV36" s="104"/>
      <c r="EW36" s="105">
        <f t="shared" si="20"/>
        <v>0</v>
      </c>
      <c r="EX36" s="106"/>
      <c r="EY36" s="104"/>
      <c r="EZ36" s="104"/>
      <c r="FA36" s="104"/>
      <c r="FB36" s="104"/>
      <c r="FC36" s="104"/>
      <c r="FD36" s="104"/>
      <c r="FE36" s="105">
        <f t="shared" si="21"/>
        <v>0</v>
      </c>
      <c r="FF36" s="106"/>
      <c r="FG36" s="104"/>
      <c r="FH36" s="104"/>
      <c r="FI36" s="104"/>
      <c r="FJ36" s="104"/>
      <c r="FK36" s="104"/>
      <c r="FL36" s="104"/>
      <c r="FM36" s="105">
        <f t="shared" si="22"/>
        <v>0</v>
      </c>
      <c r="FN36" s="106"/>
      <c r="FO36" s="104"/>
      <c r="FP36" s="104"/>
      <c r="FQ36" s="104"/>
      <c r="FR36" s="104"/>
      <c r="FS36" s="104"/>
      <c r="FT36" s="104"/>
      <c r="FU36" s="105">
        <f t="shared" si="23"/>
        <v>0</v>
      </c>
      <c r="FV36" s="106"/>
      <c r="FW36" s="104"/>
      <c r="FX36" s="104"/>
      <c r="FY36" s="104"/>
      <c r="FZ36" s="104"/>
      <c r="GA36" s="104"/>
      <c r="GB36" s="104"/>
      <c r="GC36" s="105">
        <f t="shared" si="24"/>
        <v>0</v>
      </c>
      <c r="GD36" s="106"/>
      <c r="GE36" s="104"/>
      <c r="GF36" s="104"/>
      <c r="GG36" s="104"/>
      <c r="GH36" s="104"/>
      <c r="GI36" s="104"/>
      <c r="GJ36" s="104"/>
      <c r="GK36" s="105">
        <f t="shared" si="25"/>
        <v>0</v>
      </c>
      <c r="GL36" s="106"/>
      <c r="GM36" s="104"/>
      <c r="GN36" s="104"/>
      <c r="GO36" s="104"/>
      <c r="GP36" s="104"/>
      <c r="GQ36" s="104"/>
      <c r="GR36" s="104"/>
      <c r="GS36" s="105">
        <f t="shared" si="26"/>
        <v>0</v>
      </c>
      <c r="GT36" s="106"/>
      <c r="GU36" s="104"/>
      <c r="GV36" s="104"/>
      <c r="GW36" s="104"/>
      <c r="GX36" s="104"/>
      <c r="GY36" s="104"/>
      <c r="GZ36" s="104"/>
      <c r="HA36" s="105">
        <f t="shared" si="27"/>
        <v>0</v>
      </c>
      <c r="HB36" s="106"/>
      <c r="HC36" s="104"/>
      <c r="HD36" s="104"/>
      <c r="HE36" s="104"/>
      <c r="HF36" s="104"/>
      <c r="HG36" s="104"/>
      <c r="HH36" s="104"/>
      <c r="HI36" s="105">
        <f t="shared" si="28"/>
        <v>0</v>
      </c>
      <c r="HJ36" s="106"/>
      <c r="HK36" s="104"/>
      <c r="HL36" s="104"/>
      <c r="HM36" s="104"/>
      <c r="HN36" s="104"/>
      <c r="HO36" s="104"/>
      <c r="HP36" s="104"/>
      <c r="HQ36" s="105">
        <f t="shared" si="29"/>
        <v>0</v>
      </c>
      <c r="HR36" s="106"/>
      <c r="HS36" s="104"/>
      <c r="HT36" s="104"/>
      <c r="HU36" s="104"/>
      <c r="HV36" s="104"/>
      <c r="HW36" s="104"/>
      <c r="HX36" s="104"/>
      <c r="HY36" s="105">
        <f t="shared" si="30"/>
        <v>0</v>
      </c>
      <c r="HZ36" s="106"/>
      <c r="IA36" s="104"/>
      <c r="IB36" s="104"/>
      <c r="IC36" s="104"/>
      <c r="ID36" s="104"/>
      <c r="IE36" s="104"/>
      <c r="IF36" s="104"/>
      <c r="IG36" s="105">
        <f t="shared" si="31"/>
        <v>0</v>
      </c>
      <c r="IH36" s="106"/>
      <c r="II36" s="104"/>
      <c r="IJ36" s="104"/>
      <c r="IK36" s="104"/>
      <c r="IL36" s="104"/>
      <c r="IM36" s="104"/>
      <c r="IN36" s="104"/>
      <c r="IO36" s="105">
        <f t="shared" si="32"/>
        <v>0</v>
      </c>
      <c r="IP36" s="106"/>
      <c r="IQ36" s="104"/>
      <c r="IR36" s="104"/>
      <c r="IS36" s="104"/>
      <c r="IT36" s="104"/>
      <c r="IU36" s="104"/>
      <c r="IV36" s="104"/>
      <c r="IW36" s="105">
        <f t="shared" si="33"/>
        <v>0</v>
      </c>
      <c r="IX36" s="106"/>
      <c r="IY36" s="107">
        <f t="shared" ref="IY36:JD36" si="69">SUM(C36,K36,S36,AA36,AI36,AQ36,AY36,BG36,BO36,BW36,CE36,CM36,CU36,DC36,DK36,DS36,EA36,EI36,EQ36,EY36,FG36,FO36,FW36,GE36,GM36,GU36,HC36,HK36,HS36,IA36,II36,IQ36)</f>
        <v>0</v>
      </c>
      <c r="IZ36" s="107">
        <f t="shared" si="69"/>
        <v>0</v>
      </c>
      <c r="JA36" s="107">
        <f t="shared" si="69"/>
        <v>0</v>
      </c>
      <c r="JB36" s="107">
        <f t="shared" si="69"/>
        <v>0</v>
      </c>
      <c r="JC36" s="107">
        <f t="shared" si="69"/>
        <v>0</v>
      </c>
      <c r="JD36" s="107">
        <f t="shared" si="69"/>
        <v>0</v>
      </c>
      <c r="JE36" s="108">
        <f t="shared" si="35"/>
        <v>0</v>
      </c>
      <c r="JF36" s="104"/>
      <c r="JG36" s="104">
        <f t="shared" si="54"/>
        <v>0</v>
      </c>
    </row>
    <row r="37" ht="15.75" customHeight="1">
      <c r="A37" s="3" t="s">
        <v>94</v>
      </c>
      <c r="B37" s="3" t="s">
        <v>40</v>
      </c>
      <c r="C37" s="104"/>
      <c r="D37" s="105"/>
      <c r="E37" s="105"/>
      <c r="F37" s="105"/>
      <c r="G37" s="104"/>
      <c r="H37" s="104"/>
      <c r="I37" s="105">
        <f t="shared" si="2"/>
        <v>0</v>
      </c>
      <c r="J37" s="106"/>
      <c r="K37" s="104"/>
      <c r="L37" s="105"/>
      <c r="M37" s="105"/>
      <c r="N37" s="105"/>
      <c r="O37" s="104"/>
      <c r="P37" s="104"/>
      <c r="Q37" s="105">
        <f t="shared" si="3"/>
        <v>0</v>
      </c>
      <c r="R37" s="106"/>
      <c r="S37" s="104"/>
      <c r="T37" s="105"/>
      <c r="U37" s="105"/>
      <c r="V37" s="105"/>
      <c r="W37" s="104"/>
      <c r="X37" s="104"/>
      <c r="Y37" s="105">
        <f t="shared" si="4"/>
        <v>0</v>
      </c>
      <c r="Z37" s="106"/>
      <c r="AA37" s="104"/>
      <c r="AB37" s="105"/>
      <c r="AC37" s="105"/>
      <c r="AD37" s="105"/>
      <c r="AE37" s="104"/>
      <c r="AF37" s="104"/>
      <c r="AG37" s="105">
        <f t="shared" si="5"/>
        <v>0</v>
      </c>
      <c r="AH37" s="106"/>
      <c r="AI37" s="104"/>
      <c r="AJ37" s="105"/>
      <c r="AK37" s="105"/>
      <c r="AL37" s="105"/>
      <c r="AM37" s="104"/>
      <c r="AN37" s="104"/>
      <c r="AO37" s="105">
        <f t="shared" si="6"/>
        <v>0</v>
      </c>
      <c r="AP37" s="106"/>
      <c r="AQ37" s="104"/>
      <c r="AR37" s="105"/>
      <c r="AS37" s="105"/>
      <c r="AT37" s="105"/>
      <c r="AU37" s="104"/>
      <c r="AV37" s="104"/>
      <c r="AW37" s="105">
        <f t="shared" si="7"/>
        <v>0</v>
      </c>
      <c r="AX37" s="106"/>
      <c r="AY37" s="104"/>
      <c r="AZ37" s="105"/>
      <c r="BA37" s="105"/>
      <c r="BB37" s="105"/>
      <c r="BC37" s="104"/>
      <c r="BD37" s="104"/>
      <c r="BE37" s="105">
        <f t="shared" si="8"/>
        <v>0</v>
      </c>
      <c r="BF37" s="106"/>
      <c r="BG37" s="104"/>
      <c r="BH37" s="105"/>
      <c r="BI37" s="105"/>
      <c r="BJ37" s="105"/>
      <c r="BK37" s="104"/>
      <c r="BL37" s="104"/>
      <c r="BM37" s="105">
        <f t="shared" si="9"/>
        <v>0</v>
      </c>
      <c r="BN37" s="106"/>
      <c r="BO37" s="104"/>
      <c r="BP37" s="105"/>
      <c r="BQ37" s="105"/>
      <c r="BR37" s="105"/>
      <c r="BS37" s="104"/>
      <c r="BT37" s="104"/>
      <c r="BU37" s="105">
        <f t="shared" si="10"/>
        <v>0</v>
      </c>
      <c r="BV37" s="106"/>
      <c r="BW37" s="104"/>
      <c r="BX37" s="105"/>
      <c r="BY37" s="105"/>
      <c r="BZ37" s="105"/>
      <c r="CA37" s="104"/>
      <c r="CB37" s="104"/>
      <c r="CC37" s="105">
        <f t="shared" si="11"/>
        <v>0</v>
      </c>
      <c r="CD37" s="106"/>
      <c r="CE37" s="104"/>
      <c r="CF37" s="105"/>
      <c r="CG37" s="105"/>
      <c r="CH37" s="105"/>
      <c r="CI37" s="104"/>
      <c r="CJ37" s="104"/>
      <c r="CK37" s="105">
        <f t="shared" si="12"/>
        <v>0</v>
      </c>
      <c r="CL37" s="106"/>
      <c r="CM37" s="104"/>
      <c r="CN37" s="105"/>
      <c r="CO37" s="105"/>
      <c r="CP37" s="105"/>
      <c r="CQ37" s="104"/>
      <c r="CR37" s="104"/>
      <c r="CS37" s="105">
        <f t="shared" si="13"/>
        <v>0</v>
      </c>
      <c r="CT37" s="106"/>
      <c r="CU37" s="104"/>
      <c r="CV37" s="105"/>
      <c r="CW37" s="105"/>
      <c r="CX37" s="105"/>
      <c r="CY37" s="104"/>
      <c r="CZ37" s="104"/>
      <c r="DA37" s="105">
        <f t="shared" si="14"/>
        <v>0</v>
      </c>
      <c r="DB37" s="106"/>
      <c r="DC37" s="104"/>
      <c r="DD37" s="105"/>
      <c r="DE37" s="105"/>
      <c r="DF37" s="105"/>
      <c r="DG37" s="104"/>
      <c r="DH37" s="104"/>
      <c r="DI37" s="105">
        <f t="shared" si="15"/>
        <v>0</v>
      </c>
      <c r="DJ37" s="106"/>
      <c r="DK37" s="104"/>
      <c r="DL37" s="105"/>
      <c r="DM37" s="105"/>
      <c r="DN37" s="105"/>
      <c r="DO37" s="104"/>
      <c r="DP37" s="104"/>
      <c r="DQ37" s="105">
        <f t="shared" si="16"/>
        <v>0</v>
      </c>
      <c r="DR37" s="106"/>
      <c r="DS37" s="104"/>
      <c r="DT37" s="105"/>
      <c r="DU37" s="105"/>
      <c r="DV37" s="105"/>
      <c r="DW37" s="104"/>
      <c r="DX37" s="104"/>
      <c r="DY37" s="105">
        <f t="shared" si="17"/>
        <v>0</v>
      </c>
      <c r="DZ37" s="106"/>
      <c r="EA37" s="104"/>
      <c r="EB37" s="105"/>
      <c r="EC37" s="105"/>
      <c r="ED37" s="105"/>
      <c r="EE37" s="104"/>
      <c r="EF37" s="104"/>
      <c r="EG37" s="105">
        <f t="shared" si="18"/>
        <v>0</v>
      </c>
      <c r="EH37" s="106"/>
      <c r="EI37" s="104"/>
      <c r="EJ37" s="105"/>
      <c r="EK37" s="105"/>
      <c r="EL37" s="105"/>
      <c r="EM37" s="104"/>
      <c r="EN37" s="104"/>
      <c r="EO37" s="105">
        <f t="shared" si="19"/>
        <v>0</v>
      </c>
      <c r="EP37" s="106"/>
      <c r="EQ37" s="104"/>
      <c r="ER37" s="105"/>
      <c r="ES37" s="105"/>
      <c r="ET37" s="105"/>
      <c r="EU37" s="104"/>
      <c r="EV37" s="104"/>
      <c r="EW37" s="105">
        <f t="shared" si="20"/>
        <v>0</v>
      </c>
      <c r="EX37" s="106"/>
      <c r="EY37" s="104"/>
      <c r="EZ37" s="105"/>
      <c r="FA37" s="105"/>
      <c r="FB37" s="105"/>
      <c r="FC37" s="104"/>
      <c r="FD37" s="104"/>
      <c r="FE37" s="105">
        <f t="shared" si="21"/>
        <v>0</v>
      </c>
      <c r="FF37" s="106"/>
      <c r="FG37" s="104"/>
      <c r="FH37" s="105"/>
      <c r="FI37" s="105"/>
      <c r="FJ37" s="105"/>
      <c r="FK37" s="104"/>
      <c r="FL37" s="104"/>
      <c r="FM37" s="105">
        <f t="shared" si="22"/>
        <v>0</v>
      </c>
      <c r="FN37" s="106"/>
      <c r="FO37" s="104"/>
      <c r="FP37" s="105"/>
      <c r="FQ37" s="105"/>
      <c r="FR37" s="105"/>
      <c r="FS37" s="104"/>
      <c r="FT37" s="104"/>
      <c r="FU37" s="105">
        <f t="shared" si="23"/>
        <v>0</v>
      </c>
      <c r="FV37" s="106"/>
      <c r="FW37" s="104"/>
      <c r="FX37" s="105"/>
      <c r="FY37" s="105"/>
      <c r="FZ37" s="105"/>
      <c r="GA37" s="104"/>
      <c r="GB37" s="104"/>
      <c r="GC37" s="105">
        <f t="shared" si="24"/>
        <v>0</v>
      </c>
      <c r="GD37" s="106"/>
      <c r="GE37" s="104"/>
      <c r="GF37" s="105"/>
      <c r="GG37" s="105"/>
      <c r="GH37" s="105"/>
      <c r="GI37" s="104"/>
      <c r="GJ37" s="104"/>
      <c r="GK37" s="105">
        <f t="shared" si="25"/>
        <v>0</v>
      </c>
      <c r="GL37" s="106"/>
      <c r="GM37" s="104"/>
      <c r="GN37" s="105"/>
      <c r="GO37" s="105"/>
      <c r="GP37" s="105"/>
      <c r="GQ37" s="104"/>
      <c r="GR37" s="104"/>
      <c r="GS37" s="105">
        <f t="shared" si="26"/>
        <v>0</v>
      </c>
      <c r="GT37" s="106"/>
      <c r="GU37" s="104"/>
      <c r="GV37" s="105"/>
      <c r="GW37" s="105"/>
      <c r="GX37" s="105"/>
      <c r="GY37" s="104"/>
      <c r="GZ37" s="104"/>
      <c r="HA37" s="105">
        <f t="shared" si="27"/>
        <v>0</v>
      </c>
      <c r="HB37" s="106"/>
      <c r="HC37" s="104"/>
      <c r="HD37" s="105"/>
      <c r="HE37" s="105"/>
      <c r="HF37" s="105"/>
      <c r="HG37" s="104"/>
      <c r="HH37" s="104"/>
      <c r="HI37" s="105">
        <f t="shared" si="28"/>
        <v>0</v>
      </c>
      <c r="HJ37" s="106"/>
      <c r="HK37" s="104"/>
      <c r="HL37" s="105"/>
      <c r="HM37" s="105"/>
      <c r="HN37" s="105"/>
      <c r="HO37" s="104"/>
      <c r="HP37" s="104"/>
      <c r="HQ37" s="105">
        <f t="shared" si="29"/>
        <v>0</v>
      </c>
      <c r="HR37" s="106"/>
      <c r="HS37" s="104"/>
      <c r="HT37" s="105"/>
      <c r="HU37" s="105"/>
      <c r="HV37" s="105"/>
      <c r="HW37" s="104"/>
      <c r="HX37" s="104"/>
      <c r="HY37" s="105">
        <f t="shared" si="30"/>
        <v>0</v>
      </c>
      <c r="HZ37" s="106"/>
      <c r="IA37" s="104"/>
      <c r="IB37" s="105"/>
      <c r="IC37" s="105"/>
      <c r="ID37" s="105"/>
      <c r="IE37" s="104"/>
      <c r="IF37" s="104"/>
      <c r="IG37" s="105">
        <f t="shared" si="31"/>
        <v>0</v>
      </c>
      <c r="IH37" s="106"/>
      <c r="II37" s="104"/>
      <c r="IJ37" s="105"/>
      <c r="IK37" s="105"/>
      <c r="IL37" s="105"/>
      <c r="IM37" s="104"/>
      <c r="IN37" s="104"/>
      <c r="IO37" s="105">
        <f t="shared" si="32"/>
        <v>0</v>
      </c>
      <c r="IP37" s="106"/>
      <c r="IQ37" s="104"/>
      <c r="IR37" s="105"/>
      <c r="IS37" s="105"/>
      <c r="IT37" s="105"/>
      <c r="IU37" s="104"/>
      <c r="IV37" s="104"/>
      <c r="IW37" s="105">
        <f t="shared" si="33"/>
        <v>0</v>
      </c>
      <c r="IX37" s="106"/>
      <c r="IY37" s="107">
        <f t="shared" ref="IY37:JD37" si="70">SUM(C37,K37,S37,AA37,AI37,AQ37,AY37,BG37,BO37,BW37,CE37,CM37,CU37,DC37,DK37,DS37,EA37,EI37,EQ37,EY37,FG37,FO37,FW37,GE37,GM37,GU37,HC37,HK37,HS37,IA37,II37,IQ37)</f>
        <v>0</v>
      </c>
      <c r="IZ37" s="107">
        <f t="shared" si="70"/>
        <v>0</v>
      </c>
      <c r="JA37" s="107">
        <f t="shared" si="70"/>
        <v>0</v>
      </c>
      <c r="JB37" s="107">
        <f t="shared" si="70"/>
        <v>0</v>
      </c>
      <c r="JC37" s="107">
        <f t="shared" si="70"/>
        <v>0</v>
      </c>
      <c r="JD37" s="107">
        <f t="shared" si="70"/>
        <v>0</v>
      </c>
      <c r="JE37" s="108">
        <f t="shared" si="35"/>
        <v>0</v>
      </c>
      <c r="JF37" s="104"/>
      <c r="JG37" s="104">
        <f t="shared" si="54"/>
        <v>0</v>
      </c>
    </row>
    <row r="38" ht="15.75" customHeight="1">
      <c r="A38" s="3" t="s">
        <v>95</v>
      </c>
      <c r="B38" s="3" t="s">
        <v>115</v>
      </c>
      <c r="C38" s="104"/>
      <c r="D38" s="104"/>
      <c r="E38" s="104"/>
      <c r="F38" s="104"/>
      <c r="G38" s="104"/>
      <c r="H38" s="104"/>
      <c r="I38" s="105">
        <f t="shared" si="2"/>
        <v>0</v>
      </c>
      <c r="J38" s="106"/>
      <c r="K38" s="104"/>
      <c r="L38" s="104"/>
      <c r="M38" s="104"/>
      <c r="N38" s="104"/>
      <c r="O38" s="104"/>
      <c r="P38" s="104"/>
      <c r="Q38" s="105">
        <f t="shared" si="3"/>
        <v>0</v>
      </c>
      <c r="R38" s="106"/>
      <c r="S38" s="104"/>
      <c r="T38" s="104"/>
      <c r="U38" s="104"/>
      <c r="V38" s="104"/>
      <c r="W38" s="104"/>
      <c r="X38" s="104"/>
      <c r="Y38" s="105">
        <f t="shared" si="4"/>
        <v>0</v>
      </c>
      <c r="Z38" s="106"/>
      <c r="AA38" s="104"/>
      <c r="AB38" s="104"/>
      <c r="AC38" s="104"/>
      <c r="AD38" s="104"/>
      <c r="AE38" s="104"/>
      <c r="AF38" s="104"/>
      <c r="AG38" s="105">
        <f t="shared" si="5"/>
        <v>0</v>
      </c>
      <c r="AH38" s="106"/>
      <c r="AI38" s="104"/>
      <c r="AJ38" s="104"/>
      <c r="AK38" s="104"/>
      <c r="AL38" s="104"/>
      <c r="AM38" s="104"/>
      <c r="AN38" s="104"/>
      <c r="AO38" s="105">
        <f t="shared" si="6"/>
        <v>0</v>
      </c>
      <c r="AP38" s="106"/>
      <c r="AQ38" s="104"/>
      <c r="AR38" s="104"/>
      <c r="AS38" s="104"/>
      <c r="AT38" s="104"/>
      <c r="AU38" s="104"/>
      <c r="AV38" s="104"/>
      <c r="AW38" s="105">
        <f t="shared" si="7"/>
        <v>0</v>
      </c>
      <c r="AX38" s="106"/>
      <c r="AY38" s="104"/>
      <c r="AZ38" s="104"/>
      <c r="BA38" s="104"/>
      <c r="BB38" s="104"/>
      <c r="BC38" s="104"/>
      <c r="BD38" s="104"/>
      <c r="BE38" s="105">
        <f t="shared" si="8"/>
        <v>0</v>
      </c>
      <c r="BF38" s="106"/>
      <c r="BG38" s="104"/>
      <c r="BH38" s="104"/>
      <c r="BI38" s="104"/>
      <c r="BJ38" s="104"/>
      <c r="BK38" s="104"/>
      <c r="BL38" s="104"/>
      <c r="BM38" s="105">
        <f t="shared" si="9"/>
        <v>0</v>
      </c>
      <c r="BN38" s="106"/>
      <c r="BO38" s="104"/>
      <c r="BP38" s="104"/>
      <c r="BQ38" s="104">
        <v>1.0</v>
      </c>
      <c r="BR38" s="104"/>
      <c r="BS38" s="104"/>
      <c r="BT38" s="104"/>
      <c r="BU38" s="105">
        <f t="shared" si="10"/>
        <v>1</v>
      </c>
      <c r="BV38" s="106"/>
      <c r="BW38" s="104"/>
      <c r="BX38" s="104"/>
      <c r="BY38" s="104"/>
      <c r="BZ38" s="104"/>
      <c r="CA38" s="104"/>
      <c r="CB38" s="104"/>
      <c r="CC38" s="105">
        <f t="shared" si="11"/>
        <v>0</v>
      </c>
      <c r="CD38" s="106"/>
      <c r="CE38" s="104"/>
      <c r="CF38" s="104"/>
      <c r="CG38" s="104"/>
      <c r="CH38" s="104"/>
      <c r="CI38" s="104"/>
      <c r="CJ38" s="104"/>
      <c r="CK38" s="105">
        <f t="shared" si="12"/>
        <v>0</v>
      </c>
      <c r="CL38" s="106"/>
      <c r="CM38" s="104"/>
      <c r="CN38" s="104"/>
      <c r="CO38" s="104"/>
      <c r="CP38" s="104"/>
      <c r="CQ38" s="104"/>
      <c r="CR38" s="104"/>
      <c r="CS38" s="105">
        <f t="shared" si="13"/>
        <v>0</v>
      </c>
      <c r="CT38" s="106"/>
      <c r="CU38" s="104"/>
      <c r="CV38" s="104"/>
      <c r="CW38" s="104"/>
      <c r="CX38" s="104"/>
      <c r="CY38" s="104"/>
      <c r="CZ38" s="104"/>
      <c r="DA38" s="105">
        <f t="shared" si="14"/>
        <v>0</v>
      </c>
      <c r="DB38" s="106"/>
      <c r="DC38" s="104"/>
      <c r="DD38" s="104"/>
      <c r="DE38" s="104"/>
      <c r="DF38" s="104"/>
      <c r="DG38" s="104"/>
      <c r="DH38" s="104"/>
      <c r="DI38" s="105">
        <f t="shared" si="15"/>
        <v>0</v>
      </c>
      <c r="DJ38" s="106"/>
      <c r="DK38" s="104"/>
      <c r="DL38" s="104"/>
      <c r="DM38" s="104"/>
      <c r="DN38" s="104"/>
      <c r="DO38" s="104"/>
      <c r="DP38" s="104"/>
      <c r="DQ38" s="105">
        <f t="shared" si="16"/>
        <v>0</v>
      </c>
      <c r="DR38" s="106"/>
      <c r="DS38" s="104"/>
      <c r="DT38" s="104"/>
      <c r="DU38" s="104">
        <v>0.5</v>
      </c>
      <c r="DV38" s="104"/>
      <c r="DW38" s="104"/>
      <c r="DX38" s="104"/>
      <c r="DY38" s="105">
        <f t="shared" si="17"/>
        <v>0.5</v>
      </c>
      <c r="DZ38" s="106"/>
      <c r="EA38" s="104"/>
      <c r="EB38" s="104"/>
      <c r="EC38" s="104"/>
      <c r="ED38" s="104"/>
      <c r="EE38" s="104"/>
      <c r="EF38" s="104"/>
      <c r="EG38" s="105">
        <f t="shared" si="18"/>
        <v>0</v>
      </c>
      <c r="EH38" s="106"/>
      <c r="EI38" s="104"/>
      <c r="EJ38" s="104"/>
      <c r="EK38" s="104"/>
      <c r="EL38" s="104"/>
      <c r="EM38" s="104"/>
      <c r="EN38" s="104"/>
      <c r="EO38" s="105">
        <f t="shared" si="19"/>
        <v>0</v>
      </c>
      <c r="EP38" s="106"/>
      <c r="EQ38" s="104"/>
      <c r="ER38" s="104"/>
      <c r="ES38" s="104"/>
      <c r="ET38" s="104"/>
      <c r="EU38" s="104"/>
      <c r="EV38" s="104"/>
      <c r="EW38" s="105">
        <f t="shared" si="20"/>
        <v>0</v>
      </c>
      <c r="EX38" s="106"/>
      <c r="EY38" s="104"/>
      <c r="EZ38" s="104"/>
      <c r="FA38" s="104"/>
      <c r="FB38" s="104"/>
      <c r="FC38" s="104"/>
      <c r="FD38" s="104"/>
      <c r="FE38" s="105">
        <f t="shared" si="21"/>
        <v>0</v>
      </c>
      <c r="FF38" s="106"/>
      <c r="FG38" s="104"/>
      <c r="FH38" s="104"/>
      <c r="FI38" s="104"/>
      <c r="FJ38" s="104"/>
      <c r="FK38" s="104"/>
      <c r="FL38" s="104"/>
      <c r="FM38" s="105">
        <f t="shared" si="22"/>
        <v>0</v>
      </c>
      <c r="FN38" s="106"/>
      <c r="FO38" s="104"/>
      <c r="FP38" s="104"/>
      <c r="FQ38" s="104"/>
      <c r="FR38" s="104"/>
      <c r="FS38" s="104"/>
      <c r="FT38" s="104"/>
      <c r="FU38" s="105">
        <f t="shared" si="23"/>
        <v>0</v>
      </c>
      <c r="FV38" s="106"/>
      <c r="FW38" s="104"/>
      <c r="FX38" s="104"/>
      <c r="FY38" s="104">
        <v>0.5</v>
      </c>
      <c r="FZ38" s="104"/>
      <c r="GA38" s="104"/>
      <c r="GB38" s="104"/>
      <c r="GC38" s="105">
        <f t="shared" si="24"/>
        <v>0.5</v>
      </c>
      <c r="GD38" s="106"/>
      <c r="GE38" s="104"/>
      <c r="GF38" s="104"/>
      <c r="GG38" s="104"/>
      <c r="GH38" s="104"/>
      <c r="GI38" s="104"/>
      <c r="GJ38" s="104"/>
      <c r="GK38" s="105">
        <f t="shared" si="25"/>
        <v>0</v>
      </c>
      <c r="GL38" s="106"/>
      <c r="GM38" s="104"/>
      <c r="GN38" s="104"/>
      <c r="GO38" s="104"/>
      <c r="GP38" s="104"/>
      <c r="GQ38" s="104"/>
      <c r="GR38" s="104"/>
      <c r="GS38" s="105">
        <f t="shared" si="26"/>
        <v>0</v>
      </c>
      <c r="GT38" s="106"/>
      <c r="GU38" s="104"/>
      <c r="GV38" s="104"/>
      <c r="GW38" s="104"/>
      <c r="GX38" s="104"/>
      <c r="GY38" s="104"/>
      <c r="GZ38" s="104"/>
      <c r="HA38" s="105">
        <f t="shared" si="27"/>
        <v>0</v>
      </c>
      <c r="HB38" s="106"/>
      <c r="HC38" s="104"/>
      <c r="HD38" s="104"/>
      <c r="HE38" s="104"/>
      <c r="HF38" s="104"/>
      <c r="HG38" s="104"/>
      <c r="HH38" s="104"/>
      <c r="HI38" s="105">
        <f t="shared" si="28"/>
        <v>0</v>
      </c>
      <c r="HJ38" s="106"/>
      <c r="HK38" s="104"/>
      <c r="HL38" s="104"/>
      <c r="HM38" s="104"/>
      <c r="HN38" s="104"/>
      <c r="HO38" s="104"/>
      <c r="HP38" s="104"/>
      <c r="HQ38" s="105">
        <f t="shared" si="29"/>
        <v>0</v>
      </c>
      <c r="HR38" s="106"/>
      <c r="HS38" s="104"/>
      <c r="HT38" s="104"/>
      <c r="HU38" s="104"/>
      <c r="HV38" s="104"/>
      <c r="HW38" s="104"/>
      <c r="HX38" s="104"/>
      <c r="HY38" s="105">
        <f t="shared" si="30"/>
        <v>0</v>
      </c>
      <c r="HZ38" s="106"/>
      <c r="IA38" s="104"/>
      <c r="IB38" s="104"/>
      <c r="IC38" s="104"/>
      <c r="ID38" s="104"/>
      <c r="IE38" s="104"/>
      <c r="IF38" s="104"/>
      <c r="IG38" s="105">
        <f t="shared" si="31"/>
        <v>0</v>
      </c>
      <c r="IH38" s="106"/>
      <c r="II38" s="104"/>
      <c r="IJ38" s="104"/>
      <c r="IK38" s="104"/>
      <c r="IL38" s="104"/>
      <c r="IM38" s="104"/>
      <c r="IN38" s="104"/>
      <c r="IO38" s="105">
        <f t="shared" si="32"/>
        <v>0</v>
      </c>
      <c r="IP38" s="106"/>
      <c r="IQ38" s="104"/>
      <c r="IR38" s="104"/>
      <c r="IS38" s="104"/>
      <c r="IT38" s="104"/>
      <c r="IU38" s="104"/>
      <c r="IV38" s="104"/>
      <c r="IW38" s="105">
        <f t="shared" si="33"/>
        <v>0</v>
      </c>
      <c r="IX38" s="106"/>
      <c r="IY38" s="107">
        <f t="shared" ref="IY38:JD38" si="71">SUM(C38,K38,S38,AA38,AI38,AQ38,AY38,BG38,BO38,BW38,CE38,CM38,CU38,DC38,DK38,DS38,EA38,EI38,EQ38,EY38,FG38,FO38,FW38,GE38,GM38,GU38,HC38,HK38,HS38,IA38,II38,IQ38)</f>
        <v>0</v>
      </c>
      <c r="IZ38" s="107">
        <f t="shared" si="71"/>
        <v>0</v>
      </c>
      <c r="JA38" s="107">
        <f t="shared" si="71"/>
        <v>2</v>
      </c>
      <c r="JB38" s="107">
        <f t="shared" si="71"/>
        <v>0</v>
      </c>
      <c r="JC38" s="107">
        <f t="shared" si="71"/>
        <v>0</v>
      </c>
      <c r="JD38" s="107">
        <f t="shared" si="71"/>
        <v>0</v>
      </c>
      <c r="JE38" s="108">
        <f t="shared" si="35"/>
        <v>2</v>
      </c>
      <c r="JF38" s="104"/>
      <c r="JG38" s="104">
        <f t="shared" si="54"/>
        <v>0</v>
      </c>
    </row>
    <row r="39" ht="15.75" customHeight="1">
      <c r="A39" s="3" t="s">
        <v>96</v>
      </c>
      <c r="B39" s="3" t="s">
        <v>42</v>
      </c>
      <c r="C39" s="105"/>
      <c r="D39" s="105"/>
      <c r="E39" s="104"/>
      <c r="F39" s="105"/>
      <c r="G39" s="105"/>
      <c r="H39" s="104"/>
      <c r="I39" s="105">
        <f t="shared" si="2"/>
        <v>0</v>
      </c>
      <c r="J39" s="106"/>
      <c r="K39" s="105"/>
      <c r="L39" s="105"/>
      <c r="M39" s="104"/>
      <c r="N39" s="105"/>
      <c r="O39" s="105"/>
      <c r="P39" s="104"/>
      <c r="Q39" s="105">
        <f t="shared" si="3"/>
        <v>0</v>
      </c>
      <c r="R39" s="106"/>
      <c r="S39" s="105"/>
      <c r="T39" s="105"/>
      <c r="U39" s="104"/>
      <c r="V39" s="105"/>
      <c r="W39" s="105"/>
      <c r="X39" s="104"/>
      <c r="Y39" s="105">
        <f t="shared" si="4"/>
        <v>0</v>
      </c>
      <c r="Z39" s="106"/>
      <c r="AA39" s="105"/>
      <c r="AB39" s="105"/>
      <c r="AC39" s="104"/>
      <c r="AD39" s="105"/>
      <c r="AE39" s="105"/>
      <c r="AF39" s="104"/>
      <c r="AG39" s="105">
        <f t="shared" si="5"/>
        <v>0</v>
      </c>
      <c r="AH39" s="106"/>
      <c r="AI39" s="105"/>
      <c r="AJ39" s="105"/>
      <c r="AK39" s="104"/>
      <c r="AL39" s="105"/>
      <c r="AM39" s="105"/>
      <c r="AN39" s="104"/>
      <c r="AO39" s="105">
        <f t="shared" si="6"/>
        <v>0</v>
      </c>
      <c r="AP39" s="106"/>
      <c r="AQ39" s="105"/>
      <c r="AR39" s="105"/>
      <c r="AS39" s="104"/>
      <c r="AT39" s="105"/>
      <c r="AU39" s="105"/>
      <c r="AV39" s="104"/>
      <c r="AW39" s="105">
        <f t="shared" si="7"/>
        <v>0</v>
      </c>
      <c r="AX39" s="106"/>
      <c r="AY39" s="105"/>
      <c r="AZ39" s="105"/>
      <c r="BA39" s="104"/>
      <c r="BB39" s="105"/>
      <c r="BC39" s="105"/>
      <c r="BD39" s="104"/>
      <c r="BE39" s="105">
        <f t="shared" si="8"/>
        <v>0</v>
      </c>
      <c r="BF39" s="106"/>
      <c r="BG39" s="105"/>
      <c r="BH39" s="105"/>
      <c r="BI39" s="104"/>
      <c r="BJ39" s="105"/>
      <c r="BK39" s="105"/>
      <c r="BL39" s="104"/>
      <c r="BM39" s="105">
        <f t="shared" si="9"/>
        <v>0</v>
      </c>
      <c r="BN39" s="106"/>
      <c r="BO39" s="105"/>
      <c r="BP39" s="105"/>
      <c r="BQ39" s="104"/>
      <c r="BR39" s="105"/>
      <c r="BS39" s="105"/>
      <c r="BT39" s="104"/>
      <c r="BU39" s="105">
        <f t="shared" si="10"/>
        <v>0</v>
      </c>
      <c r="BV39" s="106"/>
      <c r="BW39" s="105"/>
      <c r="BX39" s="105"/>
      <c r="BY39" s="104"/>
      <c r="BZ39" s="105"/>
      <c r="CA39" s="105"/>
      <c r="CB39" s="104"/>
      <c r="CC39" s="105">
        <f t="shared" si="11"/>
        <v>0</v>
      </c>
      <c r="CD39" s="106"/>
      <c r="CE39" s="105"/>
      <c r="CF39" s="105"/>
      <c r="CG39" s="104"/>
      <c r="CH39" s="105"/>
      <c r="CI39" s="105"/>
      <c r="CJ39" s="104"/>
      <c r="CK39" s="105">
        <f t="shared" si="12"/>
        <v>0</v>
      </c>
      <c r="CL39" s="106"/>
      <c r="CM39" s="105"/>
      <c r="CN39" s="105"/>
      <c r="CO39" s="104"/>
      <c r="CP39" s="105"/>
      <c r="CQ39" s="105"/>
      <c r="CR39" s="104"/>
      <c r="CS39" s="105">
        <f t="shared" si="13"/>
        <v>0</v>
      </c>
      <c r="CT39" s="106"/>
      <c r="CU39" s="105"/>
      <c r="CV39" s="105"/>
      <c r="CW39" s="104"/>
      <c r="CX39" s="105"/>
      <c r="CY39" s="105"/>
      <c r="CZ39" s="104"/>
      <c r="DA39" s="105">
        <f t="shared" si="14"/>
        <v>0</v>
      </c>
      <c r="DB39" s="106"/>
      <c r="DC39" s="105"/>
      <c r="DD39" s="105"/>
      <c r="DE39" s="104"/>
      <c r="DF39" s="105"/>
      <c r="DG39" s="105"/>
      <c r="DH39" s="104"/>
      <c r="DI39" s="105">
        <f t="shared" si="15"/>
        <v>0</v>
      </c>
      <c r="DJ39" s="106"/>
      <c r="DK39" s="105"/>
      <c r="DL39" s="105"/>
      <c r="DM39" s="104"/>
      <c r="DN39" s="105"/>
      <c r="DO39" s="105"/>
      <c r="DP39" s="104"/>
      <c r="DQ39" s="105">
        <f t="shared" si="16"/>
        <v>0</v>
      </c>
      <c r="DR39" s="106"/>
      <c r="DS39" s="105"/>
      <c r="DT39" s="105"/>
      <c r="DU39" s="104"/>
      <c r="DV39" s="105"/>
      <c r="DW39" s="105"/>
      <c r="DX39" s="104"/>
      <c r="DY39" s="105">
        <f t="shared" si="17"/>
        <v>0</v>
      </c>
      <c r="DZ39" s="106"/>
      <c r="EA39" s="105"/>
      <c r="EB39" s="105"/>
      <c r="EC39" s="104"/>
      <c r="ED39" s="105"/>
      <c r="EE39" s="105"/>
      <c r="EF39" s="104"/>
      <c r="EG39" s="105">
        <f t="shared" si="18"/>
        <v>0</v>
      </c>
      <c r="EH39" s="106"/>
      <c r="EI39" s="105"/>
      <c r="EJ39" s="105"/>
      <c r="EK39" s="104"/>
      <c r="EL39" s="105"/>
      <c r="EM39" s="105"/>
      <c r="EN39" s="104"/>
      <c r="EO39" s="105">
        <f t="shared" si="19"/>
        <v>0</v>
      </c>
      <c r="EP39" s="106"/>
      <c r="EQ39" s="105"/>
      <c r="ER39" s="105"/>
      <c r="ES39" s="104"/>
      <c r="ET39" s="105"/>
      <c r="EU39" s="105"/>
      <c r="EV39" s="104"/>
      <c r="EW39" s="105">
        <f t="shared" si="20"/>
        <v>0</v>
      </c>
      <c r="EX39" s="106"/>
      <c r="EY39" s="105"/>
      <c r="EZ39" s="105"/>
      <c r="FA39" s="104"/>
      <c r="FB39" s="105"/>
      <c r="FC39" s="105"/>
      <c r="FD39" s="104"/>
      <c r="FE39" s="105">
        <f t="shared" si="21"/>
        <v>0</v>
      </c>
      <c r="FF39" s="106"/>
      <c r="FG39" s="105"/>
      <c r="FH39" s="105"/>
      <c r="FI39" s="104"/>
      <c r="FJ39" s="105"/>
      <c r="FK39" s="105"/>
      <c r="FL39" s="104"/>
      <c r="FM39" s="105">
        <f t="shared" si="22"/>
        <v>0</v>
      </c>
      <c r="FN39" s="106"/>
      <c r="FO39" s="105"/>
      <c r="FP39" s="105"/>
      <c r="FQ39" s="104"/>
      <c r="FR39" s="105"/>
      <c r="FS39" s="105"/>
      <c r="FT39" s="104"/>
      <c r="FU39" s="105">
        <f t="shared" si="23"/>
        <v>0</v>
      </c>
      <c r="FV39" s="106"/>
      <c r="FW39" s="105"/>
      <c r="FX39" s="105"/>
      <c r="FY39" s="104"/>
      <c r="FZ39" s="105"/>
      <c r="GA39" s="105"/>
      <c r="GB39" s="104"/>
      <c r="GC39" s="105">
        <f t="shared" si="24"/>
        <v>0</v>
      </c>
      <c r="GD39" s="106"/>
      <c r="GE39" s="105"/>
      <c r="GF39" s="105"/>
      <c r="GG39" s="104"/>
      <c r="GH39" s="105"/>
      <c r="GI39" s="105"/>
      <c r="GJ39" s="104"/>
      <c r="GK39" s="105">
        <f t="shared" si="25"/>
        <v>0</v>
      </c>
      <c r="GL39" s="106"/>
      <c r="GM39" s="105"/>
      <c r="GN39" s="105"/>
      <c r="GO39" s="104"/>
      <c r="GP39" s="105"/>
      <c r="GQ39" s="105"/>
      <c r="GR39" s="104"/>
      <c r="GS39" s="105">
        <f t="shared" si="26"/>
        <v>0</v>
      </c>
      <c r="GT39" s="106"/>
      <c r="GU39" s="105"/>
      <c r="GV39" s="105"/>
      <c r="GW39" s="104"/>
      <c r="GX39" s="105"/>
      <c r="GY39" s="105"/>
      <c r="GZ39" s="104"/>
      <c r="HA39" s="105">
        <f t="shared" si="27"/>
        <v>0</v>
      </c>
      <c r="HB39" s="106"/>
      <c r="HC39" s="105"/>
      <c r="HD39" s="105"/>
      <c r="HE39" s="104"/>
      <c r="HF39" s="105"/>
      <c r="HG39" s="105"/>
      <c r="HH39" s="104"/>
      <c r="HI39" s="105">
        <f t="shared" si="28"/>
        <v>0</v>
      </c>
      <c r="HJ39" s="106"/>
      <c r="HK39" s="105"/>
      <c r="HL39" s="105"/>
      <c r="HM39" s="104"/>
      <c r="HN39" s="105"/>
      <c r="HO39" s="105"/>
      <c r="HP39" s="104"/>
      <c r="HQ39" s="105">
        <f t="shared" si="29"/>
        <v>0</v>
      </c>
      <c r="HR39" s="106"/>
      <c r="HS39" s="105"/>
      <c r="HT39" s="105"/>
      <c r="HU39" s="104"/>
      <c r="HV39" s="105"/>
      <c r="HW39" s="105"/>
      <c r="HX39" s="104"/>
      <c r="HY39" s="105">
        <f t="shared" si="30"/>
        <v>0</v>
      </c>
      <c r="HZ39" s="106"/>
      <c r="IA39" s="105"/>
      <c r="IB39" s="105"/>
      <c r="IC39" s="104"/>
      <c r="ID39" s="105"/>
      <c r="IE39" s="105"/>
      <c r="IF39" s="104"/>
      <c r="IG39" s="105">
        <f t="shared" si="31"/>
        <v>0</v>
      </c>
      <c r="IH39" s="106"/>
      <c r="II39" s="105"/>
      <c r="IJ39" s="105"/>
      <c r="IK39" s="104"/>
      <c r="IL39" s="105"/>
      <c r="IM39" s="105"/>
      <c r="IN39" s="104"/>
      <c r="IO39" s="105">
        <f t="shared" si="32"/>
        <v>0</v>
      </c>
      <c r="IP39" s="106"/>
      <c r="IQ39" s="105"/>
      <c r="IR39" s="105"/>
      <c r="IS39" s="104"/>
      <c r="IT39" s="105"/>
      <c r="IU39" s="105"/>
      <c r="IV39" s="104"/>
      <c r="IW39" s="105">
        <f t="shared" si="33"/>
        <v>0</v>
      </c>
      <c r="IX39" s="106"/>
      <c r="IY39" s="107">
        <f t="shared" ref="IY39:JD39" si="72">SUM(C39,K39,S39,AA39,AI39,AQ39,AY39,BG39,BO39,BW39,CE39,CM39,CU39,DC39,DK39,DS39,EA39,EI39,EQ39,EY39,FG39,FO39,FW39,GE39,GM39,GU39,HC39,HK39,HS39,IA39,II39,IQ39)</f>
        <v>0</v>
      </c>
      <c r="IZ39" s="107">
        <f t="shared" si="72"/>
        <v>0</v>
      </c>
      <c r="JA39" s="107">
        <f t="shared" si="72"/>
        <v>0</v>
      </c>
      <c r="JB39" s="107">
        <f t="shared" si="72"/>
        <v>0</v>
      </c>
      <c r="JC39" s="107">
        <f t="shared" si="72"/>
        <v>0</v>
      </c>
      <c r="JD39" s="107">
        <f t="shared" si="72"/>
        <v>0</v>
      </c>
      <c r="JE39" s="108">
        <f t="shared" si="35"/>
        <v>0</v>
      </c>
      <c r="JF39" s="104"/>
      <c r="JG39" s="104">
        <f t="shared" si="54"/>
        <v>0</v>
      </c>
    </row>
    <row r="40" ht="15.75" customHeight="1">
      <c r="A40" s="3" t="s">
        <v>97</v>
      </c>
      <c r="B40" s="3" t="s">
        <v>43</v>
      </c>
      <c r="C40" s="104"/>
      <c r="D40" s="104"/>
      <c r="E40" s="104"/>
      <c r="F40" s="104"/>
      <c r="G40" s="104"/>
      <c r="H40" s="104"/>
      <c r="I40" s="105">
        <f t="shared" si="2"/>
        <v>0</v>
      </c>
      <c r="J40" s="106"/>
      <c r="K40" s="104"/>
      <c r="L40" s="104"/>
      <c r="M40" s="104"/>
      <c r="N40" s="104"/>
      <c r="O40" s="104"/>
      <c r="P40" s="104"/>
      <c r="Q40" s="105">
        <f t="shared" si="3"/>
        <v>0</v>
      </c>
      <c r="R40" s="106"/>
      <c r="S40" s="104"/>
      <c r="T40" s="104"/>
      <c r="U40" s="104"/>
      <c r="V40" s="104"/>
      <c r="W40" s="104"/>
      <c r="X40" s="104"/>
      <c r="Y40" s="105">
        <f t="shared" si="4"/>
        <v>0</v>
      </c>
      <c r="Z40" s="106"/>
      <c r="AA40" s="104"/>
      <c r="AB40" s="104"/>
      <c r="AC40" s="104"/>
      <c r="AD40" s="104"/>
      <c r="AE40" s="104"/>
      <c r="AF40" s="104"/>
      <c r="AG40" s="105">
        <f t="shared" si="5"/>
        <v>0</v>
      </c>
      <c r="AH40" s="106"/>
      <c r="AI40" s="104"/>
      <c r="AJ40" s="104"/>
      <c r="AK40" s="104"/>
      <c r="AL40" s="104"/>
      <c r="AM40" s="104"/>
      <c r="AN40" s="104"/>
      <c r="AO40" s="105">
        <f t="shared" si="6"/>
        <v>0</v>
      </c>
      <c r="AP40" s="106"/>
      <c r="AQ40" s="104"/>
      <c r="AR40" s="104"/>
      <c r="AS40" s="104"/>
      <c r="AT40" s="104"/>
      <c r="AU40" s="104"/>
      <c r="AV40" s="104"/>
      <c r="AW40" s="105">
        <f t="shared" si="7"/>
        <v>0</v>
      </c>
      <c r="AX40" s="106"/>
      <c r="AY40" s="104"/>
      <c r="AZ40" s="104"/>
      <c r="BA40" s="104"/>
      <c r="BB40" s="104"/>
      <c r="BC40" s="104"/>
      <c r="BD40" s="104"/>
      <c r="BE40" s="105">
        <f t="shared" si="8"/>
        <v>0</v>
      </c>
      <c r="BF40" s="106"/>
      <c r="BG40" s="104"/>
      <c r="BH40" s="104"/>
      <c r="BI40" s="104"/>
      <c r="BJ40" s="104"/>
      <c r="BK40" s="104"/>
      <c r="BL40" s="104"/>
      <c r="BM40" s="105">
        <f t="shared" si="9"/>
        <v>0</v>
      </c>
      <c r="BN40" s="106"/>
      <c r="BO40" s="104"/>
      <c r="BP40" s="104"/>
      <c r="BQ40" s="104"/>
      <c r="BR40" s="104"/>
      <c r="BS40" s="104"/>
      <c r="BT40" s="104"/>
      <c r="BU40" s="105">
        <f t="shared" si="10"/>
        <v>0</v>
      </c>
      <c r="BV40" s="106"/>
      <c r="BW40" s="104"/>
      <c r="BX40" s="104"/>
      <c r="BY40" s="104"/>
      <c r="BZ40" s="104"/>
      <c r="CA40" s="104"/>
      <c r="CB40" s="104"/>
      <c r="CC40" s="105">
        <f t="shared" si="11"/>
        <v>0</v>
      </c>
      <c r="CD40" s="106"/>
      <c r="CE40" s="104"/>
      <c r="CF40" s="104"/>
      <c r="CG40" s="104"/>
      <c r="CH40" s="104"/>
      <c r="CI40" s="104"/>
      <c r="CJ40" s="104"/>
      <c r="CK40" s="105">
        <f t="shared" si="12"/>
        <v>0</v>
      </c>
      <c r="CL40" s="106"/>
      <c r="CM40" s="104"/>
      <c r="CN40" s="104"/>
      <c r="CO40" s="104"/>
      <c r="CP40" s="104"/>
      <c r="CQ40" s="104"/>
      <c r="CR40" s="104"/>
      <c r="CS40" s="105">
        <f t="shared" si="13"/>
        <v>0</v>
      </c>
      <c r="CT40" s="106"/>
      <c r="CU40" s="104"/>
      <c r="CV40" s="104"/>
      <c r="CW40" s="104"/>
      <c r="CX40" s="104"/>
      <c r="CY40" s="104"/>
      <c r="CZ40" s="104"/>
      <c r="DA40" s="105">
        <f t="shared" si="14"/>
        <v>0</v>
      </c>
      <c r="DB40" s="106"/>
      <c r="DC40" s="104"/>
      <c r="DD40" s="104"/>
      <c r="DE40" s="104"/>
      <c r="DF40" s="104"/>
      <c r="DG40" s="104"/>
      <c r="DH40" s="104"/>
      <c r="DI40" s="105">
        <f t="shared" si="15"/>
        <v>0</v>
      </c>
      <c r="DJ40" s="106"/>
      <c r="DK40" s="104"/>
      <c r="DL40" s="104"/>
      <c r="DM40" s="104"/>
      <c r="DN40" s="104"/>
      <c r="DO40" s="104"/>
      <c r="DP40" s="104"/>
      <c r="DQ40" s="105">
        <f t="shared" si="16"/>
        <v>0</v>
      </c>
      <c r="DR40" s="106"/>
      <c r="DS40" s="104"/>
      <c r="DT40" s="104"/>
      <c r="DU40" s="104"/>
      <c r="DV40" s="104"/>
      <c r="DW40" s="104"/>
      <c r="DX40" s="104"/>
      <c r="DY40" s="105">
        <f t="shared" si="17"/>
        <v>0</v>
      </c>
      <c r="DZ40" s="106"/>
      <c r="EA40" s="104"/>
      <c r="EB40" s="104"/>
      <c r="EC40" s="104"/>
      <c r="ED40" s="104"/>
      <c r="EE40" s="104"/>
      <c r="EF40" s="104"/>
      <c r="EG40" s="105">
        <f t="shared" si="18"/>
        <v>0</v>
      </c>
      <c r="EH40" s="106"/>
      <c r="EI40" s="104"/>
      <c r="EJ40" s="104"/>
      <c r="EK40" s="104"/>
      <c r="EL40" s="104"/>
      <c r="EM40" s="104"/>
      <c r="EN40" s="104"/>
      <c r="EO40" s="105">
        <f t="shared" si="19"/>
        <v>0</v>
      </c>
      <c r="EP40" s="106"/>
      <c r="EQ40" s="104"/>
      <c r="ER40" s="104"/>
      <c r="ES40" s="104"/>
      <c r="ET40" s="104"/>
      <c r="EU40" s="104"/>
      <c r="EV40" s="104"/>
      <c r="EW40" s="105">
        <f t="shared" si="20"/>
        <v>0</v>
      </c>
      <c r="EX40" s="106"/>
      <c r="EY40" s="104"/>
      <c r="EZ40" s="104"/>
      <c r="FA40" s="104"/>
      <c r="FB40" s="104"/>
      <c r="FC40" s="104"/>
      <c r="FD40" s="104"/>
      <c r="FE40" s="105">
        <f t="shared" si="21"/>
        <v>0</v>
      </c>
      <c r="FF40" s="106"/>
      <c r="FG40" s="104"/>
      <c r="FH40" s="104"/>
      <c r="FI40" s="104"/>
      <c r="FJ40" s="104"/>
      <c r="FK40" s="104"/>
      <c r="FL40" s="104"/>
      <c r="FM40" s="105">
        <f t="shared" si="22"/>
        <v>0</v>
      </c>
      <c r="FN40" s="106"/>
      <c r="FO40" s="104"/>
      <c r="FP40" s="104"/>
      <c r="FQ40" s="104"/>
      <c r="FR40" s="104"/>
      <c r="FS40" s="104"/>
      <c r="FT40" s="104"/>
      <c r="FU40" s="105">
        <f t="shared" si="23"/>
        <v>0</v>
      </c>
      <c r="FV40" s="106"/>
      <c r="FW40" s="104"/>
      <c r="FX40" s="104"/>
      <c r="FY40" s="104"/>
      <c r="FZ40" s="104"/>
      <c r="GA40" s="104"/>
      <c r="GB40" s="104"/>
      <c r="GC40" s="105">
        <f t="shared" si="24"/>
        <v>0</v>
      </c>
      <c r="GD40" s="106"/>
      <c r="GE40" s="104"/>
      <c r="GF40" s="104"/>
      <c r="GG40" s="104"/>
      <c r="GH40" s="104"/>
      <c r="GI40" s="104"/>
      <c r="GJ40" s="104"/>
      <c r="GK40" s="105">
        <f t="shared" si="25"/>
        <v>0</v>
      </c>
      <c r="GL40" s="106"/>
      <c r="GM40" s="104"/>
      <c r="GN40" s="104"/>
      <c r="GO40" s="104"/>
      <c r="GP40" s="104"/>
      <c r="GQ40" s="104"/>
      <c r="GR40" s="104"/>
      <c r="GS40" s="105">
        <f t="shared" si="26"/>
        <v>0</v>
      </c>
      <c r="GT40" s="106"/>
      <c r="GU40" s="104"/>
      <c r="GV40" s="104"/>
      <c r="GW40" s="104"/>
      <c r="GX40" s="104"/>
      <c r="GY40" s="104"/>
      <c r="GZ40" s="104"/>
      <c r="HA40" s="105">
        <f t="shared" si="27"/>
        <v>0</v>
      </c>
      <c r="HB40" s="106"/>
      <c r="HC40" s="104"/>
      <c r="HD40" s="104"/>
      <c r="HE40" s="104"/>
      <c r="HF40" s="104"/>
      <c r="HG40" s="104"/>
      <c r="HH40" s="104"/>
      <c r="HI40" s="105">
        <f t="shared" si="28"/>
        <v>0</v>
      </c>
      <c r="HJ40" s="106"/>
      <c r="HK40" s="104"/>
      <c r="HL40" s="104"/>
      <c r="HM40" s="104"/>
      <c r="HN40" s="104"/>
      <c r="HO40" s="104"/>
      <c r="HP40" s="104"/>
      <c r="HQ40" s="105">
        <f t="shared" si="29"/>
        <v>0</v>
      </c>
      <c r="HR40" s="106"/>
      <c r="HS40" s="104"/>
      <c r="HT40" s="104"/>
      <c r="HU40" s="104"/>
      <c r="HV40" s="104"/>
      <c r="HW40" s="104"/>
      <c r="HX40" s="104"/>
      <c r="HY40" s="105">
        <f t="shared" si="30"/>
        <v>0</v>
      </c>
      <c r="HZ40" s="106"/>
      <c r="IA40" s="104"/>
      <c r="IB40" s="104"/>
      <c r="IC40" s="104"/>
      <c r="ID40" s="104"/>
      <c r="IE40" s="104"/>
      <c r="IF40" s="104"/>
      <c r="IG40" s="105">
        <f t="shared" si="31"/>
        <v>0</v>
      </c>
      <c r="IH40" s="106"/>
      <c r="II40" s="104"/>
      <c r="IJ40" s="104"/>
      <c r="IK40" s="104"/>
      <c r="IL40" s="104"/>
      <c r="IM40" s="104"/>
      <c r="IN40" s="104"/>
      <c r="IO40" s="105">
        <f t="shared" si="32"/>
        <v>0</v>
      </c>
      <c r="IP40" s="106"/>
      <c r="IQ40" s="104"/>
      <c r="IR40" s="104"/>
      <c r="IS40" s="104"/>
      <c r="IT40" s="104"/>
      <c r="IU40" s="104"/>
      <c r="IV40" s="104"/>
      <c r="IW40" s="105">
        <f t="shared" si="33"/>
        <v>0</v>
      </c>
      <c r="IX40" s="106"/>
      <c r="IY40" s="107">
        <f t="shared" ref="IY40:JD40" si="73">SUM(C40,K40,S40,AA40,AI40,AQ40,AY40,BG40,BO40,BW40,CE40,CM40,CU40,DC40,DK40,DS40,EA40,EI40,EQ40,EY40,FG40,FO40,FW40,GE40,GM40,GU40,HC40,HK40,HS40,IA40,II40,IQ40)</f>
        <v>0</v>
      </c>
      <c r="IZ40" s="107">
        <f t="shared" si="73"/>
        <v>0</v>
      </c>
      <c r="JA40" s="107">
        <f t="shared" si="73"/>
        <v>0</v>
      </c>
      <c r="JB40" s="107">
        <f t="shared" si="73"/>
        <v>0</v>
      </c>
      <c r="JC40" s="107">
        <f t="shared" si="73"/>
        <v>0</v>
      </c>
      <c r="JD40" s="107">
        <f t="shared" si="73"/>
        <v>0</v>
      </c>
      <c r="JE40" s="108">
        <f t="shared" si="35"/>
        <v>0</v>
      </c>
      <c r="JF40" s="104"/>
      <c r="JG40" s="104">
        <f t="shared" si="54"/>
        <v>0</v>
      </c>
    </row>
    <row r="41" ht="15.75" customHeight="1">
      <c r="A41" s="3" t="s">
        <v>99</v>
      </c>
      <c r="B41" s="3" t="s">
        <v>45</v>
      </c>
      <c r="C41" s="104"/>
      <c r="D41" s="104"/>
      <c r="E41" s="104"/>
      <c r="F41" s="104"/>
      <c r="G41" s="104"/>
      <c r="H41" s="104"/>
      <c r="I41" s="105">
        <f t="shared" si="2"/>
        <v>0</v>
      </c>
      <c r="J41" s="106"/>
      <c r="K41" s="104"/>
      <c r="L41" s="104"/>
      <c r="M41" s="104"/>
      <c r="N41" s="104"/>
      <c r="O41" s="104"/>
      <c r="P41" s="104"/>
      <c r="Q41" s="105">
        <f t="shared" si="3"/>
        <v>0</v>
      </c>
      <c r="R41" s="106"/>
      <c r="S41" s="104"/>
      <c r="T41" s="104"/>
      <c r="U41" s="104"/>
      <c r="V41" s="104"/>
      <c r="W41" s="104"/>
      <c r="X41" s="104"/>
      <c r="Y41" s="105">
        <f t="shared" si="4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5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6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8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9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10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11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12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13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14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15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16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17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18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19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20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21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22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23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24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25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26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27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28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29"/>
        <v>0</v>
      </c>
      <c r="HR41" s="106"/>
      <c r="HS41" s="104"/>
      <c r="HT41" s="104"/>
      <c r="HU41" s="104"/>
      <c r="HV41" s="104"/>
      <c r="HW41" s="104"/>
      <c r="HX41" s="104"/>
      <c r="HY41" s="105">
        <f t="shared" si="30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31"/>
        <v>0</v>
      </c>
      <c r="IH41" s="106"/>
      <c r="II41" s="104"/>
      <c r="IJ41" s="104"/>
      <c r="IK41" s="104"/>
      <c r="IL41" s="104"/>
      <c r="IM41" s="104"/>
      <c r="IN41" s="104"/>
      <c r="IO41" s="105">
        <f t="shared" si="32"/>
        <v>0</v>
      </c>
      <c r="IP41" s="106"/>
      <c r="IQ41" s="104"/>
      <c r="IR41" s="104"/>
      <c r="IS41" s="104"/>
      <c r="IT41" s="104"/>
      <c r="IU41" s="104"/>
      <c r="IV41" s="104"/>
      <c r="IW41" s="105">
        <f t="shared" si="33"/>
        <v>0</v>
      </c>
      <c r="IX41" s="106"/>
      <c r="IY41" s="107">
        <f t="shared" ref="IY41:JD41" si="74">SUM(C41,K41,S41,AA41,AI41,AQ41,AY41,BG41,BO41,BW41,CE41,CM41,CU41,DC41,DK41,DS41,EA41,EI41,EQ41,EY41,FG41,FO41,FW41,GE41,GM41,GU41,HC41,HK41,HS41,IA41,II41,IQ41)</f>
        <v>0</v>
      </c>
      <c r="IZ41" s="107">
        <f t="shared" si="74"/>
        <v>0</v>
      </c>
      <c r="JA41" s="107">
        <f t="shared" si="74"/>
        <v>0</v>
      </c>
      <c r="JB41" s="107">
        <f t="shared" si="74"/>
        <v>0</v>
      </c>
      <c r="JC41" s="107">
        <f t="shared" si="74"/>
        <v>0</v>
      </c>
      <c r="JD41" s="107">
        <f t="shared" si="74"/>
        <v>0</v>
      </c>
      <c r="JE41" s="108">
        <f t="shared" si="35"/>
        <v>0</v>
      </c>
      <c r="JF41" s="104"/>
      <c r="JG41" s="104">
        <f t="shared" si="54"/>
        <v>0</v>
      </c>
    </row>
    <row r="42" ht="15.75" customHeight="1">
      <c r="A42" s="3" t="s">
        <v>100</v>
      </c>
      <c r="B42" s="3" t="s">
        <v>46</v>
      </c>
      <c r="C42" s="104"/>
      <c r="D42" s="104"/>
      <c r="E42" s="105"/>
      <c r="F42" s="105"/>
      <c r="G42" s="105"/>
      <c r="H42" s="105"/>
      <c r="I42" s="105">
        <f t="shared" si="2"/>
        <v>0</v>
      </c>
      <c r="J42" s="106"/>
      <c r="K42" s="104"/>
      <c r="L42" s="104"/>
      <c r="M42" s="105"/>
      <c r="N42" s="105"/>
      <c r="O42" s="105"/>
      <c r="P42" s="105"/>
      <c r="Q42" s="105">
        <f t="shared" si="3"/>
        <v>0</v>
      </c>
      <c r="R42" s="106"/>
      <c r="S42" s="104"/>
      <c r="T42" s="104"/>
      <c r="U42" s="105"/>
      <c r="V42" s="105"/>
      <c r="W42" s="105"/>
      <c r="X42" s="105"/>
      <c r="Y42" s="105">
        <f t="shared" si="4"/>
        <v>0</v>
      </c>
      <c r="Z42" s="106"/>
      <c r="AA42" s="104"/>
      <c r="AB42" s="104"/>
      <c r="AC42" s="105"/>
      <c r="AD42" s="105"/>
      <c r="AE42" s="105"/>
      <c r="AF42" s="105"/>
      <c r="AG42" s="105">
        <f t="shared" si="5"/>
        <v>0</v>
      </c>
      <c r="AH42" s="106"/>
      <c r="AI42" s="104"/>
      <c r="AJ42" s="104"/>
      <c r="AK42" s="105"/>
      <c r="AL42" s="105"/>
      <c r="AM42" s="105"/>
      <c r="AN42" s="105"/>
      <c r="AO42" s="105">
        <f t="shared" si="6"/>
        <v>0</v>
      </c>
      <c r="AP42" s="106"/>
      <c r="AQ42" s="104"/>
      <c r="AR42" s="104"/>
      <c r="AS42" s="105"/>
      <c r="AT42" s="105"/>
      <c r="AU42" s="105"/>
      <c r="AV42" s="105"/>
      <c r="AW42" s="105">
        <f t="shared" si="7"/>
        <v>0</v>
      </c>
      <c r="AX42" s="106"/>
      <c r="AY42" s="104"/>
      <c r="AZ42" s="104"/>
      <c r="BA42" s="105"/>
      <c r="BB42" s="105"/>
      <c r="BC42" s="105"/>
      <c r="BD42" s="105"/>
      <c r="BE42" s="105">
        <f t="shared" si="8"/>
        <v>0</v>
      </c>
      <c r="BF42" s="106"/>
      <c r="BG42" s="104"/>
      <c r="BH42" s="104"/>
      <c r="BI42" s="105"/>
      <c r="BJ42" s="105"/>
      <c r="BK42" s="105"/>
      <c r="BL42" s="105"/>
      <c r="BM42" s="105">
        <f t="shared" si="9"/>
        <v>0</v>
      </c>
      <c r="BN42" s="106"/>
      <c r="BO42" s="104"/>
      <c r="BP42" s="104"/>
      <c r="BQ42" s="105"/>
      <c r="BR42" s="105"/>
      <c r="BS42" s="105"/>
      <c r="BT42" s="105"/>
      <c r="BU42" s="105">
        <f t="shared" si="10"/>
        <v>0</v>
      </c>
      <c r="BV42" s="106"/>
      <c r="BW42" s="104"/>
      <c r="BX42" s="104"/>
      <c r="BY42" s="105"/>
      <c r="BZ42" s="105"/>
      <c r="CA42" s="105"/>
      <c r="CB42" s="105"/>
      <c r="CC42" s="105">
        <f t="shared" si="11"/>
        <v>0</v>
      </c>
      <c r="CD42" s="106"/>
      <c r="CE42" s="104"/>
      <c r="CF42" s="104"/>
      <c r="CG42" s="105"/>
      <c r="CH42" s="105"/>
      <c r="CI42" s="105"/>
      <c r="CJ42" s="105"/>
      <c r="CK42" s="105">
        <f t="shared" si="12"/>
        <v>0</v>
      </c>
      <c r="CL42" s="106"/>
      <c r="CM42" s="104"/>
      <c r="CN42" s="104"/>
      <c r="CO42" s="105"/>
      <c r="CP42" s="105"/>
      <c r="CQ42" s="105"/>
      <c r="CR42" s="105"/>
      <c r="CS42" s="105">
        <f t="shared" si="13"/>
        <v>0</v>
      </c>
      <c r="CT42" s="106"/>
      <c r="CU42" s="104"/>
      <c r="CV42" s="104">
        <v>1.0</v>
      </c>
      <c r="CW42" s="105"/>
      <c r="CX42" s="105"/>
      <c r="CY42" s="105">
        <v>0.5</v>
      </c>
      <c r="CZ42" s="105">
        <v>0.5</v>
      </c>
      <c r="DA42" s="105">
        <f t="shared" si="14"/>
        <v>2</v>
      </c>
      <c r="DB42" s="106"/>
      <c r="DC42" s="104"/>
      <c r="DD42" s="104"/>
      <c r="DE42" s="105"/>
      <c r="DF42" s="105"/>
      <c r="DG42" s="105"/>
      <c r="DH42" s="105"/>
      <c r="DI42" s="105">
        <f t="shared" si="15"/>
        <v>0</v>
      </c>
      <c r="DJ42" s="106"/>
      <c r="DK42" s="104"/>
      <c r="DL42" s="104"/>
      <c r="DM42" s="105"/>
      <c r="DN42" s="105"/>
      <c r="DO42" s="105"/>
      <c r="DP42" s="105"/>
      <c r="DQ42" s="105">
        <f t="shared" si="16"/>
        <v>0</v>
      </c>
      <c r="DR42" s="106"/>
      <c r="DS42" s="104"/>
      <c r="DT42" s="104"/>
      <c r="DU42" s="105"/>
      <c r="DV42" s="105"/>
      <c r="DW42" s="105"/>
      <c r="DX42" s="105"/>
      <c r="DY42" s="105">
        <f t="shared" si="17"/>
        <v>0</v>
      </c>
      <c r="DZ42" s="106"/>
      <c r="EA42" s="104"/>
      <c r="EB42" s="104"/>
      <c r="EC42" s="105"/>
      <c r="ED42" s="105"/>
      <c r="EE42" s="105"/>
      <c r="EF42" s="105"/>
      <c r="EG42" s="105">
        <f t="shared" si="18"/>
        <v>0</v>
      </c>
      <c r="EH42" s="106"/>
      <c r="EI42" s="104"/>
      <c r="EJ42" s="104"/>
      <c r="EK42" s="105"/>
      <c r="EL42" s="105"/>
      <c r="EM42" s="105"/>
      <c r="EN42" s="105"/>
      <c r="EO42" s="105">
        <f t="shared" si="19"/>
        <v>0</v>
      </c>
      <c r="EP42" s="106"/>
      <c r="EQ42" s="104"/>
      <c r="ER42" s="104"/>
      <c r="ES42" s="105"/>
      <c r="ET42" s="105"/>
      <c r="EU42" s="105"/>
      <c r="EV42" s="105"/>
      <c r="EW42" s="105">
        <f t="shared" si="20"/>
        <v>0</v>
      </c>
      <c r="EX42" s="106"/>
      <c r="EY42" s="104"/>
      <c r="EZ42" s="104">
        <v>1.0</v>
      </c>
      <c r="FA42" s="105">
        <v>0.5</v>
      </c>
      <c r="FB42" s="105"/>
      <c r="FC42" s="105">
        <v>0.5</v>
      </c>
      <c r="FD42" s="105"/>
      <c r="FE42" s="105">
        <f t="shared" si="21"/>
        <v>2</v>
      </c>
      <c r="FF42" s="106"/>
      <c r="FG42" s="104"/>
      <c r="FH42" s="104"/>
      <c r="FI42" s="105"/>
      <c r="FJ42" s="105"/>
      <c r="FK42" s="105"/>
      <c r="FL42" s="105"/>
      <c r="FM42" s="105">
        <f t="shared" si="22"/>
        <v>0</v>
      </c>
      <c r="FN42" s="106"/>
      <c r="FO42" s="104"/>
      <c r="FP42" s="104"/>
      <c r="FQ42" s="105"/>
      <c r="FR42" s="105"/>
      <c r="FS42" s="105"/>
      <c r="FT42" s="105"/>
      <c r="FU42" s="105">
        <f t="shared" si="23"/>
        <v>0</v>
      </c>
      <c r="FV42" s="106"/>
      <c r="FW42" s="104"/>
      <c r="FX42" s="104"/>
      <c r="FY42" s="105"/>
      <c r="FZ42" s="105"/>
      <c r="GA42" s="105"/>
      <c r="GB42" s="105"/>
      <c r="GC42" s="105">
        <f t="shared" si="24"/>
        <v>0</v>
      </c>
      <c r="GD42" s="106"/>
      <c r="GE42" s="104"/>
      <c r="GF42" s="104"/>
      <c r="GG42" s="105"/>
      <c r="GH42" s="105"/>
      <c r="GI42" s="105"/>
      <c r="GJ42" s="105"/>
      <c r="GK42" s="105">
        <f t="shared" si="25"/>
        <v>0</v>
      </c>
      <c r="GL42" s="106"/>
      <c r="GM42" s="104"/>
      <c r="GN42" s="104"/>
      <c r="GO42" s="105"/>
      <c r="GP42" s="105"/>
      <c r="GQ42" s="105"/>
      <c r="GR42" s="105"/>
      <c r="GS42" s="105">
        <f t="shared" si="26"/>
        <v>0</v>
      </c>
      <c r="GT42" s="106"/>
      <c r="GU42" s="104"/>
      <c r="GV42" s="104"/>
      <c r="GW42" s="105"/>
      <c r="GX42" s="105"/>
      <c r="GY42" s="105"/>
      <c r="GZ42" s="105"/>
      <c r="HA42" s="105">
        <f t="shared" si="27"/>
        <v>0</v>
      </c>
      <c r="HB42" s="106"/>
      <c r="HC42" s="104"/>
      <c r="HD42" s="104"/>
      <c r="HE42" s="105"/>
      <c r="HF42" s="105"/>
      <c r="HG42" s="105"/>
      <c r="HH42" s="105"/>
      <c r="HI42" s="105">
        <f t="shared" si="28"/>
        <v>0</v>
      </c>
      <c r="HJ42" s="106"/>
      <c r="HK42" s="104"/>
      <c r="HL42" s="104"/>
      <c r="HM42" s="105"/>
      <c r="HN42" s="105"/>
      <c r="HO42" s="105"/>
      <c r="HP42" s="105"/>
      <c r="HQ42" s="105">
        <f t="shared" si="29"/>
        <v>0</v>
      </c>
      <c r="HR42" s="106"/>
      <c r="HS42" s="104"/>
      <c r="HT42" s="104"/>
      <c r="HU42" s="105"/>
      <c r="HV42" s="105"/>
      <c r="HW42" s="105"/>
      <c r="HX42" s="105"/>
      <c r="HY42" s="105">
        <f t="shared" si="30"/>
        <v>0</v>
      </c>
      <c r="HZ42" s="106"/>
      <c r="IA42" s="104"/>
      <c r="IB42" s="104"/>
      <c r="IC42" s="105"/>
      <c r="ID42" s="105"/>
      <c r="IE42" s="105"/>
      <c r="IF42" s="105"/>
      <c r="IG42" s="105">
        <f t="shared" si="31"/>
        <v>0</v>
      </c>
      <c r="IH42" s="106"/>
      <c r="II42" s="104"/>
      <c r="IJ42" s="104"/>
      <c r="IK42" s="105"/>
      <c r="IL42" s="105"/>
      <c r="IM42" s="105"/>
      <c r="IN42" s="105"/>
      <c r="IO42" s="105">
        <f t="shared" si="32"/>
        <v>0</v>
      </c>
      <c r="IP42" s="106"/>
      <c r="IQ42" s="104"/>
      <c r="IR42" s="104"/>
      <c r="IS42" s="105"/>
      <c r="IT42" s="105"/>
      <c r="IU42" s="105"/>
      <c r="IV42" s="105"/>
      <c r="IW42" s="105">
        <f t="shared" si="33"/>
        <v>0</v>
      </c>
      <c r="IX42" s="106"/>
      <c r="IY42" s="107">
        <f t="shared" ref="IY42:JD42" si="75">SUM(C42,K42,S42,AA42,AI42,AQ42,AY42,BG42,BO42,BW42,CE42,CM42,CU42,DC42,DK42,DS42,EA42,EI42,EQ42,EY42,FG42,FO42,FW42,GE42,GM42,GU42,HC42,HK42,HS42,IA42,II42,IQ42)</f>
        <v>0</v>
      </c>
      <c r="IZ42" s="107">
        <f t="shared" si="75"/>
        <v>2</v>
      </c>
      <c r="JA42" s="107">
        <f t="shared" si="75"/>
        <v>0.5</v>
      </c>
      <c r="JB42" s="107">
        <f t="shared" si="75"/>
        <v>0</v>
      </c>
      <c r="JC42" s="107">
        <f t="shared" si="75"/>
        <v>1</v>
      </c>
      <c r="JD42" s="107">
        <f t="shared" si="75"/>
        <v>0.5</v>
      </c>
      <c r="JE42" s="108">
        <f t="shared" si="35"/>
        <v>4</v>
      </c>
      <c r="JF42" s="104"/>
      <c r="JG42" s="104">
        <f t="shared" si="54"/>
        <v>0</v>
      </c>
    </row>
    <row r="43" ht="15.75" customHeight="1">
      <c r="A43" s="104" t="s">
        <v>161</v>
      </c>
      <c r="B43" s="104" t="s">
        <v>1</v>
      </c>
      <c r="C43" s="104"/>
      <c r="D43" s="104"/>
      <c r="E43" s="104"/>
      <c r="F43" s="104"/>
      <c r="G43" s="104"/>
      <c r="H43" s="104"/>
      <c r="I43" s="105">
        <f t="shared" si="2"/>
        <v>0</v>
      </c>
      <c r="J43" s="106"/>
      <c r="K43" s="104"/>
      <c r="L43" s="104"/>
      <c r="M43" s="104"/>
      <c r="N43" s="104"/>
      <c r="O43" s="104"/>
      <c r="P43" s="104"/>
      <c r="Q43" s="105">
        <f t="shared" si="3"/>
        <v>0</v>
      </c>
      <c r="R43" s="106"/>
      <c r="S43" s="104"/>
      <c r="T43" s="104"/>
      <c r="U43" s="104"/>
      <c r="V43" s="104"/>
      <c r="W43" s="104"/>
      <c r="X43" s="104"/>
      <c r="Y43" s="105">
        <f t="shared" si="4"/>
        <v>0</v>
      </c>
      <c r="Z43" s="106"/>
      <c r="AA43" s="104"/>
      <c r="AB43" s="104"/>
      <c r="AC43" s="104"/>
      <c r="AD43" s="104"/>
      <c r="AE43" s="104"/>
      <c r="AF43" s="104"/>
      <c r="AG43" s="105">
        <f t="shared" si="5"/>
        <v>0</v>
      </c>
      <c r="AH43" s="106"/>
      <c r="AI43" s="104"/>
      <c r="AJ43" s="104"/>
      <c r="AK43" s="104"/>
      <c r="AL43" s="104"/>
      <c r="AM43" s="104"/>
      <c r="AN43" s="104"/>
      <c r="AO43" s="105">
        <f t="shared" si="6"/>
        <v>0</v>
      </c>
      <c r="AP43" s="106"/>
      <c r="AQ43" s="104"/>
      <c r="AR43" s="104"/>
      <c r="AS43" s="104"/>
      <c r="AT43" s="104"/>
      <c r="AU43" s="104"/>
      <c r="AV43" s="104"/>
      <c r="AW43" s="105">
        <f t="shared" si="7"/>
        <v>0</v>
      </c>
      <c r="AX43" s="106"/>
      <c r="AY43" s="104"/>
      <c r="AZ43" s="104"/>
      <c r="BA43" s="104"/>
      <c r="BB43" s="104"/>
      <c r="BC43" s="104"/>
      <c r="BD43" s="104"/>
      <c r="BE43" s="105">
        <f t="shared" si="8"/>
        <v>0</v>
      </c>
      <c r="BF43" s="106"/>
      <c r="BG43" s="104"/>
      <c r="BH43" s="104"/>
      <c r="BI43" s="104"/>
      <c r="BJ43" s="104"/>
      <c r="BK43" s="104"/>
      <c r="BL43" s="104"/>
      <c r="BM43" s="105">
        <f t="shared" si="9"/>
        <v>0</v>
      </c>
      <c r="BN43" s="106"/>
      <c r="BO43" s="104"/>
      <c r="BP43" s="104"/>
      <c r="BQ43" s="104"/>
      <c r="BR43" s="104"/>
      <c r="BS43" s="104"/>
      <c r="BT43" s="104"/>
      <c r="BU43" s="105">
        <f t="shared" si="10"/>
        <v>0</v>
      </c>
      <c r="BV43" s="106"/>
      <c r="BW43" s="104"/>
      <c r="BX43" s="104"/>
      <c r="BY43" s="104"/>
      <c r="BZ43" s="104"/>
      <c r="CA43" s="104"/>
      <c r="CB43" s="104"/>
      <c r="CC43" s="105">
        <f t="shared" si="11"/>
        <v>0</v>
      </c>
      <c r="CD43" s="106"/>
      <c r="CE43" s="104"/>
      <c r="CF43" s="104"/>
      <c r="CG43" s="104"/>
      <c r="CH43" s="104"/>
      <c r="CI43" s="104"/>
      <c r="CJ43" s="104"/>
      <c r="CK43" s="105">
        <f t="shared" si="12"/>
        <v>0</v>
      </c>
      <c r="CL43" s="106"/>
      <c r="CM43" s="104"/>
      <c r="CN43" s="104"/>
      <c r="CO43" s="104"/>
      <c r="CP43" s="104"/>
      <c r="CQ43" s="104"/>
      <c r="CR43" s="104"/>
      <c r="CS43" s="105">
        <f t="shared" si="13"/>
        <v>0</v>
      </c>
      <c r="CT43" s="106"/>
      <c r="CU43" s="104"/>
      <c r="CV43" s="104"/>
      <c r="CW43" s="104"/>
      <c r="CX43" s="104"/>
      <c r="CY43" s="104"/>
      <c r="CZ43" s="104"/>
      <c r="DA43" s="105">
        <f t="shared" si="14"/>
        <v>0</v>
      </c>
      <c r="DB43" s="106"/>
      <c r="DC43" s="104"/>
      <c r="DD43" s="104"/>
      <c r="DE43" s="104"/>
      <c r="DF43" s="104"/>
      <c r="DG43" s="104"/>
      <c r="DH43" s="104"/>
      <c r="DI43" s="105">
        <f t="shared" si="15"/>
        <v>0</v>
      </c>
      <c r="DJ43" s="106"/>
      <c r="DK43" s="104"/>
      <c r="DL43" s="104"/>
      <c r="DM43" s="104"/>
      <c r="DN43" s="104"/>
      <c r="DO43" s="104"/>
      <c r="DP43" s="104"/>
      <c r="DQ43" s="105">
        <f t="shared" si="16"/>
        <v>0</v>
      </c>
      <c r="DR43" s="106"/>
      <c r="DS43" s="104"/>
      <c r="DT43" s="104"/>
      <c r="DU43" s="104"/>
      <c r="DV43" s="104"/>
      <c r="DW43" s="104"/>
      <c r="DX43" s="104"/>
      <c r="DY43" s="105">
        <f t="shared" si="17"/>
        <v>0</v>
      </c>
      <c r="DZ43" s="106"/>
      <c r="EA43" s="104"/>
      <c r="EB43" s="104"/>
      <c r="EC43" s="104"/>
      <c r="ED43" s="104"/>
      <c r="EE43" s="104"/>
      <c r="EF43" s="104"/>
      <c r="EG43" s="105">
        <f t="shared" si="18"/>
        <v>0</v>
      </c>
      <c r="EH43" s="106"/>
      <c r="EI43" s="104"/>
      <c r="EJ43" s="104"/>
      <c r="EK43" s="104"/>
      <c r="EL43" s="104"/>
      <c r="EM43" s="104"/>
      <c r="EN43" s="104"/>
      <c r="EO43" s="105">
        <f t="shared" si="19"/>
        <v>0</v>
      </c>
      <c r="EP43" s="106"/>
      <c r="EQ43" s="104"/>
      <c r="ER43" s="104"/>
      <c r="ES43" s="104"/>
      <c r="ET43" s="104"/>
      <c r="EU43" s="104"/>
      <c r="EV43" s="104"/>
      <c r="EW43" s="105">
        <f t="shared" si="20"/>
        <v>0</v>
      </c>
      <c r="EX43" s="106"/>
      <c r="EY43" s="104"/>
      <c r="EZ43" s="104"/>
      <c r="FA43" s="104"/>
      <c r="FB43" s="104"/>
      <c r="FC43" s="104"/>
      <c r="FD43" s="104"/>
      <c r="FE43" s="105">
        <f t="shared" si="21"/>
        <v>0</v>
      </c>
      <c r="FF43" s="106"/>
      <c r="FG43" s="104"/>
      <c r="FH43" s="104"/>
      <c r="FI43" s="104"/>
      <c r="FJ43" s="104"/>
      <c r="FK43" s="104"/>
      <c r="FL43" s="104"/>
      <c r="FM43" s="105">
        <f t="shared" si="22"/>
        <v>0</v>
      </c>
      <c r="FN43" s="106"/>
      <c r="FO43" s="104"/>
      <c r="FP43" s="104"/>
      <c r="FQ43" s="104"/>
      <c r="FR43" s="104"/>
      <c r="FS43" s="104"/>
      <c r="FT43" s="104"/>
      <c r="FU43" s="105">
        <f t="shared" si="23"/>
        <v>0</v>
      </c>
      <c r="FV43" s="106"/>
      <c r="FW43" s="104"/>
      <c r="FX43" s="104"/>
      <c r="FY43" s="104"/>
      <c r="FZ43" s="104"/>
      <c r="GA43" s="104"/>
      <c r="GB43" s="104"/>
      <c r="GC43" s="105">
        <f t="shared" si="24"/>
        <v>0</v>
      </c>
      <c r="GD43" s="106"/>
      <c r="GE43" s="104"/>
      <c r="GF43" s="104"/>
      <c r="GG43" s="104"/>
      <c r="GH43" s="104"/>
      <c r="GI43" s="104"/>
      <c r="GJ43" s="104"/>
      <c r="GK43" s="105">
        <f t="shared" si="25"/>
        <v>0</v>
      </c>
      <c r="GL43" s="106"/>
      <c r="GM43" s="104"/>
      <c r="GN43" s="104"/>
      <c r="GO43" s="104"/>
      <c r="GP43" s="104"/>
      <c r="GQ43" s="104"/>
      <c r="GR43" s="104"/>
      <c r="GS43" s="105">
        <f t="shared" si="26"/>
        <v>0</v>
      </c>
      <c r="GT43" s="106"/>
      <c r="GU43" s="104"/>
      <c r="GV43" s="104"/>
      <c r="GW43" s="104"/>
      <c r="GX43" s="104"/>
      <c r="GY43" s="104"/>
      <c r="GZ43" s="104"/>
      <c r="HA43" s="105">
        <f t="shared" si="27"/>
        <v>0</v>
      </c>
      <c r="HB43" s="106"/>
      <c r="HC43" s="104"/>
      <c r="HD43" s="104"/>
      <c r="HE43" s="104"/>
      <c r="HF43" s="104"/>
      <c r="HG43" s="104"/>
      <c r="HH43" s="104"/>
      <c r="HI43" s="105">
        <f t="shared" si="28"/>
        <v>0</v>
      </c>
      <c r="HJ43" s="106"/>
      <c r="HK43" s="104"/>
      <c r="HL43" s="104"/>
      <c r="HM43" s="104"/>
      <c r="HN43" s="104"/>
      <c r="HO43" s="104"/>
      <c r="HP43" s="104"/>
      <c r="HQ43" s="105">
        <f t="shared" si="29"/>
        <v>0</v>
      </c>
      <c r="HR43" s="106"/>
      <c r="HS43" s="104"/>
      <c r="HT43" s="104"/>
      <c r="HU43" s="104"/>
      <c r="HV43" s="104"/>
      <c r="HW43" s="104"/>
      <c r="HX43" s="104"/>
      <c r="HY43" s="105">
        <f t="shared" si="30"/>
        <v>0</v>
      </c>
      <c r="HZ43" s="106"/>
      <c r="IA43" s="104"/>
      <c r="IB43" s="104"/>
      <c r="IC43" s="104"/>
      <c r="ID43" s="104"/>
      <c r="IE43" s="104"/>
      <c r="IF43" s="104"/>
      <c r="IG43" s="105">
        <f t="shared" si="31"/>
        <v>0</v>
      </c>
      <c r="IH43" s="106"/>
      <c r="II43" s="104"/>
      <c r="IJ43" s="104"/>
      <c r="IK43" s="104"/>
      <c r="IL43" s="104"/>
      <c r="IM43" s="104"/>
      <c r="IN43" s="104"/>
      <c r="IO43" s="105">
        <f t="shared" si="32"/>
        <v>0</v>
      </c>
      <c r="IP43" s="106"/>
      <c r="IQ43" s="104"/>
      <c r="IR43" s="104"/>
      <c r="IS43" s="104"/>
      <c r="IT43" s="104"/>
      <c r="IU43" s="104"/>
      <c r="IV43" s="104"/>
      <c r="IW43" s="105"/>
      <c r="IX43" s="106"/>
      <c r="IY43" s="107">
        <f t="shared" ref="IY43:JD43" si="76">SUM(C43,K43,S43,AA43,AI43,AQ43,AY43,BG43,BO43,BW43,CE43,CM43,CU43,DC43,DK43,DS43,EA43,EI43,EQ43,EY43,FG43,FO43,FW43,GE43,GM43,GU43,HC43,HK43,HS43,IA43,II43,IQ43)</f>
        <v>0</v>
      </c>
      <c r="IZ43" s="107">
        <f t="shared" si="76"/>
        <v>0</v>
      </c>
      <c r="JA43" s="107">
        <f t="shared" si="76"/>
        <v>0</v>
      </c>
      <c r="JB43" s="107">
        <f t="shared" si="76"/>
        <v>0</v>
      </c>
      <c r="JC43" s="107">
        <f t="shared" si="76"/>
        <v>0</v>
      </c>
      <c r="JD43" s="107">
        <f t="shared" si="76"/>
        <v>0</v>
      </c>
      <c r="JE43" s="108">
        <f t="shared" si="35"/>
        <v>0</v>
      </c>
      <c r="JF43" s="104"/>
      <c r="JG43" s="104">
        <f t="shared" si="54"/>
        <v>0</v>
      </c>
    </row>
    <row r="44" ht="15.75" customHeight="1">
      <c r="A44" s="104"/>
      <c r="B44" s="104" t="s">
        <v>54</v>
      </c>
      <c r="C44" s="104"/>
      <c r="D44" s="104"/>
      <c r="E44" s="104"/>
      <c r="F44" s="104"/>
      <c r="G44" s="104"/>
      <c r="H44" s="104"/>
      <c r="I44" s="105">
        <f t="shared" si="2"/>
        <v>0</v>
      </c>
      <c r="J44" s="106"/>
      <c r="K44" s="104"/>
      <c r="L44" s="104"/>
      <c r="M44" s="104"/>
      <c r="N44" s="104"/>
      <c r="O44" s="104"/>
      <c r="P44" s="104"/>
      <c r="Q44" s="105">
        <f t="shared" si="3"/>
        <v>0</v>
      </c>
      <c r="R44" s="106"/>
      <c r="S44" s="104"/>
      <c r="T44" s="104"/>
      <c r="U44" s="104"/>
      <c r="V44" s="104"/>
      <c r="W44" s="104"/>
      <c r="X44" s="104"/>
      <c r="Y44" s="105">
        <f t="shared" si="4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5"/>
        <v>0</v>
      </c>
      <c r="AH44" s="106"/>
      <c r="AI44" s="104"/>
      <c r="AJ44" s="104"/>
      <c r="AK44" s="104"/>
      <c r="AL44" s="104"/>
      <c r="AM44" s="104"/>
      <c r="AN44" s="104"/>
      <c r="AO44" s="105">
        <f t="shared" si="6"/>
        <v>0</v>
      </c>
      <c r="AP44" s="106"/>
      <c r="AQ44" s="104"/>
      <c r="AR44" s="104"/>
      <c r="AS44" s="104"/>
      <c r="AT44" s="104"/>
      <c r="AU44" s="104"/>
      <c r="AV44" s="104"/>
      <c r="AW44" s="105">
        <f t="shared" si="7"/>
        <v>0</v>
      </c>
      <c r="AX44" s="106"/>
      <c r="AY44" s="104"/>
      <c r="AZ44" s="104"/>
      <c r="BA44" s="104"/>
      <c r="BB44" s="104"/>
      <c r="BC44" s="104"/>
      <c r="BD44" s="104"/>
      <c r="BE44" s="105">
        <f t="shared" si="8"/>
        <v>0</v>
      </c>
      <c r="BF44" s="106"/>
      <c r="BG44" s="104"/>
      <c r="BH44" s="104"/>
      <c r="BI44" s="104"/>
      <c r="BJ44" s="104"/>
      <c r="BK44" s="104"/>
      <c r="BL44" s="104"/>
      <c r="BM44" s="105">
        <f t="shared" si="9"/>
        <v>0</v>
      </c>
      <c r="BN44" s="106"/>
      <c r="BO44" s="104"/>
      <c r="BP44" s="104"/>
      <c r="BQ44" s="104"/>
      <c r="BR44" s="104"/>
      <c r="BS44" s="104"/>
      <c r="BT44" s="104"/>
      <c r="BU44" s="105">
        <f t="shared" si="10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11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12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13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14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15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16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17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18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19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20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21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22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23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24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25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26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27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28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29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30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31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32"/>
        <v>0</v>
      </c>
      <c r="IP44" s="106"/>
      <c r="IQ44" s="104"/>
      <c r="IR44" s="104"/>
      <c r="IS44" s="104"/>
      <c r="IT44" s="104"/>
      <c r="IU44" s="104"/>
      <c r="IV44" s="104"/>
      <c r="IW44" s="105">
        <f t="shared" ref="IW44:IW48" si="78">SUM(IQ44:IV44)</f>
        <v>0</v>
      </c>
      <c r="IX44" s="106"/>
      <c r="IY44" s="107">
        <f t="shared" ref="IY44:JD44" si="77">SUM(C44,K44,S44,AA44,AI44,AQ44,AY44,BG44,BO44,BW44,CE44,CM44,CU44,DC44,DK44,DS44,EA44,EI44,EQ44,EY44,FG44,FO44,FW44,GE44,GM44,GU44,HC44,HK44,HS44,IA44,II44,IQ44)</f>
        <v>0</v>
      </c>
      <c r="IZ44" s="107">
        <f t="shared" si="77"/>
        <v>0</v>
      </c>
      <c r="JA44" s="107">
        <f t="shared" si="77"/>
        <v>0</v>
      </c>
      <c r="JB44" s="107">
        <f t="shared" si="77"/>
        <v>0</v>
      </c>
      <c r="JC44" s="107">
        <f t="shared" si="77"/>
        <v>0</v>
      </c>
      <c r="JD44" s="107">
        <f t="shared" si="77"/>
        <v>0</v>
      </c>
      <c r="JE44" s="108">
        <f t="shared" si="35"/>
        <v>0</v>
      </c>
      <c r="JF44" s="104"/>
      <c r="JG44" s="104">
        <f t="shared" si="54"/>
        <v>0</v>
      </c>
    </row>
    <row r="45" ht="15.75" customHeight="1">
      <c r="A45" s="104"/>
      <c r="B45" s="104" t="s">
        <v>53</v>
      </c>
      <c r="C45" s="104"/>
      <c r="D45" s="104"/>
      <c r="E45" s="104"/>
      <c r="F45" s="104"/>
      <c r="G45" s="104"/>
      <c r="H45" s="104"/>
      <c r="I45" s="105">
        <f t="shared" si="2"/>
        <v>0</v>
      </c>
      <c r="J45" s="106"/>
      <c r="K45" s="104"/>
      <c r="L45" s="104"/>
      <c r="M45" s="104"/>
      <c r="N45" s="104"/>
      <c r="O45" s="104"/>
      <c r="P45" s="104"/>
      <c r="Q45" s="105">
        <f t="shared" si="3"/>
        <v>0</v>
      </c>
      <c r="R45" s="106"/>
      <c r="S45" s="104"/>
      <c r="T45" s="104"/>
      <c r="U45" s="104"/>
      <c r="V45" s="104"/>
      <c r="W45" s="104"/>
      <c r="X45" s="104"/>
      <c r="Y45" s="105">
        <f t="shared" si="4"/>
        <v>0</v>
      </c>
      <c r="Z45" s="106"/>
      <c r="AA45" s="104"/>
      <c r="AB45" s="104"/>
      <c r="AC45" s="104"/>
      <c r="AD45" s="104"/>
      <c r="AE45" s="104"/>
      <c r="AF45" s="104"/>
      <c r="AG45" s="105">
        <f t="shared" si="5"/>
        <v>0</v>
      </c>
      <c r="AH45" s="106"/>
      <c r="AI45" s="104"/>
      <c r="AJ45" s="104"/>
      <c r="AK45" s="104"/>
      <c r="AL45" s="104"/>
      <c r="AM45" s="104"/>
      <c r="AN45" s="104"/>
      <c r="AO45" s="105">
        <f t="shared" si="6"/>
        <v>0</v>
      </c>
      <c r="AP45" s="106"/>
      <c r="AQ45" s="104"/>
      <c r="AR45" s="104"/>
      <c r="AS45" s="104"/>
      <c r="AT45" s="104"/>
      <c r="AU45" s="104"/>
      <c r="AV45" s="104"/>
      <c r="AW45" s="105">
        <f t="shared" si="7"/>
        <v>0</v>
      </c>
      <c r="AX45" s="106"/>
      <c r="AY45" s="104"/>
      <c r="AZ45" s="104"/>
      <c r="BA45" s="104"/>
      <c r="BB45" s="104"/>
      <c r="BC45" s="104"/>
      <c r="BD45" s="104"/>
      <c r="BE45" s="105">
        <f t="shared" si="8"/>
        <v>0</v>
      </c>
      <c r="BF45" s="106"/>
      <c r="BG45" s="104"/>
      <c r="BH45" s="104"/>
      <c r="BI45" s="104"/>
      <c r="BJ45" s="104"/>
      <c r="BK45" s="104"/>
      <c r="BL45" s="104"/>
      <c r="BM45" s="105">
        <f t="shared" si="9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10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11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12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13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14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15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16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17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18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19"/>
        <v>0</v>
      </c>
      <c r="EP45" s="106"/>
      <c r="EQ45" s="104"/>
      <c r="ER45" s="104"/>
      <c r="ES45" s="104"/>
      <c r="ET45" s="104"/>
      <c r="EU45" s="104"/>
      <c r="EV45" s="104"/>
      <c r="EW45" s="105">
        <f t="shared" si="20"/>
        <v>0</v>
      </c>
      <c r="EX45" s="106"/>
      <c r="EY45" s="104"/>
      <c r="EZ45" s="104"/>
      <c r="FA45" s="104"/>
      <c r="FB45" s="104"/>
      <c r="FC45" s="104"/>
      <c r="FD45" s="104"/>
      <c r="FE45" s="105">
        <f t="shared" si="21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22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23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24"/>
        <v>0</v>
      </c>
      <c r="GD45" s="106"/>
      <c r="GE45" s="104"/>
      <c r="GF45" s="104"/>
      <c r="GG45" s="104"/>
      <c r="GH45" s="104"/>
      <c r="GI45" s="104"/>
      <c r="GJ45" s="104"/>
      <c r="GK45" s="105">
        <f t="shared" si="25"/>
        <v>0</v>
      </c>
      <c r="GL45" s="106"/>
      <c r="GM45" s="104"/>
      <c r="GN45" s="104"/>
      <c r="GO45" s="104"/>
      <c r="GP45" s="104"/>
      <c r="GQ45" s="104"/>
      <c r="GR45" s="104"/>
      <c r="GS45" s="105">
        <f t="shared" si="26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27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28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29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30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31"/>
        <v>0</v>
      </c>
      <c r="IH45" s="106"/>
      <c r="II45" s="104"/>
      <c r="IJ45" s="104"/>
      <c r="IK45" s="104"/>
      <c r="IL45" s="104"/>
      <c r="IM45" s="104"/>
      <c r="IN45" s="104"/>
      <c r="IO45" s="105">
        <f t="shared" si="32"/>
        <v>0</v>
      </c>
      <c r="IP45" s="106"/>
      <c r="IQ45" s="104"/>
      <c r="IR45" s="104"/>
      <c r="IS45" s="104"/>
      <c r="IT45" s="104"/>
      <c r="IU45" s="104"/>
      <c r="IV45" s="104"/>
      <c r="IW45" s="105">
        <f t="shared" si="78"/>
        <v>0</v>
      </c>
      <c r="IX45" s="106"/>
      <c r="IY45" s="107">
        <f t="shared" ref="IY45:JD45" si="79">SUM(C45,K45,S45,AA45,AI45,AQ45,AY45,BG45,BO45,BW45,CE45,CM45,CU45,DC45,DK45,DS45,EA45,EI45,EQ45,EY45,FG45,FO45,FW45,GE45,GM45,GU45,HC45,HK45,HS45,IA45,II45,IQ45)</f>
        <v>0</v>
      </c>
      <c r="IZ45" s="107">
        <f t="shared" si="79"/>
        <v>0</v>
      </c>
      <c r="JA45" s="107">
        <f t="shared" si="79"/>
        <v>0</v>
      </c>
      <c r="JB45" s="107">
        <f t="shared" si="79"/>
        <v>0</v>
      </c>
      <c r="JC45" s="107">
        <f t="shared" si="79"/>
        <v>0</v>
      </c>
      <c r="JD45" s="107">
        <f t="shared" si="79"/>
        <v>0</v>
      </c>
      <c r="JE45" s="108">
        <f t="shared" si="35"/>
        <v>0</v>
      </c>
      <c r="JF45" s="104"/>
      <c r="JG45" s="104">
        <f t="shared" si="54"/>
        <v>0</v>
      </c>
    </row>
    <row r="46" ht="15.75" customHeight="1">
      <c r="A46" s="113"/>
      <c r="B46" s="104" t="s">
        <v>54</v>
      </c>
      <c r="C46" s="104"/>
      <c r="D46" s="104"/>
      <c r="E46" s="104"/>
      <c r="F46" s="104"/>
      <c r="G46" s="104"/>
      <c r="H46" s="104"/>
      <c r="I46" s="105">
        <f t="shared" si="2"/>
        <v>0</v>
      </c>
      <c r="J46" s="106"/>
      <c r="K46" s="104"/>
      <c r="L46" s="104"/>
      <c r="M46" s="104"/>
      <c r="N46" s="104"/>
      <c r="O46" s="104"/>
      <c r="P46" s="104"/>
      <c r="Q46" s="105">
        <f t="shared" si="3"/>
        <v>0</v>
      </c>
      <c r="R46" s="106"/>
      <c r="S46" s="104"/>
      <c r="T46" s="104"/>
      <c r="U46" s="104"/>
      <c r="V46" s="104"/>
      <c r="W46" s="104"/>
      <c r="X46" s="104"/>
      <c r="Y46" s="105">
        <f t="shared" si="4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5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6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"/>
        <v>0</v>
      </c>
      <c r="AX46" s="106"/>
      <c r="AY46" s="104"/>
      <c r="AZ46" s="104"/>
      <c r="BA46" s="104"/>
      <c r="BB46" s="104"/>
      <c r="BC46" s="104"/>
      <c r="BD46" s="104"/>
      <c r="BE46" s="105">
        <f t="shared" si="8"/>
        <v>0</v>
      </c>
      <c r="BF46" s="106"/>
      <c r="BG46" s="104"/>
      <c r="BH46" s="104"/>
      <c r="BI46" s="104"/>
      <c r="BJ46" s="104"/>
      <c r="BK46" s="104"/>
      <c r="BL46" s="104"/>
      <c r="BM46" s="105">
        <f t="shared" si="9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10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11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12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13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14"/>
        <v>0</v>
      </c>
      <c r="DB46" s="106"/>
      <c r="DC46" s="104"/>
      <c r="DD46" s="104"/>
      <c r="DE46" s="104"/>
      <c r="DF46" s="104"/>
      <c r="DG46" s="104"/>
      <c r="DH46" s="104"/>
      <c r="DI46" s="105">
        <f t="shared" si="15"/>
        <v>0</v>
      </c>
      <c r="DJ46" s="106"/>
      <c r="DK46" s="104"/>
      <c r="DL46" s="104"/>
      <c r="DM46" s="104"/>
      <c r="DN46" s="104"/>
      <c r="DO46" s="104"/>
      <c r="DP46" s="104"/>
      <c r="DQ46" s="105">
        <f t="shared" si="16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17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18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19"/>
        <v>0</v>
      </c>
      <c r="EP46" s="106"/>
      <c r="EQ46" s="104"/>
      <c r="ER46" s="104"/>
      <c r="ES46" s="104"/>
      <c r="ET46" s="104"/>
      <c r="EU46" s="104"/>
      <c r="EV46" s="104"/>
      <c r="EW46" s="105">
        <f t="shared" si="20"/>
        <v>0</v>
      </c>
      <c r="EX46" s="106"/>
      <c r="EY46" s="104"/>
      <c r="EZ46" s="104"/>
      <c r="FA46" s="104"/>
      <c r="FB46" s="104"/>
      <c r="FC46" s="104"/>
      <c r="FD46" s="104"/>
      <c r="FE46" s="105">
        <f t="shared" si="21"/>
        <v>0</v>
      </c>
      <c r="FF46" s="106"/>
      <c r="FG46" s="104"/>
      <c r="FH46" s="104"/>
      <c r="FI46" s="104"/>
      <c r="FJ46" s="104"/>
      <c r="FK46" s="104"/>
      <c r="FL46" s="104"/>
      <c r="FM46" s="105">
        <f t="shared" si="22"/>
        <v>0</v>
      </c>
      <c r="FN46" s="106"/>
      <c r="FO46" s="104"/>
      <c r="FP46" s="104"/>
      <c r="FQ46" s="104"/>
      <c r="FR46" s="104"/>
      <c r="FS46" s="104"/>
      <c r="FT46" s="104"/>
      <c r="FU46" s="105">
        <f t="shared" si="23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24"/>
        <v>0</v>
      </c>
      <c r="GD46" s="106"/>
      <c r="GE46" s="104"/>
      <c r="GF46" s="104"/>
      <c r="GG46" s="104"/>
      <c r="GH46" s="104"/>
      <c r="GI46" s="104"/>
      <c r="GJ46" s="104"/>
      <c r="GK46" s="105">
        <f t="shared" si="25"/>
        <v>0</v>
      </c>
      <c r="GL46" s="106"/>
      <c r="GM46" s="104"/>
      <c r="GN46" s="104"/>
      <c r="GO46" s="104"/>
      <c r="GP46" s="104"/>
      <c r="GQ46" s="104"/>
      <c r="GR46" s="104"/>
      <c r="GS46" s="105">
        <f t="shared" si="26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27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28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29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30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31"/>
        <v>0</v>
      </c>
      <c r="IH46" s="106"/>
      <c r="II46" s="104"/>
      <c r="IJ46" s="104"/>
      <c r="IK46" s="104"/>
      <c r="IL46" s="104"/>
      <c r="IM46" s="104"/>
      <c r="IN46" s="104"/>
      <c r="IO46" s="105">
        <f t="shared" si="32"/>
        <v>0</v>
      </c>
      <c r="IP46" s="106"/>
      <c r="IQ46" s="104"/>
      <c r="IR46" s="104"/>
      <c r="IS46" s="104"/>
      <c r="IT46" s="104"/>
      <c r="IU46" s="104"/>
      <c r="IV46" s="104"/>
      <c r="IW46" s="105">
        <f t="shared" si="78"/>
        <v>0</v>
      </c>
      <c r="IX46" s="106"/>
      <c r="IY46" s="107">
        <f t="shared" ref="IY46:JD46" si="80">SUM(C46,K46,S46,AA46,AI46,AQ46,AY46,BG46,BO46,BW46,CE46,CM46,CU46,DC46,DK46,DS46,EA46,EI46,EQ46,EY46,FG46,FO46,FW46,GE46,GM46,GU46,HC46,HK46,HS46,IA46,II46,IQ46)</f>
        <v>0</v>
      </c>
      <c r="IZ46" s="107">
        <f t="shared" si="80"/>
        <v>0</v>
      </c>
      <c r="JA46" s="107">
        <f t="shared" si="80"/>
        <v>0</v>
      </c>
      <c r="JB46" s="107">
        <f t="shared" si="80"/>
        <v>0</v>
      </c>
      <c r="JC46" s="107">
        <f t="shared" si="80"/>
        <v>0</v>
      </c>
      <c r="JD46" s="107">
        <f t="shared" si="80"/>
        <v>0</v>
      </c>
      <c r="JE46" s="108">
        <f t="shared" si="35"/>
        <v>0</v>
      </c>
      <c r="JF46" s="104"/>
      <c r="JG46" s="104">
        <f t="shared" si="54"/>
        <v>0</v>
      </c>
    </row>
    <row r="47" ht="15.75" customHeight="1">
      <c r="A47" s="113"/>
      <c r="B47" s="104" t="s">
        <v>53</v>
      </c>
      <c r="C47" s="104"/>
      <c r="D47" s="104"/>
      <c r="E47" s="104"/>
      <c r="F47" s="104"/>
      <c r="G47" s="104"/>
      <c r="H47" s="104"/>
      <c r="I47" s="105">
        <f t="shared" si="2"/>
        <v>0</v>
      </c>
      <c r="J47" s="106"/>
      <c r="K47" s="104"/>
      <c r="L47" s="104"/>
      <c r="M47" s="104"/>
      <c r="N47" s="104"/>
      <c r="O47" s="104"/>
      <c r="P47" s="104"/>
      <c r="Q47" s="105">
        <f t="shared" si="3"/>
        <v>0</v>
      </c>
      <c r="R47" s="106"/>
      <c r="S47" s="104"/>
      <c r="T47" s="104"/>
      <c r="U47" s="104"/>
      <c r="V47" s="104"/>
      <c r="W47" s="104"/>
      <c r="X47" s="104"/>
      <c r="Y47" s="105">
        <f t="shared" si="4"/>
        <v>0</v>
      </c>
      <c r="Z47" s="106"/>
      <c r="AA47" s="104"/>
      <c r="AB47" s="104"/>
      <c r="AC47" s="104"/>
      <c r="AD47" s="104"/>
      <c r="AE47" s="104"/>
      <c r="AF47" s="104"/>
      <c r="AG47" s="105">
        <f t="shared" si="5"/>
        <v>0</v>
      </c>
      <c r="AH47" s="106"/>
      <c r="AI47" s="104"/>
      <c r="AJ47" s="104"/>
      <c r="AK47" s="104"/>
      <c r="AL47" s="104"/>
      <c r="AM47" s="104"/>
      <c r="AN47" s="104"/>
      <c r="AO47" s="105">
        <f t="shared" si="6"/>
        <v>0</v>
      </c>
      <c r="AP47" s="106"/>
      <c r="AQ47" s="104"/>
      <c r="AR47" s="104"/>
      <c r="AS47" s="104"/>
      <c r="AT47" s="104"/>
      <c r="AU47" s="104"/>
      <c r="AV47" s="104"/>
      <c r="AW47" s="105">
        <f t="shared" si="7"/>
        <v>0</v>
      </c>
      <c r="AX47" s="106"/>
      <c r="AY47" s="104"/>
      <c r="AZ47" s="104"/>
      <c r="BA47" s="104"/>
      <c r="BB47" s="104"/>
      <c r="BC47" s="104"/>
      <c r="BD47" s="104"/>
      <c r="BE47" s="105">
        <f t="shared" si="8"/>
        <v>0</v>
      </c>
      <c r="BF47" s="106"/>
      <c r="BG47" s="104"/>
      <c r="BH47" s="104"/>
      <c r="BI47" s="104"/>
      <c r="BJ47" s="104"/>
      <c r="BK47" s="104"/>
      <c r="BL47" s="104"/>
      <c r="BM47" s="105">
        <f t="shared" si="9"/>
        <v>0</v>
      </c>
      <c r="BN47" s="106"/>
      <c r="BO47" s="104"/>
      <c r="BP47" s="104"/>
      <c r="BQ47" s="104"/>
      <c r="BR47" s="104"/>
      <c r="BS47" s="104"/>
      <c r="BT47" s="104"/>
      <c r="BU47" s="105">
        <f t="shared" si="10"/>
        <v>0</v>
      </c>
      <c r="BV47" s="106"/>
      <c r="BW47" s="104"/>
      <c r="BX47" s="104"/>
      <c r="BY47" s="104"/>
      <c r="BZ47" s="104"/>
      <c r="CA47" s="104"/>
      <c r="CB47" s="104"/>
      <c r="CC47" s="105">
        <f t="shared" si="11"/>
        <v>0</v>
      </c>
      <c r="CD47" s="106"/>
      <c r="CE47" s="104"/>
      <c r="CF47" s="104"/>
      <c r="CG47" s="104"/>
      <c r="CH47" s="104"/>
      <c r="CI47" s="104"/>
      <c r="CJ47" s="104"/>
      <c r="CK47" s="105">
        <f t="shared" si="12"/>
        <v>0</v>
      </c>
      <c r="CL47" s="106"/>
      <c r="CM47" s="104"/>
      <c r="CN47" s="104"/>
      <c r="CO47" s="104"/>
      <c r="CP47" s="104"/>
      <c r="CQ47" s="104"/>
      <c r="CR47" s="104"/>
      <c r="CS47" s="105">
        <f t="shared" si="13"/>
        <v>0</v>
      </c>
      <c r="CT47" s="106"/>
      <c r="CU47" s="104"/>
      <c r="CV47" s="104"/>
      <c r="CW47" s="104"/>
      <c r="CX47" s="104"/>
      <c r="CY47" s="104"/>
      <c r="CZ47" s="104"/>
      <c r="DA47" s="105">
        <f t="shared" si="14"/>
        <v>0</v>
      </c>
      <c r="DB47" s="106"/>
      <c r="DC47" s="104"/>
      <c r="DD47" s="104"/>
      <c r="DE47" s="104"/>
      <c r="DF47" s="104"/>
      <c r="DG47" s="104"/>
      <c r="DH47" s="104"/>
      <c r="DI47" s="105">
        <f t="shared" si="15"/>
        <v>0</v>
      </c>
      <c r="DJ47" s="106"/>
      <c r="DK47" s="104"/>
      <c r="DL47" s="104"/>
      <c r="DM47" s="104"/>
      <c r="DN47" s="104"/>
      <c r="DO47" s="104"/>
      <c r="DP47" s="104"/>
      <c r="DQ47" s="105">
        <f t="shared" si="16"/>
        <v>0</v>
      </c>
      <c r="DR47" s="106"/>
      <c r="DS47" s="104"/>
      <c r="DT47" s="104"/>
      <c r="DU47" s="104"/>
      <c r="DV47" s="104"/>
      <c r="DW47" s="104"/>
      <c r="DX47" s="104"/>
      <c r="DY47" s="105">
        <f t="shared" si="17"/>
        <v>0</v>
      </c>
      <c r="DZ47" s="106"/>
      <c r="EA47" s="104"/>
      <c r="EB47" s="104"/>
      <c r="EC47" s="104"/>
      <c r="ED47" s="104"/>
      <c r="EE47" s="104"/>
      <c r="EF47" s="104"/>
      <c r="EG47" s="105">
        <f t="shared" si="18"/>
        <v>0</v>
      </c>
      <c r="EH47" s="106"/>
      <c r="EI47" s="104"/>
      <c r="EJ47" s="104"/>
      <c r="EK47" s="104"/>
      <c r="EL47" s="104"/>
      <c r="EM47" s="104"/>
      <c r="EN47" s="104"/>
      <c r="EO47" s="105">
        <f t="shared" si="19"/>
        <v>0</v>
      </c>
      <c r="EP47" s="106"/>
      <c r="EQ47" s="104"/>
      <c r="ER47" s="104"/>
      <c r="ES47" s="104"/>
      <c r="ET47" s="104"/>
      <c r="EU47" s="104"/>
      <c r="EV47" s="104"/>
      <c r="EW47" s="105">
        <f t="shared" si="20"/>
        <v>0</v>
      </c>
      <c r="EX47" s="106"/>
      <c r="EY47" s="104"/>
      <c r="EZ47" s="104"/>
      <c r="FA47" s="104"/>
      <c r="FB47" s="104"/>
      <c r="FC47" s="104"/>
      <c r="FD47" s="104"/>
      <c r="FE47" s="105">
        <f t="shared" si="21"/>
        <v>0</v>
      </c>
      <c r="FF47" s="106"/>
      <c r="FG47" s="104"/>
      <c r="FH47" s="104"/>
      <c r="FI47" s="104"/>
      <c r="FJ47" s="104"/>
      <c r="FK47" s="104"/>
      <c r="FL47" s="104"/>
      <c r="FM47" s="105">
        <f t="shared" si="22"/>
        <v>0</v>
      </c>
      <c r="FN47" s="106"/>
      <c r="FO47" s="104"/>
      <c r="FP47" s="104"/>
      <c r="FQ47" s="104"/>
      <c r="FR47" s="104"/>
      <c r="FS47" s="104"/>
      <c r="FT47" s="104"/>
      <c r="FU47" s="105">
        <f t="shared" si="23"/>
        <v>0</v>
      </c>
      <c r="FV47" s="106"/>
      <c r="FW47" s="104"/>
      <c r="FX47" s="104"/>
      <c r="FY47" s="104"/>
      <c r="FZ47" s="104"/>
      <c r="GA47" s="104"/>
      <c r="GB47" s="104"/>
      <c r="GC47" s="105">
        <f t="shared" si="24"/>
        <v>0</v>
      </c>
      <c r="GD47" s="106"/>
      <c r="GE47" s="104"/>
      <c r="GF47" s="104"/>
      <c r="GG47" s="104"/>
      <c r="GH47" s="104"/>
      <c r="GI47" s="104"/>
      <c r="GJ47" s="104"/>
      <c r="GK47" s="105">
        <f t="shared" si="25"/>
        <v>0</v>
      </c>
      <c r="GL47" s="106"/>
      <c r="GM47" s="104"/>
      <c r="GN47" s="104"/>
      <c r="GO47" s="104"/>
      <c r="GP47" s="104"/>
      <c r="GQ47" s="104"/>
      <c r="GR47" s="104"/>
      <c r="GS47" s="105">
        <f t="shared" si="26"/>
        <v>0</v>
      </c>
      <c r="GT47" s="106"/>
      <c r="GU47" s="104"/>
      <c r="GV47" s="104"/>
      <c r="GW47" s="104"/>
      <c r="GX47" s="104"/>
      <c r="GY47" s="104"/>
      <c r="GZ47" s="104"/>
      <c r="HA47" s="105">
        <f t="shared" si="27"/>
        <v>0</v>
      </c>
      <c r="HB47" s="106"/>
      <c r="HC47" s="104"/>
      <c r="HD47" s="104"/>
      <c r="HE47" s="104"/>
      <c r="HF47" s="104"/>
      <c r="HG47" s="104"/>
      <c r="HH47" s="104"/>
      <c r="HI47" s="105">
        <f t="shared" si="28"/>
        <v>0</v>
      </c>
      <c r="HJ47" s="106"/>
      <c r="HK47" s="104"/>
      <c r="HL47" s="104"/>
      <c r="HM47" s="104"/>
      <c r="HN47" s="104"/>
      <c r="HO47" s="104"/>
      <c r="HP47" s="104"/>
      <c r="HQ47" s="105">
        <f t="shared" si="29"/>
        <v>0</v>
      </c>
      <c r="HR47" s="106"/>
      <c r="HS47" s="104"/>
      <c r="HT47" s="104"/>
      <c r="HU47" s="104"/>
      <c r="HV47" s="104"/>
      <c r="HW47" s="104"/>
      <c r="HX47" s="104"/>
      <c r="HY47" s="105">
        <f t="shared" si="30"/>
        <v>0</v>
      </c>
      <c r="HZ47" s="106"/>
      <c r="IA47" s="104"/>
      <c r="IB47" s="104"/>
      <c r="IC47" s="104"/>
      <c r="ID47" s="104"/>
      <c r="IE47" s="104"/>
      <c r="IF47" s="104"/>
      <c r="IG47" s="105">
        <f t="shared" si="31"/>
        <v>0</v>
      </c>
      <c r="IH47" s="106"/>
      <c r="II47" s="104"/>
      <c r="IJ47" s="104"/>
      <c r="IK47" s="104"/>
      <c r="IL47" s="104"/>
      <c r="IM47" s="104"/>
      <c r="IN47" s="104"/>
      <c r="IO47" s="105">
        <f t="shared" si="32"/>
        <v>0</v>
      </c>
      <c r="IP47" s="106"/>
      <c r="IQ47" s="104"/>
      <c r="IR47" s="104"/>
      <c r="IS47" s="104"/>
      <c r="IT47" s="104"/>
      <c r="IU47" s="104"/>
      <c r="IV47" s="104"/>
      <c r="IW47" s="105">
        <f t="shared" si="78"/>
        <v>0</v>
      </c>
      <c r="IX47" s="106"/>
      <c r="IY47" s="107">
        <f t="shared" ref="IY47:JD47" si="81">SUM(C47,K47,S47,AA47,AI47,AQ47,AY47,BG47,BO47,BW47,CE47,CM47,CU47,DC47,DK47,DS47,EA47,EI47,EQ47,EY47,FG47,FO47,FW47,GE47,GM47,GU47,HC47,HK47,HS47,IA47,II47,IQ47)</f>
        <v>0</v>
      </c>
      <c r="IZ47" s="107">
        <f t="shared" si="81"/>
        <v>0</v>
      </c>
      <c r="JA47" s="107">
        <f t="shared" si="81"/>
        <v>0</v>
      </c>
      <c r="JB47" s="107">
        <f t="shared" si="81"/>
        <v>0</v>
      </c>
      <c r="JC47" s="107">
        <f t="shared" si="81"/>
        <v>0</v>
      </c>
      <c r="JD47" s="107">
        <f t="shared" si="81"/>
        <v>0</v>
      </c>
      <c r="JE47" s="108">
        <f t="shared" si="35"/>
        <v>0</v>
      </c>
      <c r="JF47" s="104"/>
      <c r="JG47" s="104">
        <f t="shared" si="54"/>
        <v>0</v>
      </c>
    </row>
    <row r="48" ht="15.75" customHeight="1">
      <c r="A48" s="113"/>
      <c r="B48" s="113" t="s">
        <v>54</v>
      </c>
      <c r="C48" s="104"/>
      <c r="D48" s="104"/>
      <c r="E48" s="104"/>
      <c r="F48" s="104"/>
      <c r="G48" s="104"/>
      <c r="H48" s="104"/>
      <c r="I48" s="105">
        <f t="shared" si="2"/>
        <v>0</v>
      </c>
      <c r="J48" s="106"/>
      <c r="K48" s="104"/>
      <c r="L48" s="104"/>
      <c r="M48" s="104"/>
      <c r="N48" s="104"/>
      <c r="O48" s="104"/>
      <c r="P48" s="104"/>
      <c r="Q48" s="105">
        <f t="shared" si="3"/>
        <v>0</v>
      </c>
      <c r="R48" s="106"/>
      <c r="S48" s="104"/>
      <c r="T48" s="104"/>
      <c r="U48" s="104"/>
      <c r="V48" s="104"/>
      <c r="W48" s="104"/>
      <c r="X48" s="104"/>
      <c r="Y48" s="105">
        <f t="shared" si="4"/>
        <v>0</v>
      </c>
      <c r="Z48" s="106"/>
      <c r="AA48" s="104"/>
      <c r="AB48" s="104"/>
      <c r="AC48" s="104"/>
      <c r="AD48" s="104"/>
      <c r="AE48" s="104"/>
      <c r="AF48" s="104"/>
      <c r="AG48" s="105">
        <f t="shared" si="5"/>
        <v>0</v>
      </c>
      <c r="AH48" s="106"/>
      <c r="AI48" s="104"/>
      <c r="AJ48" s="104"/>
      <c r="AK48" s="104"/>
      <c r="AL48" s="104"/>
      <c r="AM48" s="104"/>
      <c r="AN48" s="104"/>
      <c r="AO48" s="105">
        <f t="shared" si="6"/>
        <v>0</v>
      </c>
      <c r="AP48" s="106"/>
      <c r="AQ48" s="104"/>
      <c r="AR48" s="104"/>
      <c r="AS48" s="104"/>
      <c r="AT48" s="104"/>
      <c r="AU48" s="104"/>
      <c r="AV48" s="104"/>
      <c r="AW48" s="105">
        <f t="shared" si="7"/>
        <v>0</v>
      </c>
      <c r="AX48" s="106"/>
      <c r="AY48" s="104"/>
      <c r="AZ48" s="104"/>
      <c r="BA48" s="104"/>
      <c r="BB48" s="104"/>
      <c r="BC48" s="104"/>
      <c r="BD48" s="104"/>
      <c r="BE48" s="105">
        <f t="shared" si="8"/>
        <v>0</v>
      </c>
      <c r="BF48" s="106"/>
      <c r="BG48" s="104"/>
      <c r="BH48" s="104"/>
      <c r="BI48" s="104"/>
      <c r="BJ48" s="104"/>
      <c r="BK48" s="104"/>
      <c r="BL48" s="104"/>
      <c r="BM48" s="105">
        <f t="shared" si="9"/>
        <v>0</v>
      </c>
      <c r="BN48" s="106"/>
      <c r="BO48" s="104"/>
      <c r="BP48" s="104"/>
      <c r="BQ48" s="104"/>
      <c r="BR48" s="104"/>
      <c r="BS48" s="104"/>
      <c r="BT48" s="104"/>
      <c r="BU48" s="105">
        <f t="shared" si="10"/>
        <v>0</v>
      </c>
      <c r="BV48" s="106"/>
      <c r="BW48" s="104"/>
      <c r="BX48" s="104"/>
      <c r="BY48" s="104"/>
      <c r="BZ48" s="104"/>
      <c r="CA48" s="104"/>
      <c r="CB48" s="104"/>
      <c r="CC48" s="105">
        <f t="shared" si="11"/>
        <v>0</v>
      </c>
      <c r="CD48" s="106"/>
      <c r="CE48" s="104"/>
      <c r="CF48" s="104"/>
      <c r="CG48" s="104"/>
      <c r="CH48" s="104"/>
      <c r="CI48" s="104"/>
      <c r="CJ48" s="104"/>
      <c r="CK48" s="105">
        <f t="shared" si="12"/>
        <v>0</v>
      </c>
      <c r="CL48" s="106"/>
      <c r="CM48" s="104"/>
      <c r="CN48" s="104"/>
      <c r="CO48" s="104"/>
      <c r="CP48" s="104"/>
      <c r="CQ48" s="104"/>
      <c r="CR48" s="104"/>
      <c r="CS48" s="105">
        <f t="shared" si="13"/>
        <v>0</v>
      </c>
      <c r="CT48" s="106"/>
      <c r="CU48" s="104"/>
      <c r="CV48" s="104"/>
      <c r="CW48" s="104"/>
      <c r="CX48" s="104"/>
      <c r="CY48" s="104"/>
      <c r="CZ48" s="104"/>
      <c r="DA48" s="105">
        <f t="shared" si="14"/>
        <v>0</v>
      </c>
      <c r="DB48" s="106"/>
      <c r="DC48" s="104"/>
      <c r="DD48" s="104"/>
      <c r="DE48" s="104"/>
      <c r="DF48" s="104"/>
      <c r="DG48" s="104"/>
      <c r="DH48" s="104"/>
      <c r="DI48" s="105">
        <f t="shared" si="15"/>
        <v>0</v>
      </c>
      <c r="DJ48" s="106"/>
      <c r="DK48" s="104"/>
      <c r="DL48" s="104"/>
      <c r="DM48" s="104"/>
      <c r="DN48" s="104"/>
      <c r="DO48" s="104"/>
      <c r="DP48" s="104"/>
      <c r="DQ48" s="105">
        <f t="shared" si="16"/>
        <v>0</v>
      </c>
      <c r="DR48" s="106"/>
      <c r="DS48" s="104"/>
      <c r="DT48" s="104"/>
      <c r="DU48" s="104"/>
      <c r="DV48" s="104"/>
      <c r="DW48" s="104"/>
      <c r="DX48" s="104"/>
      <c r="DY48" s="105">
        <f t="shared" si="17"/>
        <v>0</v>
      </c>
      <c r="DZ48" s="106"/>
      <c r="EA48" s="104"/>
      <c r="EB48" s="104"/>
      <c r="EC48" s="104"/>
      <c r="ED48" s="104"/>
      <c r="EE48" s="104"/>
      <c r="EF48" s="104"/>
      <c r="EG48" s="105">
        <f t="shared" si="18"/>
        <v>0</v>
      </c>
      <c r="EH48" s="106"/>
      <c r="EI48" s="104"/>
      <c r="EJ48" s="104"/>
      <c r="EK48" s="104"/>
      <c r="EL48" s="104"/>
      <c r="EM48" s="104"/>
      <c r="EN48" s="104"/>
      <c r="EO48" s="105">
        <f t="shared" si="19"/>
        <v>0</v>
      </c>
      <c r="EP48" s="106"/>
      <c r="EQ48" s="104"/>
      <c r="ER48" s="104"/>
      <c r="ES48" s="104"/>
      <c r="ET48" s="104"/>
      <c r="EU48" s="104"/>
      <c r="EV48" s="104"/>
      <c r="EW48" s="105">
        <f t="shared" si="20"/>
        <v>0</v>
      </c>
      <c r="EX48" s="106"/>
      <c r="EY48" s="104"/>
      <c r="EZ48" s="104"/>
      <c r="FA48" s="104"/>
      <c r="FB48" s="104"/>
      <c r="FC48" s="104"/>
      <c r="FD48" s="104"/>
      <c r="FE48" s="105">
        <f t="shared" si="21"/>
        <v>0</v>
      </c>
      <c r="FF48" s="106"/>
      <c r="FG48" s="104"/>
      <c r="FH48" s="104"/>
      <c r="FI48" s="104"/>
      <c r="FJ48" s="104"/>
      <c r="FK48" s="104"/>
      <c r="FL48" s="104"/>
      <c r="FM48" s="105">
        <f t="shared" si="22"/>
        <v>0</v>
      </c>
      <c r="FN48" s="106"/>
      <c r="FO48" s="104"/>
      <c r="FP48" s="104"/>
      <c r="FQ48" s="104"/>
      <c r="FR48" s="104"/>
      <c r="FS48" s="104"/>
      <c r="FT48" s="104"/>
      <c r="FU48" s="105">
        <f t="shared" si="23"/>
        <v>0</v>
      </c>
      <c r="FV48" s="106"/>
      <c r="FW48" s="104"/>
      <c r="FX48" s="104"/>
      <c r="FY48" s="104"/>
      <c r="FZ48" s="104"/>
      <c r="GA48" s="104"/>
      <c r="GB48" s="104"/>
      <c r="GC48" s="105">
        <f t="shared" si="24"/>
        <v>0</v>
      </c>
      <c r="GD48" s="106"/>
      <c r="GE48" s="104"/>
      <c r="GF48" s="104"/>
      <c r="GG48" s="104"/>
      <c r="GH48" s="104"/>
      <c r="GI48" s="104"/>
      <c r="GJ48" s="104"/>
      <c r="GK48" s="105">
        <f t="shared" si="25"/>
        <v>0</v>
      </c>
      <c r="GL48" s="106"/>
      <c r="GM48" s="104"/>
      <c r="GN48" s="104"/>
      <c r="GO48" s="104"/>
      <c r="GP48" s="104"/>
      <c r="GQ48" s="104"/>
      <c r="GR48" s="104"/>
      <c r="GS48" s="105">
        <f t="shared" si="26"/>
        <v>0</v>
      </c>
      <c r="GT48" s="106"/>
      <c r="GU48" s="104"/>
      <c r="GV48" s="104"/>
      <c r="GW48" s="104"/>
      <c r="GX48" s="104"/>
      <c r="GY48" s="104"/>
      <c r="GZ48" s="104"/>
      <c r="HA48" s="105">
        <f t="shared" si="27"/>
        <v>0</v>
      </c>
      <c r="HB48" s="106"/>
      <c r="HC48" s="104"/>
      <c r="HD48" s="104"/>
      <c r="HE48" s="104"/>
      <c r="HF48" s="104"/>
      <c r="HG48" s="104"/>
      <c r="HH48" s="104"/>
      <c r="HI48" s="105">
        <f t="shared" si="28"/>
        <v>0</v>
      </c>
      <c r="HJ48" s="106"/>
      <c r="HK48" s="104"/>
      <c r="HL48" s="104"/>
      <c r="HM48" s="104"/>
      <c r="HN48" s="104"/>
      <c r="HO48" s="104"/>
      <c r="HP48" s="104"/>
      <c r="HQ48" s="105">
        <f t="shared" si="29"/>
        <v>0</v>
      </c>
      <c r="HR48" s="106"/>
      <c r="HS48" s="104"/>
      <c r="HT48" s="104"/>
      <c r="HU48" s="104"/>
      <c r="HV48" s="104"/>
      <c r="HW48" s="104"/>
      <c r="HX48" s="104"/>
      <c r="HY48" s="105">
        <f t="shared" si="30"/>
        <v>0</v>
      </c>
      <c r="HZ48" s="106"/>
      <c r="IA48" s="104"/>
      <c r="IB48" s="104"/>
      <c r="IC48" s="104"/>
      <c r="ID48" s="104"/>
      <c r="IE48" s="104"/>
      <c r="IF48" s="104"/>
      <c r="IG48" s="105">
        <f t="shared" si="31"/>
        <v>0</v>
      </c>
      <c r="IH48" s="106"/>
      <c r="II48" s="104"/>
      <c r="IJ48" s="104"/>
      <c r="IK48" s="104"/>
      <c r="IL48" s="104"/>
      <c r="IM48" s="104"/>
      <c r="IN48" s="104"/>
      <c r="IO48" s="105">
        <f t="shared" si="32"/>
        <v>0</v>
      </c>
      <c r="IP48" s="106"/>
      <c r="IQ48" s="104"/>
      <c r="IR48" s="104"/>
      <c r="IS48" s="104"/>
      <c r="IT48" s="104"/>
      <c r="IU48" s="104"/>
      <c r="IV48" s="104"/>
      <c r="IW48" s="105">
        <f t="shared" si="78"/>
        <v>0</v>
      </c>
      <c r="IX48" s="106"/>
      <c r="IY48" s="107">
        <f t="shared" ref="IY48:JD48" si="82">SUM(C48,K48,S48,AA48,AI48,AQ48,AY48,BG48,BO48,BW48,CE48,CM48,CU48,DC48,DK48,DS48,EA48,EI48,EQ48,EY48,FG48,FO48,FW48,GE48,GM48,GU48,HC48,HK48,HS48,IA48,II48,IQ48)</f>
        <v>0</v>
      </c>
      <c r="IZ48" s="107">
        <f t="shared" si="82"/>
        <v>0</v>
      </c>
      <c r="JA48" s="107">
        <f t="shared" si="82"/>
        <v>0</v>
      </c>
      <c r="JB48" s="107">
        <f t="shared" si="82"/>
        <v>0</v>
      </c>
      <c r="JC48" s="107">
        <f t="shared" si="82"/>
        <v>0</v>
      </c>
      <c r="JD48" s="107">
        <f t="shared" si="82"/>
        <v>0</v>
      </c>
      <c r="JE48" s="108">
        <f t="shared" si="35"/>
        <v>0</v>
      </c>
      <c r="JF48" s="104"/>
      <c r="JG48" s="104">
        <f t="shared" si="54"/>
        <v>0</v>
      </c>
    </row>
    <row r="49" ht="15.75" customHeight="1">
      <c r="A49" s="115"/>
      <c r="B49" s="113" t="s">
        <v>167</v>
      </c>
      <c r="C49" s="116">
        <f t="shared" ref="C49:JE49" si="83">SUM(C3:C48)</f>
        <v>0</v>
      </c>
      <c r="D49" s="116">
        <f t="shared" si="83"/>
        <v>0</v>
      </c>
      <c r="E49" s="116">
        <f t="shared" si="83"/>
        <v>0</v>
      </c>
      <c r="F49" s="116">
        <f t="shared" si="83"/>
        <v>0</v>
      </c>
      <c r="G49" s="116">
        <f t="shared" si="83"/>
        <v>0</v>
      </c>
      <c r="H49" s="116">
        <f t="shared" si="83"/>
        <v>0</v>
      </c>
      <c r="I49" s="116">
        <f t="shared" si="83"/>
        <v>0</v>
      </c>
      <c r="J49" s="116">
        <f t="shared" si="83"/>
        <v>0</v>
      </c>
      <c r="K49" s="116">
        <f t="shared" si="83"/>
        <v>0</v>
      </c>
      <c r="L49" s="116">
        <f t="shared" si="83"/>
        <v>0</v>
      </c>
      <c r="M49" s="116">
        <f t="shared" si="83"/>
        <v>0</v>
      </c>
      <c r="N49" s="116">
        <f t="shared" si="83"/>
        <v>0</v>
      </c>
      <c r="O49" s="116">
        <f t="shared" si="83"/>
        <v>0</v>
      </c>
      <c r="P49" s="116">
        <f t="shared" si="83"/>
        <v>0</v>
      </c>
      <c r="Q49" s="116">
        <f t="shared" si="83"/>
        <v>0</v>
      </c>
      <c r="R49" s="116">
        <f t="shared" si="83"/>
        <v>0</v>
      </c>
      <c r="S49" s="116">
        <f t="shared" si="83"/>
        <v>0</v>
      </c>
      <c r="T49" s="116">
        <f t="shared" si="83"/>
        <v>0</v>
      </c>
      <c r="U49" s="116">
        <f t="shared" si="83"/>
        <v>0</v>
      </c>
      <c r="V49" s="116">
        <f t="shared" si="83"/>
        <v>0</v>
      </c>
      <c r="W49" s="116">
        <f t="shared" si="83"/>
        <v>0</v>
      </c>
      <c r="X49" s="116">
        <f t="shared" si="83"/>
        <v>0</v>
      </c>
      <c r="Y49" s="116">
        <f t="shared" si="83"/>
        <v>0</v>
      </c>
      <c r="Z49" s="116">
        <f t="shared" si="83"/>
        <v>0</v>
      </c>
      <c r="AA49" s="116">
        <f t="shared" si="83"/>
        <v>0</v>
      </c>
      <c r="AB49" s="116">
        <f t="shared" si="83"/>
        <v>0</v>
      </c>
      <c r="AC49" s="116">
        <f t="shared" si="83"/>
        <v>0</v>
      </c>
      <c r="AD49" s="116">
        <f t="shared" si="83"/>
        <v>0</v>
      </c>
      <c r="AE49" s="116">
        <f t="shared" si="83"/>
        <v>0</v>
      </c>
      <c r="AF49" s="116">
        <f t="shared" si="83"/>
        <v>0</v>
      </c>
      <c r="AG49" s="116">
        <f t="shared" si="83"/>
        <v>0</v>
      </c>
      <c r="AH49" s="116">
        <f t="shared" si="83"/>
        <v>0</v>
      </c>
      <c r="AI49" s="116">
        <f t="shared" si="83"/>
        <v>0</v>
      </c>
      <c r="AJ49" s="116">
        <f t="shared" si="83"/>
        <v>0</v>
      </c>
      <c r="AK49" s="116">
        <f t="shared" si="83"/>
        <v>0</v>
      </c>
      <c r="AL49" s="116">
        <f t="shared" si="83"/>
        <v>0</v>
      </c>
      <c r="AM49" s="116">
        <f t="shared" si="83"/>
        <v>0</v>
      </c>
      <c r="AN49" s="116">
        <f t="shared" si="83"/>
        <v>0</v>
      </c>
      <c r="AO49" s="116">
        <f t="shared" si="83"/>
        <v>0</v>
      </c>
      <c r="AP49" s="116">
        <f t="shared" si="83"/>
        <v>0</v>
      </c>
      <c r="AQ49" s="116">
        <f t="shared" si="83"/>
        <v>0</v>
      </c>
      <c r="AR49" s="116">
        <f t="shared" si="83"/>
        <v>0</v>
      </c>
      <c r="AS49" s="116">
        <f t="shared" si="83"/>
        <v>0</v>
      </c>
      <c r="AT49" s="116">
        <f t="shared" si="83"/>
        <v>0</v>
      </c>
      <c r="AU49" s="116">
        <f t="shared" si="83"/>
        <v>0</v>
      </c>
      <c r="AV49" s="116">
        <f t="shared" si="83"/>
        <v>0</v>
      </c>
      <c r="AW49" s="116">
        <f t="shared" si="83"/>
        <v>0</v>
      </c>
      <c r="AX49" s="116">
        <f t="shared" si="83"/>
        <v>0</v>
      </c>
      <c r="AY49" s="116">
        <f t="shared" si="83"/>
        <v>0</v>
      </c>
      <c r="AZ49" s="116">
        <f t="shared" si="83"/>
        <v>0</v>
      </c>
      <c r="BA49" s="116">
        <f t="shared" si="83"/>
        <v>0</v>
      </c>
      <c r="BB49" s="116">
        <f t="shared" si="83"/>
        <v>0</v>
      </c>
      <c r="BC49" s="116">
        <f t="shared" si="83"/>
        <v>0</v>
      </c>
      <c r="BD49" s="116">
        <f t="shared" si="83"/>
        <v>0</v>
      </c>
      <c r="BE49" s="116">
        <f t="shared" si="83"/>
        <v>0</v>
      </c>
      <c r="BF49" s="116">
        <f t="shared" si="83"/>
        <v>0</v>
      </c>
      <c r="BG49" s="116">
        <f t="shared" si="83"/>
        <v>0</v>
      </c>
      <c r="BH49" s="116">
        <f t="shared" si="83"/>
        <v>0</v>
      </c>
      <c r="BI49" s="116">
        <f t="shared" si="83"/>
        <v>0</v>
      </c>
      <c r="BJ49" s="116">
        <f t="shared" si="83"/>
        <v>0</v>
      </c>
      <c r="BK49" s="116">
        <f t="shared" si="83"/>
        <v>0</v>
      </c>
      <c r="BL49" s="116">
        <f t="shared" si="83"/>
        <v>0</v>
      </c>
      <c r="BM49" s="116">
        <f t="shared" si="83"/>
        <v>0</v>
      </c>
      <c r="BN49" s="116">
        <f t="shared" si="83"/>
        <v>0</v>
      </c>
      <c r="BO49" s="116">
        <f t="shared" si="83"/>
        <v>9</v>
      </c>
      <c r="BP49" s="116">
        <f t="shared" si="83"/>
        <v>1</v>
      </c>
      <c r="BQ49" s="116">
        <f t="shared" si="83"/>
        <v>2</v>
      </c>
      <c r="BR49" s="116">
        <f t="shared" si="83"/>
        <v>17.5</v>
      </c>
      <c r="BS49" s="116">
        <f t="shared" si="83"/>
        <v>1</v>
      </c>
      <c r="BT49" s="116">
        <f t="shared" si="83"/>
        <v>0</v>
      </c>
      <c r="BU49" s="116">
        <f t="shared" si="83"/>
        <v>30.5</v>
      </c>
      <c r="BV49" s="116">
        <f t="shared" si="83"/>
        <v>0</v>
      </c>
      <c r="BW49" s="116">
        <f t="shared" si="83"/>
        <v>0</v>
      </c>
      <c r="BX49" s="116">
        <f t="shared" si="83"/>
        <v>0</v>
      </c>
      <c r="BY49" s="116">
        <f t="shared" si="83"/>
        <v>0</v>
      </c>
      <c r="BZ49" s="116">
        <f t="shared" si="83"/>
        <v>0</v>
      </c>
      <c r="CA49" s="116">
        <f t="shared" si="83"/>
        <v>0</v>
      </c>
      <c r="CB49" s="116">
        <f t="shared" si="83"/>
        <v>0</v>
      </c>
      <c r="CC49" s="116">
        <f t="shared" si="83"/>
        <v>0</v>
      </c>
      <c r="CD49" s="116">
        <f t="shared" si="83"/>
        <v>0</v>
      </c>
      <c r="CE49" s="116">
        <f t="shared" si="83"/>
        <v>0</v>
      </c>
      <c r="CF49" s="116">
        <f t="shared" si="83"/>
        <v>0</v>
      </c>
      <c r="CG49" s="116">
        <f t="shared" si="83"/>
        <v>0</v>
      </c>
      <c r="CH49" s="116">
        <f t="shared" si="83"/>
        <v>0</v>
      </c>
      <c r="CI49" s="116">
        <f t="shared" si="83"/>
        <v>0</v>
      </c>
      <c r="CJ49" s="116">
        <f t="shared" si="83"/>
        <v>0</v>
      </c>
      <c r="CK49" s="116">
        <f t="shared" si="83"/>
        <v>0</v>
      </c>
      <c r="CL49" s="116">
        <f t="shared" si="83"/>
        <v>0</v>
      </c>
      <c r="CM49" s="116">
        <f t="shared" si="83"/>
        <v>0</v>
      </c>
      <c r="CN49" s="116">
        <f t="shared" si="83"/>
        <v>0</v>
      </c>
      <c r="CO49" s="116">
        <f t="shared" si="83"/>
        <v>0</v>
      </c>
      <c r="CP49" s="116">
        <f t="shared" si="83"/>
        <v>0</v>
      </c>
      <c r="CQ49" s="116">
        <f t="shared" si="83"/>
        <v>0</v>
      </c>
      <c r="CR49" s="116">
        <f t="shared" si="83"/>
        <v>0</v>
      </c>
      <c r="CS49" s="116">
        <f t="shared" si="83"/>
        <v>0</v>
      </c>
      <c r="CT49" s="116">
        <f t="shared" si="83"/>
        <v>0</v>
      </c>
      <c r="CU49" s="116">
        <f t="shared" si="83"/>
        <v>16</v>
      </c>
      <c r="CV49" s="116">
        <f t="shared" si="83"/>
        <v>2</v>
      </c>
      <c r="CW49" s="116">
        <f t="shared" si="83"/>
        <v>1.5</v>
      </c>
      <c r="CX49" s="116">
        <f t="shared" si="83"/>
        <v>16.5</v>
      </c>
      <c r="CY49" s="116">
        <f t="shared" si="83"/>
        <v>2</v>
      </c>
      <c r="CZ49" s="116">
        <f t="shared" si="83"/>
        <v>2</v>
      </c>
      <c r="DA49" s="116">
        <f t="shared" si="83"/>
        <v>40</v>
      </c>
      <c r="DB49" s="116">
        <f t="shared" si="83"/>
        <v>0</v>
      </c>
      <c r="DC49" s="116">
        <f t="shared" si="83"/>
        <v>3</v>
      </c>
      <c r="DD49" s="116">
        <f t="shared" si="83"/>
        <v>0</v>
      </c>
      <c r="DE49" s="116">
        <f t="shared" si="83"/>
        <v>1</v>
      </c>
      <c r="DF49" s="116">
        <f t="shared" si="83"/>
        <v>8</v>
      </c>
      <c r="DG49" s="116">
        <f t="shared" si="83"/>
        <v>0</v>
      </c>
      <c r="DH49" s="116">
        <f t="shared" si="83"/>
        <v>2</v>
      </c>
      <c r="DI49" s="116">
        <f t="shared" si="83"/>
        <v>14</v>
      </c>
      <c r="DJ49" s="116">
        <f t="shared" si="83"/>
        <v>0</v>
      </c>
      <c r="DK49" s="116">
        <f t="shared" si="83"/>
        <v>1.5</v>
      </c>
      <c r="DL49" s="116">
        <f t="shared" si="83"/>
        <v>0</v>
      </c>
      <c r="DM49" s="116">
        <f t="shared" si="83"/>
        <v>5</v>
      </c>
      <c r="DN49" s="116">
        <f t="shared" si="83"/>
        <v>18</v>
      </c>
      <c r="DO49" s="116">
        <f t="shared" si="83"/>
        <v>1</v>
      </c>
      <c r="DP49" s="116">
        <f t="shared" si="83"/>
        <v>0</v>
      </c>
      <c r="DQ49" s="116">
        <f t="shared" si="83"/>
        <v>25.5</v>
      </c>
      <c r="DR49" s="116">
        <f t="shared" si="83"/>
        <v>0</v>
      </c>
      <c r="DS49" s="116">
        <f t="shared" si="83"/>
        <v>22</v>
      </c>
      <c r="DT49" s="116">
        <f t="shared" si="83"/>
        <v>0</v>
      </c>
      <c r="DU49" s="116">
        <f t="shared" si="83"/>
        <v>3</v>
      </c>
      <c r="DV49" s="116">
        <f t="shared" si="83"/>
        <v>26</v>
      </c>
      <c r="DW49" s="116">
        <f t="shared" si="83"/>
        <v>0.25</v>
      </c>
      <c r="DX49" s="116">
        <f t="shared" si="83"/>
        <v>0</v>
      </c>
      <c r="DY49" s="116">
        <f t="shared" si="83"/>
        <v>51.25</v>
      </c>
      <c r="DZ49" s="116">
        <f t="shared" si="83"/>
        <v>0</v>
      </c>
      <c r="EA49" s="116">
        <f t="shared" si="83"/>
        <v>0</v>
      </c>
      <c r="EB49" s="116">
        <f t="shared" si="83"/>
        <v>0</v>
      </c>
      <c r="EC49" s="116">
        <f t="shared" si="83"/>
        <v>0</v>
      </c>
      <c r="ED49" s="116">
        <f t="shared" si="83"/>
        <v>0</v>
      </c>
      <c r="EE49" s="116">
        <f t="shared" si="83"/>
        <v>0</v>
      </c>
      <c r="EF49" s="116">
        <f t="shared" si="83"/>
        <v>0</v>
      </c>
      <c r="EG49" s="116">
        <f t="shared" si="83"/>
        <v>0</v>
      </c>
      <c r="EH49" s="116">
        <f t="shared" si="83"/>
        <v>0</v>
      </c>
      <c r="EI49" s="116">
        <f t="shared" si="83"/>
        <v>0</v>
      </c>
      <c r="EJ49" s="116">
        <f t="shared" si="83"/>
        <v>0</v>
      </c>
      <c r="EK49" s="116">
        <f t="shared" si="83"/>
        <v>0</v>
      </c>
      <c r="EL49" s="116">
        <f t="shared" si="83"/>
        <v>0</v>
      </c>
      <c r="EM49" s="116">
        <f t="shared" si="83"/>
        <v>0</v>
      </c>
      <c r="EN49" s="116">
        <f t="shared" si="83"/>
        <v>0</v>
      </c>
      <c r="EO49" s="116">
        <f t="shared" si="83"/>
        <v>0</v>
      </c>
      <c r="EP49" s="116">
        <f t="shared" si="83"/>
        <v>0</v>
      </c>
      <c r="EQ49" s="116">
        <f t="shared" si="83"/>
        <v>0</v>
      </c>
      <c r="ER49" s="116">
        <f t="shared" si="83"/>
        <v>0</v>
      </c>
      <c r="ES49" s="116">
        <f t="shared" si="83"/>
        <v>0</v>
      </c>
      <c r="ET49" s="116">
        <f t="shared" si="83"/>
        <v>0</v>
      </c>
      <c r="EU49" s="116">
        <f t="shared" si="83"/>
        <v>0</v>
      </c>
      <c r="EV49" s="116">
        <f t="shared" si="83"/>
        <v>0</v>
      </c>
      <c r="EW49" s="116">
        <f t="shared" si="83"/>
        <v>0</v>
      </c>
      <c r="EX49" s="116">
        <f t="shared" si="83"/>
        <v>0</v>
      </c>
      <c r="EY49" s="116">
        <f t="shared" si="83"/>
        <v>12</v>
      </c>
      <c r="EZ49" s="116">
        <f t="shared" si="83"/>
        <v>8.5</v>
      </c>
      <c r="FA49" s="116">
        <f t="shared" si="83"/>
        <v>3.5</v>
      </c>
      <c r="FB49" s="116">
        <f t="shared" si="83"/>
        <v>24.5</v>
      </c>
      <c r="FC49" s="116">
        <f t="shared" si="83"/>
        <v>6.5</v>
      </c>
      <c r="FD49" s="116">
        <f t="shared" si="83"/>
        <v>4.5</v>
      </c>
      <c r="FE49" s="116">
        <f t="shared" si="83"/>
        <v>59.5</v>
      </c>
      <c r="FF49" s="116">
        <f t="shared" si="83"/>
        <v>0</v>
      </c>
      <c r="FG49" s="116">
        <f t="shared" si="83"/>
        <v>0</v>
      </c>
      <c r="FH49" s="116">
        <f t="shared" si="83"/>
        <v>0</v>
      </c>
      <c r="FI49" s="116">
        <f t="shared" si="83"/>
        <v>0</v>
      </c>
      <c r="FJ49" s="116">
        <f t="shared" si="83"/>
        <v>0</v>
      </c>
      <c r="FK49" s="116">
        <f t="shared" si="83"/>
        <v>0</v>
      </c>
      <c r="FL49" s="116">
        <f t="shared" si="83"/>
        <v>0</v>
      </c>
      <c r="FM49" s="116">
        <f t="shared" si="83"/>
        <v>0</v>
      </c>
      <c r="FN49" s="116">
        <f t="shared" si="83"/>
        <v>0</v>
      </c>
      <c r="FO49" s="116">
        <f t="shared" si="83"/>
        <v>5</v>
      </c>
      <c r="FP49" s="116">
        <f t="shared" si="83"/>
        <v>0</v>
      </c>
      <c r="FQ49" s="116">
        <f t="shared" si="83"/>
        <v>2.5</v>
      </c>
      <c r="FR49" s="116">
        <f t="shared" si="83"/>
        <v>12.5</v>
      </c>
      <c r="FS49" s="116">
        <f t="shared" si="83"/>
        <v>0</v>
      </c>
      <c r="FT49" s="116">
        <f t="shared" si="83"/>
        <v>0</v>
      </c>
      <c r="FU49" s="116">
        <f t="shared" si="83"/>
        <v>20</v>
      </c>
      <c r="FV49" s="116">
        <f t="shared" si="83"/>
        <v>0</v>
      </c>
      <c r="FW49" s="116">
        <f t="shared" si="83"/>
        <v>14.5</v>
      </c>
      <c r="FX49" s="116">
        <f t="shared" si="83"/>
        <v>0</v>
      </c>
      <c r="FY49" s="116">
        <f t="shared" si="83"/>
        <v>1</v>
      </c>
      <c r="FZ49" s="116">
        <f t="shared" si="83"/>
        <v>14</v>
      </c>
      <c r="GA49" s="116">
        <f t="shared" si="83"/>
        <v>0</v>
      </c>
      <c r="GB49" s="116">
        <f t="shared" si="83"/>
        <v>0</v>
      </c>
      <c r="GC49" s="116">
        <f t="shared" si="83"/>
        <v>29.5</v>
      </c>
      <c r="GD49" s="116">
        <f t="shared" si="83"/>
        <v>0</v>
      </c>
      <c r="GE49" s="116">
        <f t="shared" si="83"/>
        <v>0</v>
      </c>
      <c r="GF49" s="116">
        <f t="shared" si="83"/>
        <v>0</v>
      </c>
      <c r="GG49" s="116">
        <f t="shared" si="83"/>
        <v>0</v>
      </c>
      <c r="GH49" s="116">
        <f t="shared" si="83"/>
        <v>0</v>
      </c>
      <c r="GI49" s="116">
        <f t="shared" si="83"/>
        <v>0</v>
      </c>
      <c r="GJ49" s="116">
        <f t="shared" si="83"/>
        <v>0</v>
      </c>
      <c r="GK49" s="116">
        <f t="shared" si="83"/>
        <v>0</v>
      </c>
      <c r="GL49" s="116">
        <f t="shared" si="83"/>
        <v>0</v>
      </c>
      <c r="GM49" s="116">
        <f t="shared" si="83"/>
        <v>0</v>
      </c>
      <c r="GN49" s="116">
        <f t="shared" si="83"/>
        <v>0</v>
      </c>
      <c r="GO49" s="116">
        <f t="shared" si="83"/>
        <v>0</v>
      </c>
      <c r="GP49" s="116">
        <f t="shared" si="83"/>
        <v>0</v>
      </c>
      <c r="GQ49" s="116">
        <f t="shared" si="83"/>
        <v>0</v>
      </c>
      <c r="GR49" s="116">
        <f t="shared" si="83"/>
        <v>0</v>
      </c>
      <c r="GS49" s="116">
        <f t="shared" si="83"/>
        <v>0</v>
      </c>
      <c r="GT49" s="116">
        <f t="shared" si="83"/>
        <v>0</v>
      </c>
      <c r="GU49" s="116">
        <f t="shared" si="83"/>
        <v>0</v>
      </c>
      <c r="GV49" s="116">
        <f t="shared" si="83"/>
        <v>0</v>
      </c>
      <c r="GW49" s="116">
        <f t="shared" si="83"/>
        <v>0</v>
      </c>
      <c r="GX49" s="116">
        <f t="shared" si="83"/>
        <v>0</v>
      </c>
      <c r="GY49" s="116">
        <f t="shared" si="83"/>
        <v>0</v>
      </c>
      <c r="GZ49" s="116">
        <f t="shared" si="83"/>
        <v>0</v>
      </c>
      <c r="HA49" s="116">
        <f t="shared" si="83"/>
        <v>0</v>
      </c>
      <c r="HB49" s="116">
        <f t="shared" si="83"/>
        <v>0</v>
      </c>
      <c r="HC49" s="116">
        <f t="shared" si="83"/>
        <v>0</v>
      </c>
      <c r="HD49" s="116">
        <f t="shared" si="83"/>
        <v>0</v>
      </c>
      <c r="HE49" s="116">
        <f t="shared" si="83"/>
        <v>0</v>
      </c>
      <c r="HF49" s="116">
        <f t="shared" si="83"/>
        <v>0</v>
      </c>
      <c r="HG49" s="116">
        <f t="shared" si="83"/>
        <v>0</v>
      </c>
      <c r="HH49" s="116">
        <f t="shared" si="83"/>
        <v>0</v>
      </c>
      <c r="HI49" s="116">
        <f t="shared" si="83"/>
        <v>0</v>
      </c>
      <c r="HJ49" s="116">
        <f t="shared" si="83"/>
        <v>0</v>
      </c>
      <c r="HK49" s="116">
        <f t="shared" si="83"/>
        <v>0</v>
      </c>
      <c r="HL49" s="116">
        <f t="shared" si="83"/>
        <v>0</v>
      </c>
      <c r="HM49" s="116">
        <f t="shared" si="83"/>
        <v>0</v>
      </c>
      <c r="HN49" s="116">
        <f t="shared" si="83"/>
        <v>0</v>
      </c>
      <c r="HO49" s="116">
        <f t="shared" si="83"/>
        <v>0</v>
      </c>
      <c r="HP49" s="116">
        <f t="shared" si="83"/>
        <v>0</v>
      </c>
      <c r="HQ49" s="116">
        <f t="shared" si="83"/>
        <v>0</v>
      </c>
      <c r="HR49" s="116">
        <f t="shared" si="83"/>
        <v>0</v>
      </c>
      <c r="HS49" s="116">
        <f t="shared" si="83"/>
        <v>0</v>
      </c>
      <c r="HT49" s="116">
        <f t="shared" si="83"/>
        <v>0</v>
      </c>
      <c r="HU49" s="116">
        <f t="shared" si="83"/>
        <v>0</v>
      </c>
      <c r="HV49" s="116">
        <f t="shared" si="83"/>
        <v>0</v>
      </c>
      <c r="HW49" s="116">
        <f t="shared" si="83"/>
        <v>0</v>
      </c>
      <c r="HX49" s="116">
        <f t="shared" si="83"/>
        <v>0</v>
      </c>
      <c r="HY49" s="116">
        <f t="shared" si="83"/>
        <v>0</v>
      </c>
      <c r="HZ49" s="116">
        <f t="shared" si="83"/>
        <v>0</v>
      </c>
      <c r="IA49" s="116">
        <f t="shared" si="83"/>
        <v>0</v>
      </c>
      <c r="IB49" s="116">
        <f t="shared" si="83"/>
        <v>0</v>
      </c>
      <c r="IC49" s="116">
        <f t="shared" si="83"/>
        <v>0</v>
      </c>
      <c r="ID49" s="116">
        <f t="shared" si="83"/>
        <v>0</v>
      </c>
      <c r="IE49" s="116">
        <f t="shared" si="83"/>
        <v>0</v>
      </c>
      <c r="IF49" s="116">
        <f t="shared" si="83"/>
        <v>0</v>
      </c>
      <c r="IG49" s="116">
        <f t="shared" si="83"/>
        <v>0</v>
      </c>
      <c r="IH49" s="116">
        <f t="shared" si="83"/>
        <v>0</v>
      </c>
      <c r="II49" s="116">
        <f t="shared" si="83"/>
        <v>0</v>
      </c>
      <c r="IJ49" s="116">
        <f t="shared" si="83"/>
        <v>0</v>
      </c>
      <c r="IK49" s="116">
        <f t="shared" si="83"/>
        <v>0</v>
      </c>
      <c r="IL49" s="116">
        <f t="shared" si="83"/>
        <v>0</v>
      </c>
      <c r="IM49" s="116">
        <f t="shared" si="83"/>
        <v>0</v>
      </c>
      <c r="IN49" s="116">
        <f t="shared" si="83"/>
        <v>0</v>
      </c>
      <c r="IO49" s="116">
        <f t="shared" si="83"/>
        <v>0</v>
      </c>
      <c r="IP49" s="116">
        <f t="shared" si="83"/>
        <v>0</v>
      </c>
      <c r="IQ49" s="116">
        <f t="shared" si="83"/>
        <v>0</v>
      </c>
      <c r="IR49" s="116">
        <f t="shared" si="83"/>
        <v>0</v>
      </c>
      <c r="IS49" s="116">
        <f t="shared" si="83"/>
        <v>0</v>
      </c>
      <c r="IT49" s="116">
        <f t="shared" si="83"/>
        <v>0</v>
      </c>
      <c r="IU49" s="116">
        <f t="shared" si="83"/>
        <v>0</v>
      </c>
      <c r="IV49" s="116">
        <f t="shared" si="83"/>
        <v>0</v>
      </c>
      <c r="IW49" s="116">
        <f t="shared" si="83"/>
        <v>0</v>
      </c>
      <c r="IX49" s="116">
        <f t="shared" si="83"/>
        <v>0</v>
      </c>
      <c r="IY49" s="116">
        <f t="shared" si="83"/>
        <v>83</v>
      </c>
      <c r="IZ49" s="116">
        <f t="shared" si="83"/>
        <v>11.5</v>
      </c>
      <c r="JA49" s="116">
        <f t="shared" si="83"/>
        <v>19.5</v>
      </c>
      <c r="JB49" s="116">
        <f t="shared" si="83"/>
        <v>137</v>
      </c>
      <c r="JC49" s="116">
        <f t="shared" si="83"/>
        <v>10.75</v>
      </c>
      <c r="JD49" s="116">
        <f t="shared" si="83"/>
        <v>8.5</v>
      </c>
      <c r="JE49" s="116">
        <f t="shared" si="83"/>
        <v>270.25</v>
      </c>
      <c r="JF49" s="116"/>
      <c r="JG49" s="116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</row>
    <row r="54" ht="15.75" customHeight="1">
      <c r="A54" s="5"/>
      <c r="B54" s="5"/>
      <c r="C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</row>
    <row r="94" ht="15.75" customHeight="1">
      <c r="A94" s="5"/>
      <c r="B94" s="5"/>
      <c r="C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</row>
    <row r="104" ht="15.75" customHeight="1">
      <c r="A104" s="5"/>
      <c r="B104" s="5"/>
      <c r="C104" s="5"/>
      <c r="D104" s="5"/>
      <c r="E104" s="5"/>
      <c r="F104" s="5"/>
      <c r="G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</row>
    <row r="144" ht="15.75" customHeight="1">
      <c r="A144" s="5"/>
      <c r="B144" s="5"/>
      <c r="C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</row>
    <row r="184" ht="15.75" customHeight="1">
      <c r="A184" s="5"/>
      <c r="B184" s="5"/>
      <c r="C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</row>
    <row r="194" ht="15.75" customHeight="1">
      <c r="A194" s="5"/>
      <c r="B194" s="5"/>
      <c r="C194" s="5"/>
      <c r="D194" s="5"/>
      <c r="E194" s="5"/>
      <c r="F194" s="5"/>
      <c r="G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</row>
    <row r="234" ht="15.75" customHeight="1">
      <c r="A234" s="5"/>
      <c r="B234" s="5"/>
      <c r="C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</row>
  </sheetData>
  <mergeCells count="149">
    <mergeCell ref="EI64:ER64"/>
    <mergeCell ref="GB64:GK64"/>
    <mergeCell ref="HU64:ID64"/>
    <mergeCell ref="BE64:BN64"/>
    <mergeCell ref="CP64:CY64"/>
    <mergeCell ref="BO74:BV74"/>
    <mergeCell ref="CZ74:DI74"/>
    <mergeCell ref="ES74:FB74"/>
    <mergeCell ref="GL74:GU74"/>
    <mergeCell ref="IE74:IK74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54:K54"/>
    <mergeCell ref="AU54:BD54"/>
    <mergeCell ref="CF54:CO54"/>
    <mergeCell ref="DY54:EH54"/>
    <mergeCell ref="FR54:GA54"/>
    <mergeCell ref="HK54:HT54"/>
    <mergeCell ref="L64:U64"/>
    <mergeCell ref="AP94:AY94"/>
    <mergeCell ref="CA94:CJ94"/>
    <mergeCell ref="HF94:HO94"/>
    <mergeCell ref="V74:AE74"/>
    <mergeCell ref="AF84:AO84"/>
    <mergeCell ref="BW84:BZ84"/>
    <mergeCell ref="DJ84:DS84"/>
    <mergeCell ref="FC84:FL84"/>
    <mergeCell ref="GV84:HE84"/>
    <mergeCell ref="C94:F94"/>
    <mergeCell ref="DT94:EC94"/>
    <mergeCell ref="FM94:FV94"/>
    <mergeCell ref="AZ104:BI104"/>
    <mergeCell ref="CK104:CT104"/>
    <mergeCell ref="ED104:EM104"/>
    <mergeCell ref="FW104:GF104"/>
    <mergeCell ref="HP104:HY104"/>
    <mergeCell ref="G104:P104"/>
    <mergeCell ref="Q114:Z114"/>
    <mergeCell ref="BJ114:BS114"/>
    <mergeCell ref="CU114:DD114"/>
    <mergeCell ref="EN114:EW114"/>
    <mergeCell ref="GG114:GP114"/>
    <mergeCell ref="HZ114:II114"/>
    <mergeCell ref="FH134:FQ134"/>
    <mergeCell ref="HA134:HJ134"/>
    <mergeCell ref="AA124:AJ124"/>
    <mergeCell ref="BT124:BV124"/>
    <mergeCell ref="DE124:DN124"/>
    <mergeCell ref="EX124:FG124"/>
    <mergeCell ref="GQ124:GZ124"/>
    <mergeCell ref="IJ124:IK124"/>
    <mergeCell ref="AK134:AT134"/>
    <mergeCell ref="BW134:CE134"/>
    <mergeCell ref="DO134:DX134"/>
    <mergeCell ref="AU144:BD144"/>
    <mergeCell ref="CF144:CO144"/>
    <mergeCell ref="DY144:EH144"/>
    <mergeCell ref="FR144:GA144"/>
    <mergeCell ref="HK144:HT144"/>
    <mergeCell ref="C144:K144"/>
    <mergeCell ref="L154:U154"/>
    <mergeCell ref="BE154:BN154"/>
    <mergeCell ref="CP154:CY154"/>
    <mergeCell ref="EI154:ER154"/>
    <mergeCell ref="GB154:GK154"/>
    <mergeCell ref="HU154:ID154"/>
    <mergeCell ref="BE244:BN244"/>
    <mergeCell ref="CP244:CY244"/>
    <mergeCell ref="EI244:ER244"/>
    <mergeCell ref="GB244:GK244"/>
    <mergeCell ref="HU244:ID244"/>
    <mergeCell ref="C234:K234"/>
    <mergeCell ref="AU234:BD234"/>
    <mergeCell ref="CF234:CO234"/>
    <mergeCell ref="DY234:EH234"/>
    <mergeCell ref="FR234:GA234"/>
    <mergeCell ref="HK234:HT234"/>
    <mergeCell ref="L244:U244"/>
    <mergeCell ref="FC174:FL174"/>
    <mergeCell ref="GV174:HE174"/>
    <mergeCell ref="V164:AE164"/>
    <mergeCell ref="BO164:BV164"/>
    <mergeCell ref="CZ164:DI164"/>
    <mergeCell ref="ES164:FB164"/>
    <mergeCell ref="GL164:GU164"/>
    <mergeCell ref="IE164:IK164"/>
    <mergeCell ref="AF174:AO174"/>
    <mergeCell ref="BW174:BZ174"/>
    <mergeCell ref="DJ174:DS174"/>
    <mergeCell ref="AP184:AY184"/>
    <mergeCell ref="CA184:CJ184"/>
    <mergeCell ref="DT184:EC184"/>
    <mergeCell ref="FM184:FV184"/>
    <mergeCell ref="HF184:HO184"/>
    <mergeCell ref="C184:F184"/>
    <mergeCell ref="G194:P194"/>
    <mergeCell ref="AZ194:BI194"/>
    <mergeCell ref="CK194:CT194"/>
    <mergeCell ref="ED194:EM194"/>
    <mergeCell ref="FW194:GF194"/>
    <mergeCell ref="HP194:HY194"/>
    <mergeCell ref="EX214:FG214"/>
    <mergeCell ref="GQ214:GZ214"/>
    <mergeCell ref="Q204:Z204"/>
    <mergeCell ref="BJ204:BS204"/>
    <mergeCell ref="CU204:DD204"/>
    <mergeCell ref="EN204:EW204"/>
    <mergeCell ref="GG204:GP204"/>
    <mergeCell ref="HZ204:II204"/>
    <mergeCell ref="AA214:AJ214"/>
    <mergeCell ref="IJ214:IK214"/>
    <mergeCell ref="BT214:BV214"/>
    <mergeCell ref="DE214:DN214"/>
    <mergeCell ref="AK224:AT224"/>
    <mergeCell ref="BW224:CE224"/>
    <mergeCell ref="DO224:DX224"/>
    <mergeCell ref="FH224:FQ224"/>
    <mergeCell ref="HA224:HJ224"/>
  </mergeCells>
  <conditionalFormatting sqref="JG1:JG244">
    <cfRule type="cellIs" dxfId="0" priority="1" operator="not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1.57"/>
    <col customWidth="1" min="2" max="2" width="27.43"/>
    <col customWidth="1" min="3" max="3" width="6.86"/>
    <col customWidth="1" min="4" max="4" width="10.57"/>
    <col customWidth="1" min="5" max="5" width="8.71"/>
    <col customWidth="1" min="6" max="6" width="8.0"/>
    <col customWidth="1" min="7" max="7" width="9.14"/>
    <col customWidth="1" min="8" max="8" width="7.71"/>
    <col customWidth="1" min="9" max="9" width="5.0"/>
    <col customWidth="1" min="10" max="10" width="6.43"/>
    <col customWidth="1" min="11" max="11" width="8.29"/>
    <col customWidth="1" min="12" max="12" width="15.14"/>
    <col customWidth="1" min="13" max="13" width="14.43"/>
    <col customWidth="1" min="14" max="14" width="8.0"/>
    <col customWidth="1" min="15" max="15" width="13.86"/>
    <col customWidth="1" min="16" max="16" width="8.86"/>
    <col customWidth="1" min="17" max="17" width="5.0"/>
    <col customWidth="1" min="18" max="18" width="6.43"/>
    <col customWidth="1" min="19" max="19" width="8.71"/>
    <col customWidth="1" min="20" max="20" width="10.57"/>
    <col customWidth="1" min="21" max="21" width="14.43"/>
    <col customWidth="1" min="22" max="22" width="8.0"/>
    <col customWidth="1" min="23" max="23" width="13.86"/>
    <col customWidth="1" min="24" max="24" width="8.86"/>
    <col customWidth="1" min="25" max="25" width="5.0"/>
    <col customWidth="1" min="26" max="26" width="6.43"/>
    <col customWidth="1" min="27" max="27" width="8.86"/>
    <col customWidth="1" min="28" max="28" width="10.57"/>
    <col customWidth="1" min="29" max="29" width="14.43"/>
    <col customWidth="1" min="30" max="30" width="8.0"/>
    <col customWidth="1" min="31" max="31" width="13.86"/>
    <col customWidth="1" min="32" max="32" width="8.86"/>
    <col customWidth="1" min="33" max="33" width="5.0"/>
    <col customWidth="1" min="34" max="34" width="6.43"/>
    <col customWidth="1" min="35" max="35" width="7.71"/>
    <col customWidth="1" min="36" max="36" width="10.57"/>
    <col customWidth="1" min="37" max="37" width="14.43"/>
    <col customWidth="1" min="38" max="38" width="8.0"/>
    <col customWidth="1" min="39" max="39" width="13.86"/>
    <col customWidth="1" min="40" max="40" width="8.86"/>
    <col customWidth="1" min="41" max="41" width="5.0"/>
    <col customWidth="1" min="42" max="42" width="6.43"/>
    <col customWidth="1" min="43" max="43" width="8.86"/>
    <col customWidth="1" min="44" max="44" width="15.14"/>
    <col customWidth="1" min="45" max="45" width="14.43"/>
    <col customWidth="1" min="46" max="46" width="8.0"/>
    <col customWidth="1" min="47" max="47" width="13.86"/>
    <col customWidth="1" min="48" max="48" width="8.86"/>
    <col customWidth="1" min="49" max="49" width="5.0"/>
    <col customWidth="1" min="50" max="50" width="6.43"/>
    <col customWidth="1" min="51" max="51" width="8.43"/>
    <col customWidth="1" min="52" max="52" width="11.29"/>
    <col customWidth="1" min="53" max="53" width="6.71"/>
    <col customWidth="1" min="54" max="54" width="8.0"/>
    <col customWidth="1" min="55" max="55" width="9.14"/>
    <col customWidth="1" min="56" max="56" width="8.86"/>
    <col customWidth="1" min="57" max="57" width="5.0"/>
    <col customWidth="1" min="58" max="58" width="6.43"/>
    <col customWidth="1" min="59" max="59" width="8.0"/>
    <col customWidth="1" min="60" max="60" width="14.86"/>
    <col customWidth="1" min="61" max="61" width="14.43"/>
    <col customWidth="1" min="62" max="62" width="8.0"/>
    <col customWidth="1" min="63" max="63" width="13.86"/>
    <col customWidth="1" min="64" max="64" width="8.86"/>
    <col customWidth="1" min="65" max="65" width="5.0"/>
    <col customWidth="1" min="66" max="66" width="6.43"/>
    <col customWidth="1" min="67" max="67" width="8.43"/>
    <col customWidth="1" min="68" max="68" width="14.86"/>
    <col customWidth="1" min="69" max="69" width="14.43"/>
    <col customWidth="1" min="70" max="70" width="8.0"/>
    <col customWidth="1" min="71" max="71" width="13.86"/>
    <col customWidth="1" min="72" max="72" width="8.86"/>
    <col customWidth="1" min="73" max="73" width="5.0"/>
    <col customWidth="1" min="74" max="74" width="6.43"/>
    <col customWidth="1" min="75" max="75" width="8.57"/>
    <col customWidth="1" min="76" max="76" width="14.71"/>
    <col customWidth="1" min="77" max="77" width="14.43"/>
    <col customWidth="1" min="78" max="78" width="8.0"/>
    <col customWidth="1" min="79" max="79" width="13.86"/>
    <col customWidth="1" min="80" max="80" width="8.71"/>
    <col customWidth="1" min="81" max="81" width="5.0"/>
    <col customWidth="1" min="82" max="82" width="6.43"/>
    <col customWidth="1" min="83" max="83" width="8.29"/>
    <col customWidth="1" min="84" max="84" width="14.71"/>
    <col customWidth="1" min="85" max="85" width="8.71"/>
    <col customWidth="1" min="86" max="86" width="8.0"/>
    <col customWidth="1" min="87" max="87" width="9.14"/>
    <col customWidth="1" min="88" max="88" width="8.86"/>
    <col customWidth="1" min="89" max="89" width="5.0"/>
    <col customWidth="1" min="90" max="90" width="6.43"/>
    <col customWidth="1" min="91" max="91" width="8.71"/>
    <col customWidth="1" min="92" max="92" width="10.29"/>
    <col customWidth="1" min="93" max="93" width="8.71"/>
    <col customWidth="1" min="94" max="94" width="8.0"/>
    <col customWidth="1" min="95" max="95" width="13.86"/>
    <col customWidth="1" min="96" max="96" width="8.86"/>
    <col customWidth="1" min="97" max="97" width="5.0"/>
    <col customWidth="1" min="98" max="98" width="6.43"/>
    <col customWidth="1" min="99" max="99" width="9.57"/>
    <col customWidth="1" min="100" max="100" width="14.71"/>
    <col customWidth="1" min="101" max="101" width="14.43"/>
    <col customWidth="1" min="102" max="102" width="8.0"/>
    <col customWidth="1" min="103" max="103" width="13.86"/>
    <col customWidth="1" min="104" max="104" width="8.86"/>
    <col customWidth="1" min="105" max="105" width="5.0"/>
    <col customWidth="1" min="106" max="106" width="6.43"/>
    <col customWidth="1" min="107" max="107" width="8.29"/>
    <col customWidth="1" min="108" max="108" width="15.29"/>
    <col customWidth="1" min="109" max="109" width="14.43"/>
    <col customWidth="1" min="110" max="110" width="8.0"/>
    <col customWidth="1" min="111" max="111" width="13.86"/>
    <col customWidth="1" min="112" max="112" width="8.86"/>
    <col customWidth="1" min="113" max="113" width="5.0"/>
    <col customWidth="1" min="114" max="114" width="6.43"/>
    <col customWidth="1" min="115" max="115" width="8.43"/>
    <col customWidth="1" min="116" max="116" width="15.14"/>
    <col customWidth="1" min="117" max="117" width="14.43"/>
    <col customWidth="1" min="118" max="118" width="8.0"/>
    <col customWidth="1" min="119" max="119" width="13.86"/>
    <col customWidth="1" min="120" max="120" width="8.86"/>
    <col customWidth="1" min="121" max="121" width="5.0"/>
    <col customWidth="1" min="122" max="122" width="6.43"/>
    <col customWidth="1" min="123" max="123" width="8.71"/>
    <col customWidth="1" min="124" max="124" width="15.29"/>
    <col customWidth="1" min="125" max="125" width="10.29"/>
    <col customWidth="1" min="126" max="126" width="8.0"/>
    <col customWidth="1" min="127" max="127" width="13.86"/>
    <col customWidth="1" min="128" max="128" width="8.86"/>
    <col customWidth="1" min="129" max="129" width="5.0"/>
    <col customWidth="1" min="130" max="130" width="6.43"/>
    <col customWidth="1" min="131" max="131" width="8.57"/>
    <col customWidth="1" min="132" max="132" width="11.29"/>
    <col customWidth="1" min="133" max="133" width="8.71"/>
    <col customWidth="1" min="134" max="134" width="8.0"/>
    <col customWidth="1" min="135" max="135" width="5.43"/>
    <col customWidth="1" min="136" max="136" width="15.29"/>
    <col customWidth="1" min="137" max="137" width="5.0"/>
    <col customWidth="1" min="138" max="138" width="6.43"/>
    <col customWidth="1" min="139" max="139" width="8.0"/>
    <col customWidth="1" min="140" max="140" width="14.71"/>
    <col customWidth="1" min="141" max="141" width="14.43"/>
    <col customWidth="1" min="142" max="142" width="8.0"/>
    <col customWidth="1" min="143" max="143" width="13.86"/>
    <col customWidth="1" min="144" max="144" width="8.86"/>
    <col customWidth="1" min="145" max="145" width="5.0"/>
    <col customWidth="1" min="146" max="146" width="6.43"/>
    <col customWidth="1" min="147" max="147" width="9.57"/>
    <col customWidth="1" min="148" max="148" width="15.29"/>
    <col customWidth="1" min="149" max="149" width="14.43"/>
    <col customWidth="1" min="150" max="150" width="8.0"/>
    <col customWidth="1" min="151" max="151" width="13.86"/>
    <col customWidth="1" min="152" max="152" width="8.86"/>
    <col customWidth="1" min="153" max="153" width="5.0"/>
    <col customWidth="1" min="154" max="154" width="6.43"/>
    <col customWidth="1" min="155" max="155" width="8.71"/>
    <col customWidth="1" min="156" max="156" width="16.0"/>
    <col customWidth="1" min="157" max="157" width="14.43"/>
    <col customWidth="1" min="158" max="158" width="8.0"/>
    <col customWidth="1" min="159" max="159" width="13.86"/>
    <col customWidth="1" min="160" max="160" width="8.86"/>
    <col customWidth="1" min="161" max="161" width="5.0"/>
    <col customWidth="1" min="162" max="162" width="6.43"/>
    <col customWidth="1" min="163" max="163" width="8.43"/>
    <col customWidth="1" min="164" max="164" width="16.14"/>
    <col customWidth="1" min="165" max="165" width="14.43"/>
    <col customWidth="1" min="166" max="166" width="8.0"/>
    <col customWidth="1" min="167" max="167" width="13.86"/>
    <col customWidth="1" min="168" max="168" width="8.86"/>
    <col customWidth="1" min="169" max="169" width="5.0"/>
    <col customWidth="1" min="170" max="170" width="6.43"/>
    <col customWidth="1" min="171" max="171" width="8.29"/>
    <col customWidth="1" min="172" max="172" width="14.71"/>
    <col customWidth="1" min="173" max="173" width="8.71"/>
    <col customWidth="1" min="174" max="174" width="8.0"/>
    <col customWidth="1" min="175" max="175" width="9.14"/>
    <col customWidth="1" min="176" max="176" width="8.86"/>
    <col customWidth="1" min="177" max="177" width="5.0"/>
    <col customWidth="1" min="178" max="178" width="6.43"/>
    <col customWidth="1" min="179" max="179" width="7.43"/>
    <col customWidth="1" min="180" max="180" width="15.57"/>
    <col customWidth="1" min="181" max="181" width="14.43"/>
    <col customWidth="1" min="182" max="182" width="8.0"/>
    <col customWidth="1" min="183" max="183" width="13.86"/>
    <col customWidth="1" min="184" max="184" width="15.29"/>
    <col customWidth="1" min="185" max="185" width="5.0"/>
    <col customWidth="1" min="186" max="186" width="6.43"/>
    <col customWidth="1" min="187" max="187" width="7.57"/>
    <col customWidth="1" min="188" max="188" width="16.29"/>
    <col customWidth="1" min="189" max="189" width="14.43"/>
    <col customWidth="1" min="190" max="190" width="8.0"/>
    <col customWidth="1" min="191" max="191" width="13.86"/>
    <col customWidth="1" min="192" max="192" width="8.86"/>
    <col customWidth="1" min="193" max="193" width="5.0"/>
    <col customWidth="1" min="194" max="194" width="6.43"/>
    <col customWidth="1" min="195" max="195" width="8.71"/>
    <col customWidth="1" min="196" max="196" width="15.29"/>
    <col customWidth="1" min="197" max="197" width="14.43"/>
    <col customWidth="1" min="198" max="198" width="8.0"/>
    <col customWidth="1" min="199" max="199" width="13.86"/>
    <col customWidth="1" min="200" max="200" width="8.86"/>
    <col customWidth="1" min="201" max="201" width="5.0"/>
    <col customWidth="1" min="202" max="202" width="6.43"/>
    <col customWidth="1" min="203" max="203" width="8.29"/>
    <col customWidth="1" min="204" max="204" width="16.43"/>
    <col customWidth="1" min="205" max="205" width="14.43"/>
    <col customWidth="1" min="206" max="206" width="8.0"/>
    <col customWidth="1" min="207" max="207" width="13.86"/>
    <col customWidth="1" min="208" max="208" width="8.86"/>
    <col customWidth="1" min="209" max="209" width="5.0"/>
    <col customWidth="1" min="210" max="210" width="6.43"/>
    <col customWidth="1" min="211" max="211" width="8.14"/>
    <col customWidth="1" min="212" max="212" width="15.14"/>
    <col customWidth="1" min="213" max="213" width="14.43"/>
    <col customWidth="1" min="214" max="214" width="8.0"/>
    <col customWidth="1" min="215" max="215" width="13.86"/>
    <col customWidth="1" min="216" max="216" width="15.29"/>
    <col customWidth="1" min="217" max="217" width="5.0"/>
    <col customWidth="1" min="218" max="218" width="6.43"/>
    <col customWidth="1" min="219" max="219" width="7.86"/>
    <col customWidth="1" min="220" max="220" width="15.29"/>
    <col customWidth="1" min="221" max="221" width="8.71"/>
    <col customWidth="1" min="222" max="222" width="8.0"/>
    <col customWidth="1" min="223" max="223" width="9.14"/>
    <col customWidth="1" min="224" max="224" width="8.86"/>
    <col customWidth="1" min="225" max="225" width="5.0"/>
    <col customWidth="1" min="226" max="226" width="6.43"/>
    <col customWidth="1" min="227" max="227" width="7.57"/>
    <col customWidth="1" min="228" max="228" width="15.0"/>
    <col customWidth="1" min="229" max="229" width="14.43"/>
    <col customWidth="1" min="230" max="230" width="8.0"/>
    <col customWidth="1" min="231" max="231" width="13.86"/>
    <col customWidth="1" min="232" max="232" width="8.86"/>
    <col customWidth="1" min="233" max="233" width="5.0"/>
    <col customWidth="1" min="234" max="234" width="6.43"/>
    <col customWidth="1" min="235" max="235" width="8.43"/>
    <col customWidth="1" min="236" max="236" width="15.71"/>
    <col customWidth="1" min="237" max="237" width="14.43"/>
    <col customWidth="1" min="238" max="238" width="8.0"/>
    <col customWidth="1" min="239" max="239" width="13.86"/>
    <col customWidth="1" min="240" max="240" width="8.86"/>
    <col customWidth="1" min="241" max="241" width="5.0"/>
    <col customWidth="1" min="242" max="242" width="6.43"/>
    <col customWidth="1" min="243" max="243" width="8.14"/>
    <col customWidth="1" min="244" max="244" width="16.86"/>
    <col customWidth="1" min="245" max="245" width="14.43"/>
    <col customWidth="1" min="246" max="246" width="8.0"/>
    <col customWidth="1" min="247" max="247" width="13.86"/>
    <col customWidth="1" min="248" max="248" width="8.86"/>
    <col customWidth="1" min="249" max="249" width="5.0"/>
    <col customWidth="1" min="250" max="250" width="6.43"/>
    <col customWidth="1" min="251" max="251" width="7.43"/>
    <col customWidth="1" min="252" max="252" width="16.71"/>
    <col customWidth="1" min="253" max="253" width="14.43"/>
    <col customWidth="1" min="254" max="254" width="8.0"/>
    <col customWidth="1" min="255" max="255" width="13.86"/>
    <col customWidth="1" min="256" max="256" width="8.86"/>
    <col customWidth="1" min="257" max="257" width="5.0"/>
    <col customWidth="1" min="258" max="258" width="6.43"/>
    <col customWidth="1" min="259" max="259" width="13.71"/>
    <col customWidth="1" min="260" max="260" width="16.29"/>
    <col customWidth="1" min="261" max="261" width="10.0"/>
    <col customWidth="1" min="262" max="262" width="13.86"/>
    <col customWidth="1" min="263" max="263" width="10.71"/>
    <col customWidth="1" min="264" max="264" width="12.86"/>
    <col customWidth="1" min="265" max="267" width="6.43"/>
  </cols>
  <sheetData>
    <row r="1" ht="15.75" customHeight="1">
      <c r="A1" s="99"/>
      <c r="B1" s="99"/>
      <c r="C1" s="100">
        <v>1.0</v>
      </c>
      <c r="K1" s="100">
        <v>2.0</v>
      </c>
      <c r="S1" s="100">
        <v>3.0</v>
      </c>
      <c r="AA1" s="100">
        <v>4.0</v>
      </c>
      <c r="AI1" s="100">
        <v>5.0</v>
      </c>
      <c r="AQ1" s="100">
        <v>6.0</v>
      </c>
      <c r="AY1" s="100">
        <v>7.0</v>
      </c>
      <c r="BG1" s="100">
        <v>8.0</v>
      </c>
      <c r="BO1" s="100">
        <v>9.0</v>
      </c>
      <c r="BW1" s="100">
        <v>10.0</v>
      </c>
      <c r="CE1" s="100">
        <v>11.0</v>
      </c>
      <c r="CM1" s="100">
        <v>12.0</v>
      </c>
      <c r="CU1" s="100">
        <v>13.0</v>
      </c>
      <c r="DC1" s="100">
        <v>14.0</v>
      </c>
      <c r="DK1" s="100">
        <v>15.0</v>
      </c>
      <c r="DS1" s="100">
        <v>16.0</v>
      </c>
      <c r="EA1" s="100">
        <v>17.0</v>
      </c>
      <c r="EI1" s="100">
        <v>18.0</v>
      </c>
      <c r="EQ1" s="100">
        <v>19.0</v>
      </c>
      <c r="EY1" s="100">
        <v>20.0</v>
      </c>
      <c r="FG1" s="100">
        <v>21.0</v>
      </c>
      <c r="FO1" s="100">
        <v>22.0</v>
      </c>
      <c r="FW1" s="100">
        <v>23.0</v>
      </c>
      <c r="GE1" s="100">
        <v>24.0</v>
      </c>
      <c r="GM1" s="100">
        <v>25.0</v>
      </c>
      <c r="GU1" s="100">
        <v>26.0</v>
      </c>
      <c r="HC1" s="100">
        <v>27.0</v>
      </c>
      <c r="HK1" s="100">
        <v>28.0</v>
      </c>
      <c r="HS1" s="100">
        <v>29.0</v>
      </c>
      <c r="IA1" s="100">
        <v>30.0</v>
      </c>
      <c r="II1" s="100">
        <v>31.0</v>
      </c>
      <c r="IQ1" s="101" t="s">
        <v>153</v>
      </c>
      <c r="IY1" s="101" t="s">
        <v>154</v>
      </c>
      <c r="JF1" s="101"/>
      <c r="JG1" s="101"/>
    </row>
    <row r="2" ht="15.75" customHeight="1">
      <c r="A2" s="102" t="s">
        <v>56</v>
      </c>
      <c r="B2" s="102" t="s">
        <v>0</v>
      </c>
      <c r="C2" s="3" t="s">
        <v>107</v>
      </c>
      <c r="D2" s="3" t="s">
        <v>155</v>
      </c>
      <c r="E2" s="3" t="s">
        <v>109</v>
      </c>
      <c r="F2" s="3" t="s">
        <v>110</v>
      </c>
      <c r="G2" s="3" t="s">
        <v>111</v>
      </c>
      <c r="H2" s="3" t="s">
        <v>156</v>
      </c>
      <c r="I2" s="3" t="s">
        <v>55</v>
      </c>
      <c r="J2" s="103"/>
      <c r="K2" s="3" t="s">
        <v>107</v>
      </c>
      <c r="L2" s="3" t="s">
        <v>155</v>
      </c>
      <c r="M2" s="3" t="s">
        <v>109</v>
      </c>
      <c r="N2" s="3" t="s">
        <v>110</v>
      </c>
      <c r="O2" s="3" t="s">
        <v>111</v>
      </c>
      <c r="P2" s="3" t="s">
        <v>156</v>
      </c>
      <c r="Q2" s="3" t="s">
        <v>55</v>
      </c>
      <c r="R2" s="103"/>
      <c r="S2" s="3" t="s">
        <v>107</v>
      </c>
      <c r="T2" s="3" t="s">
        <v>155</v>
      </c>
      <c r="U2" s="3" t="s">
        <v>109</v>
      </c>
      <c r="V2" s="3" t="s">
        <v>110</v>
      </c>
      <c r="W2" s="3" t="s">
        <v>111</v>
      </c>
      <c r="X2" s="3" t="s">
        <v>156</v>
      </c>
      <c r="Y2" s="3" t="s">
        <v>55</v>
      </c>
      <c r="Z2" s="103"/>
      <c r="AA2" s="3" t="s">
        <v>107</v>
      </c>
      <c r="AB2" s="3" t="s">
        <v>155</v>
      </c>
      <c r="AC2" s="3" t="s">
        <v>109</v>
      </c>
      <c r="AD2" s="3" t="s">
        <v>110</v>
      </c>
      <c r="AE2" s="3" t="s">
        <v>111</v>
      </c>
      <c r="AF2" s="3" t="s">
        <v>156</v>
      </c>
      <c r="AG2" s="3" t="s">
        <v>55</v>
      </c>
      <c r="AH2" s="103"/>
      <c r="AI2" s="3" t="s">
        <v>107</v>
      </c>
      <c r="AJ2" s="3" t="s">
        <v>155</v>
      </c>
      <c r="AK2" s="3" t="s">
        <v>109</v>
      </c>
      <c r="AL2" s="3" t="s">
        <v>110</v>
      </c>
      <c r="AM2" s="3" t="s">
        <v>111</v>
      </c>
      <c r="AN2" s="3" t="s">
        <v>156</v>
      </c>
      <c r="AO2" s="3" t="s">
        <v>55</v>
      </c>
      <c r="AP2" s="103"/>
      <c r="AQ2" s="3" t="s">
        <v>107</v>
      </c>
      <c r="AR2" s="3" t="s">
        <v>155</v>
      </c>
      <c r="AS2" s="3" t="s">
        <v>109</v>
      </c>
      <c r="AT2" s="3" t="s">
        <v>110</v>
      </c>
      <c r="AU2" s="3" t="s">
        <v>111</v>
      </c>
      <c r="AV2" s="3" t="s">
        <v>156</v>
      </c>
      <c r="AW2" s="3" t="s">
        <v>55</v>
      </c>
      <c r="AX2" s="103"/>
      <c r="AY2" s="3" t="s">
        <v>107</v>
      </c>
      <c r="AZ2" s="3" t="s">
        <v>108</v>
      </c>
      <c r="BA2" s="3" t="s">
        <v>109</v>
      </c>
      <c r="BB2" s="3" t="s">
        <v>110</v>
      </c>
      <c r="BC2" s="3" t="s">
        <v>111</v>
      </c>
      <c r="BD2" s="3" t="s">
        <v>156</v>
      </c>
      <c r="BE2" s="3" t="s">
        <v>55</v>
      </c>
      <c r="BF2" s="103"/>
      <c r="BG2" s="3" t="s">
        <v>107</v>
      </c>
      <c r="BH2" s="3" t="s">
        <v>108</v>
      </c>
      <c r="BI2" s="3" t="s">
        <v>109</v>
      </c>
      <c r="BJ2" s="3" t="s">
        <v>110</v>
      </c>
      <c r="BK2" s="3" t="s">
        <v>111</v>
      </c>
      <c r="BL2" s="3" t="s">
        <v>156</v>
      </c>
      <c r="BM2" s="3" t="s">
        <v>55</v>
      </c>
      <c r="BN2" s="103"/>
      <c r="BO2" s="3" t="s">
        <v>107</v>
      </c>
      <c r="BP2" s="3" t="s">
        <v>108</v>
      </c>
      <c r="BQ2" s="3" t="s">
        <v>109</v>
      </c>
      <c r="BR2" s="3" t="s">
        <v>110</v>
      </c>
      <c r="BS2" s="3" t="s">
        <v>111</v>
      </c>
      <c r="BT2" s="3" t="s">
        <v>156</v>
      </c>
      <c r="BU2" s="3" t="s">
        <v>55</v>
      </c>
      <c r="BV2" s="103"/>
      <c r="BW2" s="3" t="s">
        <v>107</v>
      </c>
      <c r="BX2" s="3" t="s">
        <v>108</v>
      </c>
      <c r="BY2" s="3" t="s">
        <v>109</v>
      </c>
      <c r="BZ2" s="3" t="s">
        <v>110</v>
      </c>
      <c r="CA2" s="3" t="s">
        <v>111</v>
      </c>
      <c r="CB2" s="3" t="s">
        <v>156</v>
      </c>
      <c r="CC2" s="3" t="s">
        <v>55</v>
      </c>
      <c r="CD2" s="103"/>
      <c r="CE2" s="3" t="s">
        <v>107</v>
      </c>
      <c r="CF2" s="3" t="s">
        <v>108</v>
      </c>
      <c r="CG2" s="3" t="s">
        <v>109</v>
      </c>
      <c r="CH2" s="3" t="s">
        <v>110</v>
      </c>
      <c r="CI2" s="3" t="s">
        <v>111</v>
      </c>
      <c r="CJ2" s="3" t="s">
        <v>156</v>
      </c>
      <c r="CK2" s="3" t="s">
        <v>55</v>
      </c>
      <c r="CL2" s="103"/>
      <c r="CM2" s="3" t="s">
        <v>107</v>
      </c>
      <c r="CN2" s="3" t="s">
        <v>108</v>
      </c>
      <c r="CO2" s="3" t="s">
        <v>109</v>
      </c>
      <c r="CP2" s="3" t="s">
        <v>110</v>
      </c>
      <c r="CQ2" s="3" t="s">
        <v>111</v>
      </c>
      <c r="CR2" s="3" t="s">
        <v>156</v>
      </c>
      <c r="CS2" s="3" t="s">
        <v>55</v>
      </c>
      <c r="CT2" s="103"/>
      <c r="CU2" s="3" t="s">
        <v>107</v>
      </c>
      <c r="CV2" s="3" t="s">
        <v>108</v>
      </c>
      <c r="CW2" s="3" t="s">
        <v>109</v>
      </c>
      <c r="CX2" s="3" t="s">
        <v>110</v>
      </c>
      <c r="CY2" s="3" t="s">
        <v>111</v>
      </c>
      <c r="CZ2" s="3" t="s">
        <v>156</v>
      </c>
      <c r="DA2" s="3" t="s">
        <v>55</v>
      </c>
      <c r="DB2" s="103"/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156</v>
      </c>
      <c r="DI2" s="3" t="s">
        <v>55</v>
      </c>
      <c r="DJ2" s="103"/>
      <c r="DK2" s="3" t="s">
        <v>107</v>
      </c>
      <c r="DL2" s="3" t="s">
        <v>108</v>
      </c>
      <c r="DM2" s="3" t="s">
        <v>109</v>
      </c>
      <c r="DN2" s="3" t="s">
        <v>110</v>
      </c>
      <c r="DO2" s="3" t="s">
        <v>111</v>
      </c>
      <c r="DP2" s="3" t="s">
        <v>156</v>
      </c>
      <c r="DQ2" s="3" t="s">
        <v>55</v>
      </c>
      <c r="DR2" s="103"/>
      <c r="DS2" s="3" t="s">
        <v>107</v>
      </c>
      <c r="DT2" s="3" t="s">
        <v>108</v>
      </c>
      <c r="DU2" s="3" t="s">
        <v>109</v>
      </c>
      <c r="DV2" s="3" t="s">
        <v>110</v>
      </c>
      <c r="DW2" s="3" t="s">
        <v>111</v>
      </c>
      <c r="DX2" s="3" t="s">
        <v>156</v>
      </c>
      <c r="DY2" s="3" t="s">
        <v>55</v>
      </c>
      <c r="DZ2" s="103"/>
      <c r="EA2" s="3" t="s">
        <v>107</v>
      </c>
      <c r="EB2" s="3" t="s">
        <v>108</v>
      </c>
      <c r="EC2" s="3" t="s">
        <v>109</v>
      </c>
      <c r="ED2" s="3" t="s">
        <v>110</v>
      </c>
      <c r="EE2" s="3" t="s">
        <v>111</v>
      </c>
      <c r="EF2" s="3" t="s">
        <v>156</v>
      </c>
      <c r="EG2" s="3" t="s">
        <v>55</v>
      </c>
      <c r="EH2" s="103"/>
      <c r="EI2" s="3" t="s">
        <v>107</v>
      </c>
      <c r="EJ2" s="3" t="s">
        <v>108</v>
      </c>
      <c r="EK2" s="3" t="s">
        <v>109</v>
      </c>
      <c r="EL2" s="3" t="s">
        <v>110</v>
      </c>
      <c r="EM2" s="3" t="s">
        <v>111</v>
      </c>
      <c r="EN2" s="3" t="s">
        <v>156</v>
      </c>
      <c r="EO2" s="3" t="s">
        <v>55</v>
      </c>
      <c r="EP2" s="103"/>
      <c r="EQ2" s="3" t="s">
        <v>107</v>
      </c>
      <c r="ER2" s="3" t="s">
        <v>108</v>
      </c>
      <c r="ES2" s="3" t="s">
        <v>109</v>
      </c>
      <c r="ET2" s="3" t="s">
        <v>110</v>
      </c>
      <c r="EU2" s="3" t="s">
        <v>111</v>
      </c>
      <c r="EV2" s="3" t="s">
        <v>156</v>
      </c>
      <c r="EW2" s="3" t="s">
        <v>55</v>
      </c>
      <c r="EX2" s="103"/>
      <c r="EY2" s="3" t="s">
        <v>107</v>
      </c>
      <c r="EZ2" s="3" t="s">
        <v>108</v>
      </c>
      <c r="FA2" s="3" t="s">
        <v>109</v>
      </c>
      <c r="FB2" s="3" t="s">
        <v>110</v>
      </c>
      <c r="FC2" s="3" t="s">
        <v>111</v>
      </c>
      <c r="FD2" s="3" t="s">
        <v>156</v>
      </c>
      <c r="FE2" s="3" t="s">
        <v>55</v>
      </c>
      <c r="FF2" s="103"/>
      <c r="FG2" s="3" t="s">
        <v>107</v>
      </c>
      <c r="FH2" s="3" t="s">
        <v>108</v>
      </c>
      <c r="FI2" s="3" t="s">
        <v>109</v>
      </c>
      <c r="FJ2" s="3" t="s">
        <v>110</v>
      </c>
      <c r="FK2" s="3" t="s">
        <v>111</v>
      </c>
      <c r="FL2" s="3" t="s">
        <v>156</v>
      </c>
      <c r="FM2" s="3" t="s">
        <v>55</v>
      </c>
      <c r="FN2" s="103"/>
      <c r="FO2" s="3" t="s">
        <v>107</v>
      </c>
      <c r="FP2" s="3" t="s">
        <v>108</v>
      </c>
      <c r="FQ2" s="3" t="s">
        <v>109</v>
      </c>
      <c r="FR2" s="3" t="s">
        <v>110</v>
      </c>
      <c r="FS2" s="3" t="s">
        <v>111</v>
      </c>
      <c r="FT2" s="3" t="s">
        <v>156</v>
      </c>
      <c r="FU2" s="3" t="s">
        <v>55</v>
      </c>
      <c r="FV2" s="103"/>
      <c r="FW2" s="3" t="s">
        <v>107</v>
      </c>
      <c r="FX2" s="3" t="s">
        <v>108</v>
      </c>
      <c r="FY2" s="3" t="s">
        <v>109</v>
      </c>
      <c r="FZ2" s="3" t="s">
        <v>110</v>
      </c>
      <c r="GA2" s="3" t="s">
        <v>111</v>
      </c>
      <c r="GB2" s="3" t="s">
        <v>156</v>
      </c>
      <c r="GC2" s="3" t="s">
        <v>55</v>
      </c>
      <c r="GD2" s="103"/>
      <c r="GE2" s="3" t="s">
        <v>107</v>
      </c>
      <c r="GF2" s="3" t="s">
        <v>108</v>
      </c>
      <c r="GG2" s="3" t="s">
        <v>109</v>
      </c>
      <c r="GH2" s="3" t="s">
        <v>110</v>
      </c>
      <c r="GI2" s="3" t="s">
        <v>111</v>
      </c>
      <c r="GJ2" s="3" t="s">
        <v>156</v>
      </c>
      <c r="GK2" s="3" t="s">
        <v>55</v>
      </c>
      <c r="GL2" s="103"/>
      <c r="GM2" s="3" t="s">
        <v>107</v>
      </c>
      <c r="GN2" s="3" t="s">
        <v>108</v>
      </c>
      <c r="GO2" s="3" t="s">
        <v>109</v>
      </c>
      <c r="GP2" s="3" t="s">
        <v>110</v>
      </c>
      <c r="GQ2" s="3" t="s">
        <v>111</v>
      </c>
      <c r="GR2" s="3" t="s">
        <v>156</v>
      </c>
      <c r="GS2" s="3" t="s">
        <v>55</v>
      </c>
      <c r="GT2" s="103"/>
      <c r="GU2" s="3" t="s">
        <v>107</v>
      </c>
      <c r="GV2" s="3" t="s">
        <v>108</v>
      </c>
      <c r="GW2" s="3" t="s">
        <v>109</v>
      </c>
      <c r="GX2" s="3" t="s">
        <v>110</v>
      </c>
      <c r="GY2" s="3" t="s">
        <v>111</v>
      </c>
      <c r="GZ2" s="3" t="s">
        <v>156</v>
      </c>
      <c r="HA2" s="3" t="s">
        <v>55</v>
      </c>
      <c r="HB2" s="103"/>
      <c r="HC2" s="3" t="s">
        <v>107</v>
      </c>
      <c r="HD2" s="3" t="s">
        <v>108</v>
      </c>
      <c r="HE2" s="3" t="s">
        <v>109</v>
      </c>
      <c r="HF2" s="3" t="s">
        <v>110</v>
      </c>
      <c r="HG2" s="3" t="s">
        <v>111</v>
      </c>
      <c r="HH2" s="3" t="s">
        <v>156</v>
      </c>
      <c r="HI2" s="3" t="s">
        <v>55</v>
      </c>
      <c r="HJ2" s="103"/>
      <c r="HK2" s="3" t="s">
        <v>107</v>
      </c>
      <c r="HL2" s="3" t="s">
        <v>108</v>
      </c>
      <c r="HM2" s="3" t="s">
        <v>109</v>
      </c>
      <c r="HN2" s="3" t="s">
        <v>110</v>
      </c>
      <c r="HO2" s="3" t="s">
        <v>111</v>
      </c>
      <c r="HP2" s="3" t="s">
        <v>156</v>
      </c>
      <c r="HQ2" s="3" t="s">
        <v>55</v>
      </c>
      <c r="HR2" s="103"/>
      <c r="HS2" s="3" t="s">
        <v>107</v>
      </c>
      <c r="HT2" s="3" t="s">
        <v>108</v>
      </c>
      <c r="HU2" s="3" t="s">
        <v>109</v>
      </c>
      <c r="HV2" s="3" t="s">
        <v>110</v>
      </c>
      <c r="HW2" s="3" t="s">
        <v>111</v>
      </c>
      <c r="HX2" s="3" t="s">
        <v>156</v>
      </c>
      <c r="HY2" s="3" t="s">
        <v>55</v>
      </c>
      <c r="HZ2" s="103"/>
      <c r="IA2" s="3" t="s">
        <v>107</v>
      </c>
      <c r="IB2" s="3" t="s">
        <v>108</v>
      </c>
      <c r="IC2" s="3" t="s">
        <v>109</v>
      </c>
      <c r="ID2" s="3" t="s">
        <v>110</v>
      </c>
      <c r="IE2" s="3" t="s">
        <v>111</v>
      </c>
      <c r="IF2" s="3" t="s">
        <v>156</v>
      </c>
      <c r="IG2" s="3" t="s">
        <v>55</v>
      </c>
      <c r="IH2" s="103"/>
      <c r="II2" s="3" t="s">
        <v>107</v>
      </c>
      <c r="IJ2" s="3" t="s">
        <v>108</v>
      </c>
      <c r="IK2" s="3" t="s">
        <v>109</v>
      </c>
      <c r="IL2" s="3" t="s">
        <v>110</v>
      </c>
      <c r="IM2" s="3" t="s">
        <v>111</v>
      </c>
      <c r="IN2" s="3" t="s">
        <v>156</v>
      </c>
      <c r="IO2" s="3" t="s">
        <v>55</v>
      </c>
      <c r="IP2" s="103"/>
      <c r="IQ2" s="3" t="s">
        <v>107</v>
      </c>
      <c r="IR2" s="3" t="s">
        <v>108</v>
      </c>
      <c r="IS2" s="3" t="s">
        <v>109</v>
      </c>
      <c r="IT2" s="3" t="s">
        <v>110</v>
      </c>
      <c r="IU2" s="3" t="s">
        <v>111</v>
      </c>
      <c r="IV2" s="3" t="s">
        <v>156</v>
      </c>
      <c r="IW2" s="3" t="s">
        <v>55</v>
      </c>
      <c r="IX2" s="103"/>
      <c r="IY2" s="3" t="s">
        <v>116</v>
      </c>
      <c r="IZ2" s="3" t="s">
        <v>117</v>
      </c>
      <c r="JA2" s="3" t="s">
        <v>118</v>
      </c>
      <c r="JB2" s="3" t="s">
        <v>119</v>
      </c>
      <c r="JC2" s="3" t="s">
        <v>120</v>
      </c>
      <c r="JD2" s="3" t="s">
        <v>121</v>
      </c>
      <c r="JE2" s="103" t="s">
        <v>122</v>
      </c>
      <c r="JF2" s="3"/>
      <c r="JG2" s="3" t="s">
        <v>174</v>
      </c>
    </row>
    <row r="3" ht="15.75" customHeight="1">
      <c r="A3" s="3" t="s">
        <v>158</v>
      </c>
      <c r="B3" s="3" t="s">
        <v>113</v>
      </c>
      <c r="C3" s="104"/>
      <c r="D3" s="104"/>
      <c r="E3" s="104"/>
      <c r="F3" s="104"/>
      <c r="G3" s="104"/>
      <c r="H3" s="104"/>
      <c r="I3" s="105">
        <f t="shared" ref="I3:I57" si="2">SUM(C3:H3)</f>
        <v>0</v>
      </c>
      <c r="J3" s="106"/>
      <c r="K3" s="104"/>
      <c r="L3" s="104"/>
      <c r="M3" s="104"/>
      <c r="N3" s="104"/>
      <c r="O3" s="104"/>
      <c r="P3" s="104"/>
      <c r="Q3" s="105">
        <f t="shared" ref="Q3:Q57" si="3">SUM(K3:P3)</f>
        <v>0</v>
      </c>
      <c r="R3" s="106"/>
      <c r="S3" s="104"/>
      <c r="T3" s="104"/>
      <c r="U3" s="104"/>
      <c r="V3" s="104"/>
      <c r="W3" s="104"/>
      <c r="X3" s="104"/>
      <c r="Y3" s="105">
        <f t="shared" ref="Y3:Y57" si="4">SUM(S3:X3)</f>
        <v>0</v>
      </c>
      <c r="Z3" s="106"/>
      <c r="AA3" s="104"/>
      <c r="AB3" s="104"/>
      <c r="AC3" s="104"/>
      <c r="AD3" s="104"/>
      <c r="AE3" s="104"/>
      <c r="AF3" s="104"/>
      <c r="AG3" s="105">
        <f t="shared" ref="AG3:AG57" si="5">SUM(AA3:AF3)</f>
        <v>0</v>
      </c>
      <c r="AH3" s="106"/>
      <c r="AI3" s="104"/>
      <c r="AJ3" s="104"/>
      <c r="AK3" s="104"/>
      <c r="AL3" s="104"/>
      <c r="AM3" s="104"/>
      <c r="AN3" s="104"/>
      <c r="AO3" s="105">
        <f t="shared" ref="AO3:AO57" si="6">SUM(AI3:AN3)</f>
        <v>0</v>
      </c>
      <c r="AP3" s="106"/>
      <c r="AQ3" s="104"/>
      <c r="AR3" s="104"/>
      <c r="AS3" s="104"/>
      <c r="AT3" s="104"/>
      <c r="AU3" s="104"/>
      <c r="AV3" s="104"/>
      <c r="AW3" s="105">
        <f t="shared" ref="AW3:AW57" si="7">SUM(AQ3:AV3)</f>
        <v>0</v>
      </c>
      <c r="AX3" s="106"/>
      <c r="AY3" s="104"/>
      <c r="AZ3" s="104"/>
      <c r="BA3" s="104"/>
      <c r="BB3" s="104"/>
      <c r="BC3" s="104"/>
      <c r="BD3" s="104"/>
      <c r="BE3" s="105">
        <f t="shared" ref="BE3:BE57" si="8">SUM(AY3:BD3)</f>
        <v>0</v>
      </c>
      <c r="BF3" s="106"/>
      <c r="BG3" s="104"/>
      <c r="BH3" s="104"/>
      <c r="BI3" s="104"/>
      <c r="BJ3" s="104"/>
      <c r="BK3" s="104"/>
      <c r="BL3" s="104"/>
      <c r="BM3" s="105">
        <f t="shared" ref="BM3:BM57" si="9">SUM(BG3:BL3)</f>
        <v>0</v>
      </c>
      <c r="BN3" s="106"/>
      <c r="BO3" s="104"/>
      <c r="BP3" s="104"/>
      <c r="BQ3" s="104"/>
      <c r="BR3" s="104"/>
      <c r="BS3" s="104"/>
      <c r="BT3" s="104"/>
      <c r="BU3" s="105">
        <f t="shared" ref="BU3:BU57" si="10">SUM(BO3:BT3)</f>
        <v>0</v>
      </c>
      <c r="BV3" s="106"/>
      <c r="BW3" s="104"/>
      <c r="BX3" s="104"/>
      <c r="BY3" s="104"/>
      <c r="BZ3" s="104"/>
      <c r="CA3" s="104"/>
      <c r="CB3" s="104"/>
      <c r="CC3" s="105">
        <f t="shared" ref="CC3:CC57" si="11">SUM(BW3:CB3)</f>
        <v>0</v>
      </c>
      <c r="CD3" s="106"/>
      <c r="CE3" s="104"/>
      <c r="CF3" s="104"/>
      <c r="CG3" s="104"/>
      <c r="CH3" s="104"/>
      <c r="CI3" s="104"/>
      <c r="CJ3" s="104"/>
      <c r="CK3" s="105">
        <f t="shared" ref="CK3:CK57" si="12">SUM(CE3:CJ3)</f>
        <v>0</v>
      </c>
      <c r="CL3" s="106"/>
      <c r="CM3" s="104"/>
      <c r="CN3" s="104"/>
      <c r="CO3" s="104"/>
      <c r="CP3" s="104"/>
      <c r="CQ3" s="104"/>
      <c r="CR3" s="104"/>
      <c r="CS3" s="105">
        <f t="shared" ref="CS3:CS57" si="13">SUM(CM3:CR3)</f>
        <v>0</v>
      </c>
      <c r="CT3" s="106"/>
      <c r="CU3" s="104"/>
      <c r="CV3" s="104"/>
      <c r="CW3" s="104"/>
      <c r="CX3" s="104"/>
      <c r="CY3" s="104"/>
      <c r="CZ3" s="104"/>
      <c r="DA3" s="105">
        <f t="shared" ref="DA3:DA57" si="14">SUM(CU3:CZ3)</f>
        <v>0</v>
      </c>
      <c r="DB3" s="106"/>
      <c r="DC3" s="104"/>
      <c r="DD3" s="104"/>
      <c r="DE3" s="104"/>
      <c r="DF3" s="104"/>
      <c r="DG3" s="104"/>
      <c r="DH3" s="104"/>
      <c r="DI3" s="105">
        <f t="shared" ref="DI3:DI57" si="15">SUM(DC3:DH3)</f>
        <v>0</v>
      </c>
      <c r="DJ3" s="106"/>
      <c r="DK3" s="104"/>
      <c r="DL3" s="104"/>
      <c r="DM3" s="104"/>
      <c r="DN3" s="104"/>
      <c r="DO3" s="104"/>
      <c r="DP3" s="104"/>
      <c r="DQ3" s="105">
        <f t="shared" ref="DQ3:DQ57" si="16">SUM(DK3:DP3)</f>
        <v>0</v>
      </c>
      <c r="DR3" s="106"/>
      <c r="DS3" s="104"/>
      <c r="DT3" s="104"/>
      <c r="DU3" s="104"/>
      <c r="DV3" s="104"/>
      <c r="DW3" s="104"/>
      <c r="DX3" s="104"/>
      <c r="DY3" s="105">
        <f t="shared" ref="DY3:DY57" si="17">SUM(DS3:DX3)</f>
        <v>0</v>
      </c>
      <c r="DZ3" s="106"/>
      <c r="EA3" s="104"/>
      <c r="EB3" s="104"/>
      <c r="EC3" s="104"/>
      <c r="ED3" s="104"/>
      <c r="EE3" s="104"/>
      <c r="EF3" s="104"/>
      <c r="EG3" s="105">
        <f t="shared" ref="EG3:EG57" si="18">SUM(EA3:EF3)</f>
        <v>0</v>
      </c>
      <c r="EH3" s="106"/>
      <c r="EI3" s="104"/>
      <c r="EJ3" s="104"/>
      <c r="EK3" s="104"/>
      <c r="EL3" s="104"/>
      <c r="EM3" s="104"/>
      <c r="EN3" s="104"/>
      <c r="EO3" s="105">
        <f t="shared" ref="EO3:EO57" si="19">SUM(EI3:EN3)</f>
        <v>0</v>
      </c>
      <c r="EP3" s="106"/>
      <c r="EQ3" s="104"/>
      <c r="ER3" s="104"/>
      <c r="ES3" s="104"/>
      <c r="ET3" s="104"/>
      <c r="EU3" s="104"/>
      <c r="EV3" s="104"/>
      <c r="EW3" s="105">
        <f t="shared" ref="EW3:EW57" si="20">SUM(EQ3:EV3)</f>
        <v>0</v>
      </c>
      <c r="EX3" s="106"/>
      <c r="EY3" s="104"/>
      <c r="EZ3" s="104"/>
      <c r="FA3" s="104"/>
      <c r="FB3" s="104"/>
      <c r="FC3" s="104"/>
      <c r="FD3" s="104"/>
      <c r="FE3" s="105">
        <f t="shared" ref="FE3:FE57" si="21">SUM(EY3:FD3)</f>
        <v>0</v>
      </c>
      <c r="FF3" s="106"/>
      <c r="FG3" s="104"/>
      <c r="FH3" s="104"/>
      <c r="FI3" s="104"/>
      <c r="FJ3" s="104"/>
      <c r="FK3" s="104"/>
      <c r="FL3" s="104"/>
      <c r="FM3" s="105">
        <f t="shared" ref="FM3:FM57" si="22">SUM(FG3:FL3)</f>
        <v>0</v>
      </c>
      <c r="FN3" s="106"/>
      <c r="FO3" s="104"/>
      <c r="FP3" s="104"/>
      <c r="FQ3" s="104"/>
      <c r="FR3" s="104"/>
      <c r="FS3" s="104"/>
      <c r="FT3" s="104"/>
      <c r="FU3" s="105">
        <f t="shared" ref="FU3:FU57" si="23">SUM(FO3:FT3)</f>
        <v>0</v>
      </c>
      <c r="FV3" s="106"/>
      <c r="FW3" s="104"/>
      <c r="FX3" s="104"/>
      <c r="FY3" s="104"/>
      <c r="FZ3" s="104"/>
      <c r="GA3" s="104"/>
      <c r="GB3" s="104"/>
      <c r="GC3" s="105">
        <f t="shared" ref="GC3:GC57" si="24">SUM(FW3:GB3)</f>
        <v>0</v>
      </c>
      <c r="GD3" s="106"/>
      <c r="GE3" s="104"/>
      <c r="GF3" s="104"/>
      <c r="GG3" s="104"/>
      <c r="GH3" s="104"/>
      <c r="GI3" s="104"/>
      <c r="GJ3" s="104"/>
      <c r="GK3" s="105">
        <f t="shared" ref="GK3:GK57" si="25">SUM(GE3:GJ3)</f>
        <v>0</v>
      </c>
      <c r="GL3" s="106"/>
      <c r="GM3" s="104"/>
      <c r="GN3" s="104"/>
      <c r="GO3" s="104"/>
      <c r="GP3" s="104"/>
      <c r="GQ3" s="104"/>
      <c r="GR3" s="104"/>
      <c r="GS3" s="105">
        <f t="shared" ref="GS3:GS57" si="26">SUM(GM3:GR3)</f>
        <v>0</v>
      </c>
      <c r="GT3" s="106"/>
      <c r="GU3" s="104"/>
      <c r="GV3" s="104"/>
      <c r="GW3" s="104"/>
      <c r="GX3" s="104"/>
      <c r="GY3" s="104"/>
      <c r="GZ3" s="104"/>
      <c r="HA3" s="105">
        <f t="shared" ref="HA3:HA57" si="27">SUM(GU3:GZ3)</f>
        <v>0</v>
      </c>
      <c r="HB3" s="106"/>
      <c r="HC3" s="104"/>
      <c r="HD3" s="104"/>
      <c r="HE3" s="104"/>
      <c r="HF3" s="104"/>
      <c r="HG3" s="104"/>
      <c r="HH3" s="104"/>
      <c r="HI3" s="105">
        <f t="shared" ref="HI3:HI57" si="28">SUM(HC3:HH3)</f>
        <v>0</v>
      </c>
      <c r="HJ3" s="106"/>
      <c r="HK3" s="104"/>
      <c r="HL3" s="104"/>
      <c r="HM3" s="104"/>
      <c r="HN3" s="104"/>
      <c r="HO3" s="104"/>
      <c r="HP3" s="104"/>
      <c r="HQ3" s="105">
        <f t="shared" ref="HQ3:HQ57" si="29">SUM(HK3:HP3)</f>
        <v>0</v>
      </c>
      <c r="HR3" s="106"/>
      <c r="HS3" s="104"/>
      <c r="HT3" s="104"/>
      <c r="HU3" s="104"/>
      <c r="HV3" s="104"/>
      <c r="HW3" s="104"/>
      <c r="HX3" s="104"/>
      <c r="HY3" s="105">
        <f t="shared" ref="HY3:HY57" si="30">SUM(HS3:HX3)</f>
        <v>0</v>
      </c>
      <c r="HZ3" s="106"/>
      <c r="IA3" s="104"/>
      <c r="IB3" s="104"/>
      <c r="IC3" s="104"/>
      <c r="ID3" s="104"/>
      <c r="IE3" s="104"/>
      <c r="IF3" s="104"/>
      <c r="IG3" s="105">
        <f t="shared" ref="IG3:IG57" si="31">SUM(IA3:IF3)</f>
        <v>0</v>
      </c>
      <c r="IH3" s="106"/>
      <c r="II3" s="104"/>
      <c r="IJ3" s="104"/>
      <c r="IK3" s="104"/>
      <c r="IL3" s="104"/>
      <c r="IM3" s="104"/>
      <c r="IN3" s="104"/>
      <c r="IO3" s="105">
        <f t="shared" ref="IO3:IO57" si="32">SUM(II3:IN3)</f>
        <v>0</v>
      </c>
      <c r="IP3" s="106"/>
      <c r="IQ3" s="104"/>
      <c r="IR3" s="104"/>
      <c r="IS3" s="104"/>
      <c r="IT3" s="104"/>
      <c r="IU3" s="110">
        <v>1.0</v>
      </c>
      <c r="IV3" s="104"/>
      <c r="IW3" s="105">
        <f t="shared" ref="IW3:IW57" si="33">SUM(IQ3:IV3)</f>
        <v>1</v>
      </c>
      <c r="IX3" s="106"/>
      <c r="IY3" s="107">
        <f t="shared" ref="IY3:JD3" si="1">SUM(C3,K3,S3,AA3,AI3,AQ3,AY3,BG3,BO3,BW3,CE3,CM3,CU3,DC3,DK3,DS3,EA3,EI3,EQ3,EY3,FG3,FO3,FW3,GE3,GM3,GU3,HC3,HK3,HS3,IA3,II3,IQ3)</f>
        <v>0</v>
      </c>
      <c r="IZ3" s="107">
        <f t="shared" si="1"/>
        <v>0</v>
      </c>
      <c r="JA3" s="107">
        <f t="shared" si="1"/>
        <v>0</v>
      </c>
      <c r="JB3" s="107">
        <f t="shared" si="1"/>
        <v>0</v>
      </c>
      <c r="JC3" s="107">
        <f t="shared" si="1"/>
        <v>1</v>
      </c>
      <c r="JD3" s="107">
        <f t="shared" si="1"/>
        <v>0</v>
      </c>
      <c r="JE3" s="108">
        <f t="shared" ref="JE3:JE57" si="35">SUM(IY3:JD3)</f>
        <v>1</v>
      </c>
      <c r="JF3" s="104"/>
      <c r="JG3" s="104">
        <f t="shared" ref="JG3:JG57" si="36">(JE3)-(SUM(C3:IX3)*0.5)</f>
        <v>0</v>
      </c>
    </row>
    <row r="4" ht="15.75" customHeight="1">
      <c r="A4" s="3" t="s">
        <v>57</v>
      </c>
      <c r="B4" s="3" t="s">
        <v>2</v>
      </c>
      <c r="C4" s="104"/>
      <c r="D4" s="105"/>
      <c r="E4" s="105"/>
      <c r="F4" s="105"/>
      <c r="G4" s="105"/>
      <c r="H4" s="104"/>
      <c r="I4" s="105">
        <f t="shared" si="2"/>
        <v>0</v>
      </c>
      <c r="J4" s="106"/>
      <c r="K4" s="104"/>
      <c r="L4" s="105"/>
      <c r="M4" s="105"/>
      <c r="N4" s="105"/>
      <c r="O4" s="105"/>
      <c r="P4" s="104"/>
      <c r="Q4" s="105">
        <f t="shared" si="3"/>
        <v>0</v>
      </c>
      <c r="R4" s="106"/>
      <c r="S4" s="104"/>
      <c r="T4" s="105"/>
      <c r="U4" s="105"/>
      <c r="V4" s="105"/>
      <c r="W4" s="105"/>
      <c r="X4" s="104"/>
      <c r="Y4" s="105">
        <f t="shared" si="4"/>
        <v>0</v>
      </c>
      <c r="Z4" s="106"/>
      <c r="AA4" s="104"/>
      <c r="AB4" s="105"/>
      <c r="AC4" s="105"/>
      <c r="AD4" s="105"/>
      <c r="AE4" s="105"/>
      <c r="AF4" s="104"/>
      <c r="AG4" s="105">
        <f t="shared" si="5"/>
        <v>0</v>
      </c>
      <c r="AH4" s="106"/>
      <c r="AI4" s="104"/>
      <c r="AJ4" s="105"/>
      <c r="AK4" s="105"/>
      <c r="AL4" s="105"/>
      <c r="AM4" s="105"/>
      <c r="AN4" s="104"/>
      <c r="AO4" s="105">
        <f t="shared" si="6"/>
        <v>0</v>
      </c>
      <c r="AP4" s="106"/>
      <c r="AQ4" s="104"/>
      <c r="AR4" s="105"/>
      <c r="AS4" s="105"/>
      <c r="AT4" s="105"/>
      <c r="AU4" s="105"/>
      <c r="AV4" s="104"/>
      <c r="AW4" s="105">
        <f t="shared" si="7"/>
        <v>0</v>
      </c>
      <c r="AX4" s="106"/>
      <c r="AY4" s="104"/>
      <c r="AZ4" s="105"/>
      <c r="BA4" s="105"/>
      <c r="BB4" s="105"/>
      <c r="BC4" s="105"/>
      <c r="BD4" s="104"/>
      <c r="BE4" s="105">
        <f t="shared" si="8"/>
        <v>0</v>
      </c>
      <c r="BF4" s="106"/>
      <c r="BG4" s="104"/>
      <c r="BH4" s="105"/>
      <c r="BI4" s="105"/>
      <c r="BJ4" s="105"/>
      <c r="BK4" s="105"/>
      <c r="BL4" s="104"/>
      <c r="BM4" s="105">
        <f t="shared" si="9"/>
        <v>0</v>
      </c>
      <c r="BN4" s="106"/>
      <c r="BO4" s="104"/>
      <c r="BP4" s="105"/>
      <c r="BQ4" s="105"/>
      <c r="BR4" s="105"/>
      <c r="BS4" s="105"/>
      <c r="BT4" s="104"/>
      <c r="BU4" s="105">
        <f t="shared" si="10"/>
        <v>0</v>
      </c>
      <c r="BV4" s="106"/>
      <c r="BW4" s="104"/>
      <c r="BX4" s="105"/>
      <c r="BY4" s="105"/>
      <c r="BZ4" s="105"/>
      <c r="CA4" s="105"/>
      <c r="CB4" s="104"/>
      <c r="CC4" s="105">
        <f t="shared" si="11"/>
        <v>0</v>
      </c>
      <c r="CD4" s="106"/>
      <c r="CE4" s="104"/>
      <c r="CF4" s="105"/>
      <c r="CG4" s="105"/>
      <c r="CH4" s="105"/>
      <c r="CI4" s="105"/>
      <c r="CJ4" s="104"/>
      <c r="CK4" s="105">
        <f t="shared" si="12"/>
        <v>0</v>
      </c>
      <c r="CL4" s="106"/>
      <c r="CM4" s="104"/>
      <c r="CN4" s="105"/>
      <c r="CO4" s="105"/>
      <c r="CP4" s="105"/>
      <c r="CQ4" s="105"/>
      <c r="CR4" s="104"/>
      <c r="CS4" s="105">
        <f t="shared" si="13"/>
        <v>0</v>
      </c>
      <c r="CT4" s="106"/>
      <c r="CU4" s="104"/>
      <c r="CV4" s="105"/>
      <c r="CW4" s="105"/>
      <c r="CX4" s="105"/>
      <c r="CY4" s="105"/>
      <c r="CZ4" s="104"/>
      <c r="DA4" s="105">
        <f t="shared" si="14"/>
        <v>0</v>
      </c>
      <c r="DB4" s="106"/>
      <c r="DC4" s="104"/>
      <c r="DD4" s="105"/>
      <c r="DE4" s="105"/>
      <c r="DF4" s="105"/>
      <c r="DG4" s="105"/>
      <c r="DH4" s="104"/>
      <c r="DI4" s="105">
        <f t="shared" si="15"/>
        <v>0</v>
      </c>
      <c r="DJ4" s="106"/>
      <c r="DK4" s="104"/>
      <c r="DL4" s="105"/>
      <c r="DM4" s="105"/>
      <c r="DN4" s="105"/>
      <c r="DO4" s="105"/>
      <c r="DP4" s="104"/>
      <c r="DQ4" s="105">
        <f t="shared" si="16"/>
        <v>0</v>
      </c>
      <c r="DR4" s="106"/>
      <c r="DS4" s="104"/>
      <c r="DT4" s="105"/>
      <c r="DU4" s="105"/>
      <c r="DV4" s="105"/>
      <c r="DW4" s="105"/>
      <c r="DX4" s="104"/>
      <c r="DY4" s="105">
        <f t="shared" si="17"/>
        <v>0</v>
      </c>
      <c r="DZ4" s="106"/>
      <c r="EA4" s="104"/>
      <c r="EB4" s="105"/>
      <c r="EC4" s="105"/>
      <c r="ED4" s="105"/>
      <c r="EE4" s="105"/>
      <c r="EF4" s="104"/>
      <c r="EG4" s="105">
        <f t="shared" si="18"/>
        <v>0</v>
      </c>
      <c r="EH4" s="106"/>
      <c r="EI4" s="104"/>
      <c r="EJ4" s="105"/>
      <c r="EK4" s="105"/>
      <c r="EL4" s="105"/>
      <c r="EM4" s="105"/>
      <c r="EN4" s="104"/>
      <c r="EO4" s="105">
        <f t="shared" si="19"/>
        <v>0</v>
      </c>
      <c r="EP4" s="106"/>
      <c r="EQ4" s="104"/>
      <c r="ER4" s="105"/>
      <c r="ES4" s="105"/>
      <c r="ET4" s="105"/>
      <c r="EU4" s="105"/>
      <c r="EV4" s="104"/>
      <c r="EW4" s="105">
        <f t="shared" si="20"/>
        <v>0</v>
      </c>
      <c r="EX4" s="106"/>
      <c r="EY4" s="104"/>
      <c r="EZ4" s="105"/>
      <c r="FA4" s="105"/>
      <c r="FB4" s="105"/>
      <c r="FC4" s="105"/>
      <c r="FD4" s="104"/>
      <c r="FE4" s="105">
        <f t="shared" si="21"/>
        <v>0</v>
      </c>
      <c r="FF4" s="106"/>
      <c r="FG4" s="104"/>
      <c r="FH4" s="105"/>
      <c r="FI4" s="105"/>
      <c r="FJ4" s="105"/>
      <c r="FK4" s="105"/>
      <c r="FL4" s="104"/>
      <c r="FM4" s="105">
        <f t="shared" si="22"/>
        <v>0</v>
      </c>
      <c r="FN4" s="106"/>
      <c r="FO4" s="104"/>
      <c r="FP4" s="105"/>
      <c r="FQ4" s="105"/>
      <c r="FR4" s="105"/>
      <c r="FS4" s="105"/>
      <c r="FT4" s="104"/>
      <c r="FU4" s="105">
        <f t="shared" si="23"/>
        <v>0</v>
      </c>
      <c r="FV4" s="106"/>
      <c r="FW4" s="104"/>
      <c r="FX4" s="105"/>
      <c r="FY4" s="105"/>
      <c r="FZ4" s="105"/>
      <c r="GA4" s="105"/>
      <c r="GB4" s="104"/>
      <c r="GC4" s="105">
        <f t="shared" si="24"/>
        <v>0</v>
      </c>
      <c r="GD4" s="106"/>
      <c r="GE4" s="104"/>
      <c r="GF4" s="105"/>
      <c r="GG4" s="105"/>
      <c r="GH4" s="105"/>
      <c r="GI4" s="105"/>
      <c r="GJ4" s="104"/>
      <c r="GK4" s="105">
        <f t="shared" si="25"/>
        <v>0</v>
      </c>
      <c r="GL4" s="106"/>
      <c r="GM4" s="104"/>
      <c r="GN4" s="105"/>
      <c r="GO4" s="105"/>
      <c r="GP4" s="105"/>
      <c r="GQ4" s="105"/>
      <c r="GR4" s="104"/>
      <c r="GS4" s="105">
        <f t="shared" si="26"/>
        <v>0</v>
      </c>
      <c r="GT4" s="106"/>
      <c r="GU4" s="104"/>
      <c r="GV4" s="105"/>
      <c r="GW4" s="105"/>
      <c r="GX4" s="105"/>
      <c r="GY4" s="105"/>
      <c r="GZ4" s="104"/>
      <c r="HA4" s="105">
        <f t="shared" si="27"/>
        <v>0</v>
      </c>
      <c r="HB4" s="106"/>
      <c r="HC4" s="104"/>
      <c r="HD4" s="105"/>
      <c r="HE4" s="105"/>
      <c r="HF4" s="105"/>
      <c r="HG4" s="105"/>
      <c r="HH4" s="104"/>
      <c r="HI4" s="105">
        <f t="shared" si="28"/>
        <v>0</v>
      </c>
      <c r="HJ4" s="106"/>
      <c r="HK4" s="104"/>
      <c r="HL4" s="105"/>
      <c r="HM4" s="105"/>
      <c r="HN4" s="105"/>
      <c r="HO4" s="105"/>
      <c r="HP4" s="104"/>
      <c r="HQ4" s="105">
        <f t="shared" si="29"/>
        <v>0</v>
      </c>
      <c r="HR4" s="106"/>
      <c r="HS4" s="104"/>
      <c r="HT4" s="105"/>
      <c r="HU4" s="105"/>
      <c r="HV4" s="105"/>
      <c r="HW4" s="105"/>
      <c r="HX4" s="104"/>
      <c r="HY4" s="105">
        <f t="shared" si="30"/>
        <v>0</v>
      </c>
      <c r="HZ4" s="106"/>
      <c r="IA4" s="104"/>
      <c r="IB4" s="105"/>
      <c r="IC4" s="105"/>
      <c r="ID4" s="105"/>
      <c r="IE4" s="105"/>
      <c r="IF4" s="104"/>
      <c r="IG4" s="105">
        <f t="shared" si="31"/>
        <v>0</v>
      </c>
      <c r="IH4" s="106"/>
      <c r="II4" s="104"/>
      <c r="IJ4" s="105"/>
      <c r="IK4" s="105"/>
      <c r="IL4" s="105"/>
      <c r="IM4" s="105"/>
      <c r="IN4" s="104"/>
      <c r="IO4" s="105">
        <f t="shared" si="32"/>
        <v>0</v>
      </c>
      <c r="IP4" s="106"/>
      <c r="IQ4" s="104"/>
      <c r="IR4" s="105"/>
      <c r="IS4" s="105"/>
      <c r="IT4" s="105"/>
      <c r="IU4" s="105"/>
      <c r="IV4" s="104"/>
      <c r="IW4" s="105">
        <f t="shared" si="33"/>
        <v>0</v>
      </c>
      <c r="IX4" s="106"/>
      <c r="IY4" s="107">
        <f t="shared" ref="IY4:JD4" si="34">SUM(C4,K4,S4,AA4,AI4,AQ4,AY4,BG4,BO4,BW4,CE4,CM4,CU4,DC4,DK4,DS4,EA4,EI4,EQ4,EY4,FG4,FO4,FW4,GE4,GM4,GU4,HC4,HK4,HS4,IA4,II4,IQ4)</f>
        <v>0</v>
      </c>
      <c r="IZ4" s="107">
        <f t="shared" si="34"/>
        <v>0</v>
      </c>
      <c r="JA4" s="107">
        <f t="shared" si="34"/>
        <v>0</v>
      </c>
      <c r="JB4" s="107">
        <f t="shared" si="34"/>
        <v>0</v>
      </c>
      <c r="JC4" s="107">
        <f t="shared" si="34"/>
        <v>0</v>
      </c>
      <c r="JD4" s="107">
        <f t="shared" si="34"/>
        <v>0</v>
      </c>
      <c r="JE4" s="108">
        <f t="shared" si="35"/>
        <v>0</v>
      </c>
      <c r="JF4" s="104"/>
      <c r="JG4" s="104">
        <f t="shared" si="36"/>
        <v>0</v>
      </c>
    </row>
    <row r="5" ht="15.75" customHeight="1">
      <c r="A5" s="2" t="s">
        <v>58</v>
      </c>
      <c r="B5" s="3" t="s">
        <v>3</v>
      </c>
      <c r="C5" s="104"/>
      <c r="D5" s="104"/>
      <c r="E5" s="104"/>
      <c r="F5" s="104"/>
      <c r="G5" s="104"/>
      <c r="H5" s="104"/>
      <c r="I5" s="105">
        <f t="shared" si="2"/>
        <v>0</v>
      </c>
      <c r="J5" s="106"/>
      <c r="K5" s="104"/>
      <c r="L5" s="104"/>
      <c r="M5" s="104"/>
      <c r="N5" s="104"/>
      <c r="O5" s="104"/>
      <c r="P5" s="104"/>
      <c r="Q5" s="105">
        <f t="shared" si="3"/>
        <v>0</v>
      </c>
      <c r="R5" s="106"/>
      <c r="S5" s="104"/>
      <c r="T5" s="104"/>
      <c r="U5" s="104"/>
      <c r="V5" s="104"/>
      <c r="W5" s="104"/>
      <c r="X5" s="104"/>
      <c r="Y5" s="105">
        <f t="shared" si="4"/>
        <v>0</v>
      </c>
      <c r="Z5" s="106"/>
      <c r="AA5" s="104"/>
      <c r="AB5" s="104"/>
      <c r="AC5" s="104"/>
      <c r="AD5" s="104"/>
      <c r="AE5" s="104"/>
      <c r="AF5" s="104"/>
      <c r="AG5" s="105">
        <f t="shared" si="5"/>
        <v>0</v>
      </c>
      <c r="AH5" s="106"/>
      <c r="AI5" s="104"/>
      <c r="AJ5" s="104"/>
      <c r="AK5" s="104"/>
      <c r="AL5" s="104"/>
      <c r="AM5" s="104"/>
      <c r="AN5" s="104"/>
      <c r="AO5" s="105">
        <f t="shared" si="6"/>
        <v>0</v>
      </c>
      <c r="AP5" s="106"/>
      <c r="AQ5" s="104"/>
      <c r="AR5" s="104"/>
      <c r="AS5" s="104"/>
      <c r="AT5" s="104"/>
      <c r="AU5" s="104"/>
      <c r="AV5" s="104"/>
      <c r="AW5" s="105">
        <f t="shared" si="7"/>
        <v>0</v>
      </c>
      <c r="AX5" s="106"/>
      <c r="AY5" s="104"/>
      <c r="AZ5" s="104"/>
      <c r="BA5" s="104"/>
      <c r="BB5" s="104"/>
      <c r="BC5" s="104"/>
      <c r="BD5" s="104"/>
      <c r="BE5" s="105">
        <f t="shared" si="8"/>
        <v>0</v>
      </c>
      <c r="BF5" s="106"/>
      <c r="BG5" s="104"/>
      <c r="BH5" s="104"/>
      <c r="BI5" s="104"/>
      <c r="BJ5" s="104"/>
      <c r="BK5" s="104"/>
      <c r="BL5" s="104"/>
      <c r="BM5" s="105">
        <f t="shared" si="9"/>
        <v>0</v>
      </c>
      <c r="BN5" s="106"/>
      <c r="BO5" s="104"/>
      <c r="BP5" s="104"/>
      <c r="BQ5" s="104"/>
      <c r="BR5" s="104"/>
      <c r="BS5" s="104"/>
      <c r="BT5" s="104"/>
      <c r="BU5" s="105">
        <f t="shared" si="10"/>
        <v>0</v>
      </c>
      <c r="BV5" s="106"/>
      <c r="BW5" s="104"/>
      <c r="BX5" s="104"/>
      <c r="BY5" s="104"/>
      <c r="BZ5" s="104"/>
      <c r="CA5" s="104"/>
      <c r="CB5" s="104"/>
      <c r="CC5" s="105">
        <f t="shared" si="11"/>
        <v>0</v>
      </c>
      <c r="CD5" s="106"/>
      <c r="CE5" s="104"/>
      <c r="CF5" s="104"/>
      <c r="CG5" s="104"/>
      <c r="CH5" s="104"/>
      <c r="CI5" s="104"/>
      <c r="CJ5" s="104"/>
      <c r="CK5" s="105">
        <f t="shared" si="12"/>
        <v>0</v>
      </c>
      <c r="CL5" s="106"/>
      <c r="CM5" s="104"/>
      <c r="CN5" s="104"/>
      <c r="CO5" s="104"/>
      <c r="CP5" s="104"/>
      <c r="CQ5" s="104"/>
      <c r="CR5" s="104"/>
      <c r="CS5" s="105">
        <f t="shared" si="13"/>
        <v>0</v>
      </c>
      <c r="CT5" s="106"/>
      <c r="CU5" s="104"/>
      <c r="CV5" s="104"/>
      <c r="CW5" s="104"/>
      <c r="CX5" s="104"/>
      <c r="CY5" s="104"/>
      <c r="CZ5" s="104"/>
      <c r="DA5" s="105">
        <f t="shared" si="14"/>
        <v>0</v>
      </c>
      <c r="DB5" s="106"/>
      <c r="DC5" s="104"/>
      <c r="DD5" s="104"/>
      <c r="DE5" s="104"/>
      <c r="DF5" s="104"/>
      <c r="DG5" s="104"/>
      <c r="DH5" s="104"/>
      <c r="DI5" s="105">
        <f t="shared" si="15"/>
        <v>0</v>
      </c>
      <c r="DJ5" s="106"/>
      <c r="DK5" s="104"/>
      <c r="DL5" s="104"/>
      <c r="DM5" s="104"/>
      <c r="DN5" s="104"/>
      <c r="DO5" s="104"/>
      <c r="DP5" s="104"/>
      <c r="DQ5" s="105">
        <f t="shared" si="16"/>
        <v>0</v>
      </c>
      <c r="DR5" s="106"/>
      <c r="DS5" s="104"/>
      <c r="DT5" s="104"/>
      <c r="DU5" s="104"/>
      <c r="DV5" s="104"/>
      <c r="DW5" s="104"/>
      <c r="DX5" s="104"/>
      <c r="DY5" s="105">
        <f t="shared" si="17"/>
        <v>0</v>
      </c>
      <c r="DZ5" s="106"/>
      <c r="EA5" s="104"/>
      <c r="EB5" s="104"/>
      <c r="EC5" s="104"/>
      <c r="ED5" s="104"/>
      <c r="EE5" s="104"/>
      <c r="EF5" s="104"/>
      <c r="EG5" s="105">
        <f t="shared" si="18"/>
        <v>0</v>
      </c>
      <c r="EH5" s="106"/>
      <c r="EI5" s="104"/>
      <c r="EJ5" s="104"/>
      <c r="EK5" s="104"/>
      <c r="EL5" s="104"/>
      <c r="EM5" s="104"/>
      <c r="EN5" s="104"/>
      <c r="EO5" s="105">
        <f t="shared" si="19"/>
        <v>0</v>
      </c>
      <c r="EP5" s="106"/>
      <c r="EQ5" s="104"/>
      <c r="ER5" s="104"/>
      <c r="ES5" s="104"/>
      <c r="ET5" s="104"/>
      <c r="EU5" s="104"/>
      <c r="EV5" s="104"/>
      <c r="EW5" s="105">
        <f t="shared" si="20"/>
        <v>0</v>
      </c>
      <c r="EX5" s="106"/>
      <c r="EY5" s="104"/>
      <c r="EZ5" s="104"/>
      <c r="FA5" s="104"/>
      <c r="FB5" s="104"/>
      <c r="FC5" s="104"/>
      <c r="FD5" s="104"/>
      <c r="FE5" s="105">
        <f t="shared" si="21"/>
        <v>0</v>
      </c>
      <c r="FF5" s="106"/>
      <c r="FG5" s="104"/>
      <c r="FH5" s="104"/>
      <c r="FI5" s="104"/>
      <c r="FJ5" s="104"/>
      <c r="FK5" s="104"/>
      <c r="FL5" s="104"/>
      <c r="FM5" s="105">
        <f t="shared" si="22"/>
        <v>0</v>
      </c>
      <c r="FN5" s="106"/>
      <c r="FO5" s="104"/>
      <c r="FP5" s="104"/>
      <c r="FQ5" s="104"/>
      <c r="FR5" s="104"/>
      <c r="FS5" s="104"/>
      <c r="FT5" s="104"/>
      <c r="FU5" s="105">
        <f t="shared" si="23"/>
        <v>0</v>
      </c>
      <c r="FV5" s="106"/>
      <c r="FW5" s="104"/>
      <c r="FX5" s="104"/>
      <c r="FY5" s="104"/>
      <c r="FZ5" s="104"/>
      <c r="GA5" s="104"/>
      <c r="GB5" s="104"/>
      <c r="GC5" s="105">
        <f t="shared" si="24"/>
        <v>0</v>
      </c>
      <c r="GD5" s="106"/>
      <c r="GE5" s="104"/>
      <c r="GF5" s="104"/>
      <c r="GG5" s="104"/>
      <c r="GH5" s="104"/>
      <c r="GI5" s="104"/>
      <c r="GJ5" s="104"/>
      <c r="GK5" s="105">
        <f t="shared" si="25"/>
        <v>0</v>
      </c>
      <c r="GL5" s="106"/>
      <c r="GM5" s="104"/>
      <c r="GN5" s="104"/>
      <c r="GO5" s="104"/>
      <c r="GP5" s="104"/>
      <c r="GQ5" s="104"/>
      <c r="GR5" s="104"/>
      <c r="GS5" s="105">
        <f t="shared" si="26"/>
        <v>0</v>
      </c>
      <c r="GT5" s="106"/>
      <c r="GU5" s="104"/>
      <c r="GV5" s="104"/>
      <c r="GW5" s="104"/>
      <c r="GX5" s="104"/>
      <c r="GY5" s="104"/>
      <c r="GZ5" s="104"/>
      <c r="HA5" s="105">
        <f t="shared" si="27"/>
        <v>0</v>
      </c>
      <c r="HB5" s="106"/>
      <c r="HC5" s="104"/>
      <c r="HD5" s="104"/>
      <c r="HE5" s="104"/>
      <c r="HF5" s="104"/>
      <c r="HG5" s="104"/>
      <c r="HH5" s="104"/>
      <c r="HI5" s="105">
        <f t="shared" si="28"/>
        <v>0</v>
      </c>
      <c r="HJ5" s="106"/>
      <c r="HK5" s="104"/>
      <c r="HL5" s="104"/>
      <c r="HM5" s="104"/>
      <c r="HN5" s="104"/>
      <c r="HO5" s="104"/>
      <c r="HP5" s="104"/>
      <c r="HQ5" s="105">
        <f t="shared" si="29"/>
        <v>0</v>
      </c>
      <c r="HR5" s="106"/>
      <c r="HS5" s="104"/>
      <c r="HT5" s="104"/>
      <c r="HU5" s="104"/>
      <c r="HV5" s="104"/>
      <c r="HW5" s="104"/>
      <c r="HX5" s="104"/>
      <c r="HY5" s="105">
        <f t="shared" si="30"/>
        <v>0</v>
      </c>
      <c r="HZ5" s="106"/>
      <c r="IA5" s="104"/>
      <c r="IB5" s="104"/>
      <c r="IC5" s="104"/>
      <c r="ID5" s="104"/>
      <c r="IE5" s="104"/>
      <c r="IF5" s="104"/>
      <c r="IG5" s="105">
        <f t="shared" si="31"/>
        <v>0</v>
      </c>
      <c r="IH5" s="106"/>
      <c r="II5" s="104"/>
      <c r="IJ5" s="104"/>
      <c r="IK5" s="104"/>
      <c r="IL5" s="104"/>
      <c r="IM5" s="104"/>
      <c r="IN5" s="104"/>
      <c r="IO5" s="105">
        <f t="shared" si="32"/>
        <v>0</v>
      </c>
      <c r="IP5" s="106"/>
      <c r="IQ5" s="104"/>
      <c r="IR5" s="104"/>
      <c r="IS5" s="104"/>
      <c r="IT5" s="104"/>
      <c r="IU5" s="104"/>
      <c r="IV5" s="104"/>
      <c r="IW5" s="105">
        <f t="shared" si="33"/>
        <v>0</v>
      </c>
      <c r="IX5" s="106"/>
      <c r="IY5" s="107">
        <f t="shared" ref="IY5:JD5" si="37">SUM(C5,K5,S5,AA5,AI5,AQ5,AY5,BG5,BO5,BW5,CE5,CM5,CU5,DC5,DK5,DS5,EA5,EI5,EQ5,EY5,FG5,FO5,FW5,GE5,GM5,GU5,HC5,HK5,HS5,IA5,II5,IQ5)</f>
        <v>0</v>
      </c>
      <c r="IZ5" s="107">
        <f t="shared" si="37"/>
        <v>0</v>
      </c>
      <c r="JA5" s="107">
        <f t="shared" si="37"/>
        <v>0</v>
      </c>
      <c r="JB5" s="107">
        <f t="shared" si="37"/>
        <v>0</v>
      </c>
      <c r="JC5" s="107">
        <f t="shared" si="37"/>
        <v>0</v>
      </c>
      <c r="JD5" s="107">
        <f t="shared" si="37"/>
        <v>0</v>
      </c>
      <c r="JE5" s="108">
        <f t="shared" si="35"/>
        <v>0</v>
      </c>
      <c r="JF5" s="104"/>
      <c r="JG5" s="104">
        <f t="shared" si="36"/>
        <v>0</v>
      </c>
    </row>
    <row r="6" ht="15.75" customHeight="1">
      <c r="A6" s="3" t="s">
        <v>59</v>
      </c>
      <c r="B6" s="3" t="s">
        <v>4</v>
      </c>
      <c r="C6" s="104"/>
      <c r="D6" s="104"/>
      <c r="E6" s="104"/>
      <c r="F6" s="104"/>
      <c r="G6" s="104"/>
      <c r="H6" s="104"/>
      <c r="I6" s="105">
        <f t="shared" si="2"/>
        <v>0</v>
      </c>
      <c r="J6" s="106"/>
      <c r="K6" s="104"/>
      <c r="L6" s="104"/>
      <c r="M6" s="104"/>
      <c r="N6" s="104"/>
      <c r="O6" s="104"/>
      <c r="P6" s="104"/>
      <c r="Q6" s="105">
        <f t="shared" si="3"/>
        <v>0</v>
      </c>
      <c r="R6" s="106"/>
      <c r="S6" s="104"/>
      <c r="T6" s="104"/>
      <c r="U6" s="104"/>
      <c r="V6" s="104"/>
      <c r="W6" s="104"/>
      <c r="X6" s="104"/>
      <c r="Y6" s="105">
        <f t="shared" si="4"/>
        <v>0</v>
      </c>
      <c r="Z6" s="106"/>
      <c r="AA6" s="104"/>
      <c r="AB6" s="104"/>
      <c r="AC6" s="104"/>
      <c r="AD6" s="104"/>
      <c r="AE6" s="104"/>
      <c r="AF6" s="104"/>
      <c r="AG6" s="105">
        <f t="shared" si="5"/>
        <v>0</v>
      </c>
      <c r="AH6" s="106"/>
      <c r="AI6" s="104"/>
      <c r="AJ6" s="104"/>
      <c r="AK6" s="104"/>
      <c r="AL6" s="104"/>
      <c r="AM6" s="104"/>
      <c r="AN6" s="104"/>
      <c r="AO6" s="105">
        <f t="shared" si="6"/>
        <v>0</v>
      </c>
      <c r="AP6" s="106"/>
      <c r="AQ6" s="104"/>
      <c r="AR6" s="104"/>
      <c r="AS6" s="104"/>
      <c r="AT6" s="104"/>
      <c r="AU6" s="104"/>
      <c r="AV6" s="104"/>
      <c r="AW6" s="105">
        <f t="shared" si="7"/>
        <v>0</v>
      </c>
      <c r="AX6" s="106"/>
      <c r="AY6" s="104"/>
      <c r="AZ6" s="104"/>
      <c r="BA6" s="104"/>
      <c r="BB6" s="104"/>
      <c r="BC6" s="104"/>
      <c r="BD6" s="104"/>
      <c r="BE6" s="105">
        <f t="shared" si="8"/>
        <v>0</v>
      </c>
      <c r="BF6" s="106"/>
      <c r="BG6" s="104"/>
      <c r="BH6" s="104"/>
      <c r="BI6" s="104"/>
      <c r="BJ6" s="104"/>
      <c r="BK6" s="104"/>
      <c r="BL6" s="104"/>
      <c r="BM6" s="105">
        <f t="shared" si="9"/>
        <v>0</v>
      </c>
      <c r="BN6" s="106"/>
      <c r="BO6" s="104"/>
      <c r="BP6" s="104"/>
      <c r="BQ6" s="104"/>
      <c r="BR6" s="104"/>
      <c r="BS6" s="104"/>
      <c r="BT6" s="104"/>
      <c r="BU6" s="105">
        <f t="shared" si="10"/>
        <v>0</v>
      </c>
      <c r="BV6" s="106"/>
      <c r="BW6" s="104"/>
      <c r="BX6" s="104"/>
      <c r="BY6" s="104"/>
      <c r="BZ6" s="104"/>
      <c r="CA6" s="104"/>
      <c r="CB6" s="104"/>
      <c r="CC6" s="105">
        <f t="shared" si="11"/>
        <v>0</v>
      </c>
      <c r="CD6" s="106"/>
      <c r="CE6" s="104"/>
      <c r="CF6" s="104"/>
      <c r="CG6" s="104"/>
      <c r="CH6" s="104"/>
      <c r="CI6" s="104"/>
      <c r="CJ6" s="104"/>
      <c r="CK6" s="105">
        <f t="shared" si="12"/>
        <v>0</v>
      </c>
      <c r="CL6" s="106"/>
      <c r="CM6" s="104"/>
      <c r="CN6" s="104"/>
      <c r="CO6" s="104"/>
      <c r="CP6" s="104"/>
      <c r="CQ6" s="104"/>
      <c r="CR6" s="104"/>
      <c r="CS6" s="105">
        <f t="shared" si="13"/>
        <v>0</v>
      </c>
      <c r="CT6" s="106"/>
      <c r="CU6" s="104"/>
      <c r="CV6" s="104"/>
      <c r="CW6" s="104"/>
      <c r="CX6" s="104"/>
      <c r="CY6" s="104"/>
      <c r="CZ6" s="104"/>
      <c r="DA6" s="105">
        <f t="shared" si="14"/>
        <v>0</v>
      </c>
      <c r="DB6" s="106"/>
      <c r="DC6" s="104"/>
      <c r="DD6" s="104"/>
      <c r="DE6" s="104"/>
      <c r="DF6" s="104"/>
      <c r="DG6" s="104"/>
      <c r="DH6" s="104"/>
      <c r="DI6" s="105">
        <f t="shared" si="15"/>
        <v>0</v>
      </c>
      <c r="DJ6" s="106"/>
      <c r="DK6" s="104"/>
      <c r="DL6" s="104"/>
      <c r="DM6" s="104"/>
      <c r="DN6" s="104"/>
      <c r="DO6" s="104"/>
      <c r="DP6" s="104"/>
      <c r="DQ6" s="105">
        <f t="shared" si="16"/>
        <v>0</v>
      </c>
      <c r="DR6" s="106"/>
      <c r="DS6" s="104"/>
      <c r="DT6" s="104"/>
      <c r="DU6" s="104"/>
      <c r="DV6" s="104"/>
      <c r="DW6" s="104"/>
      <c r="DX6" s="104"/>
      <c r="DY6" s="105">
        <f t="shared" si="17"/>
        <v>0</v>
      </c>
      <c r="DZ6" s="106"/>
      <c r="EA6" s="104"/>
      <c r="EB6" s="104"/>
      <c r="EC6" s="104"/>
      <c r="ED6" s="104"/>
      <c r="EE6" s="104"/>
      <c r="EF6" s="104"/>
      <c r="EG6" s="105">
        <f t="shared" si="18"/>
        <v>0</v>
      </c>
      <c r="EH6" s="106"/>
      <c r="EI6" s="104"/>
      <c r="EJ6" s="104"/>
      <c r="EK6" s="104"/>
      <c r="EL6" s="104"/>
      <c r="EM6" s="104"/>
      <c r="EN6" s="104"/>
      <c r="EO6" s="105">
        <f t="shared" si="19"/>
        <v>0</v>
      </c>
      <c r="EP6" s="106"/>
      <c r="EQ6" s="104"/>
      <c r="ER6" s="104"/>
      <c r="ES6" s="104"/>
      <c r="ET6" s="104"/>
      <c r="EU6" s="104"/>
      <c r="EV6" s="104"/>
      <c r="EW6" s="105">
        <f t="shared" si="20"/>
        <v>0</v>
      </c>
      <c r="EX6" s="106"/>
      <c r="EY6" s="104"/>
      <c r="EZ6" s="104"/>
      <c r="FA6" s="104"/>
      <c r="FB6" s="104"/>
      <c r="FC6" s="104"/>
      <c r="FD6" s="104"/>
      <c r="FE6" s="105">
        <f t="shared" si="21"/>
        <v>0</v>
      </c>
      <c r="FF6" s="106"/>
      <c r="FG6" s="104"/>
      <c r="FH6" s="104"/>
      <c r="FI6" s="104"/>
      <c r="FJ6" s="104"/>
      <c r="FK6" s="104"/>
      <c r="FL6" s="104"/>
      <c r="FM6" s="105">
        <f t="shared" si="22"/>
        <v>0</v>
      </c>
      <c r="FN6" s="106"/>
      <c r="FO6" s="104"/>
      <c r="FP6" s="104"/>
      <c r="FQ6" s="104"/>
      <c r="FR6" s="104"/>
      <c r="FS6" s="104"/>
      <c r="FT6" s="104"/>
      <c r="FU6" s="105">
        <f t="shared" si="23"/>
        <v>0</v>
      </c>
      <c r="FV6" s="106"/>
      <c r="FW6" s="104"/>
      <c r="FX6" s="104"/>
      <c r="FY6" s="104"/>
      <c r="FZ6" s="104"/>
      <c r="GA6" s="104"/>
      <c r="GB6" s="104"/>
      <c r="GC6" s="105">
        <f t="shared" si="24"/>
        <v>0</v>
      </c>
      <c r="GD6" s="106"/>
      <c r="GE6" s="104"/>
      <c r="GF6" s="104"/>
      <c r="GG6" s="104"/>
      <c r="GH6" s="104"/>
      <c r="GI6" s="104"/>
      <c r="GJ6" s="104"/>
      <c r="GK6" s="105">
        <f t="shared" si="25"/>
        <v>0</v>
      </c>
      <c r="GL6" s="106"/>
      <c r="GM6" s="104"/>
      <c r="GN6" s="104"/>
      <c r="GO6" s="104"/>
      <c r="GP6" s="104"/>
      <c r="GQ6" s="104"/>
      <c r="GR6" s="104"/>
      <c r="GS6" s="105">
        <f t="shared" si="26"/>
        <v>0</v>
      </c>
      <c r="GT6" s="106"/>
      <c r="GU6" s="104"/>
      <c r="GV6" s="104"/>
      <c r="GW6" s="104"/>
      <c r="GX6" s="104"/>
      <c r="GY6" s="104"/>
      <c r="GZ6" s="104"/>
      <c r="HA6" s="105">
        <f t="shared" si="27"/>
        <v>0</v>
      </c>
      <c r="HB6" s="106"/>
      <c r="HC6" s="104"/>
      <c r="HD6" s="104"/>
      <c r="HE6" s="104"/>
      <c r="HF6" s="104"/>
      <c r="HG6" s="104"/>
      <c r="HH6" s="104"/>
      <c r="HI6" s="105">
        <f t="shared" si="28"/>
        <v>0</v>
      </c>
      <c r="HJ6" s="106"/>
      <c r="HK6" s="104"/>
      <c r="HL6" s="104"/>
      <c r="HM6" s="104"/>
      <c r="HN6" s="104"/>
      <c r="HO6" s="104"/>
      <c r="HP6" s="104"/>
      <c r="HQ6" s="105">
        <f t="shared" si="29"/>
        <v>0</v>
      </c>
      <c r="HR6" s="106"/>
      <c r="HS6" s="104"/>
      <c r="HT6" s="104"/>
      <c r="HU6" s="104"/>
      <c r="HV6" s="104"/>
      <c r="HW6" s="104"/>
      <c r="HX6" s="104"/>
      <c r="HY6" s="105">
        <f t="shared" si="30"/>
        <v>0</v>
      </c>
      <c r="HZ6" s="106"/>
      <c r="IA6" s="104"/>
      <c r="IB6" s="104"/>
      <c r="IC6" s="104"/>
      <c r="ID6" s="104"/>
      <c r="IE6" s="104"/>
      <c r="IF6" s="104"/>
      <c r="IG6" s="105">
        <f t="shared" si="31"/>
        <v>0</v>
      </c>
      <c r="IH6" s="106"/>
      <c r="II6" s="104"/>
      <c r="IJ6" s="104"/>
      <c r="IK6" s="104"/>
      <c r="IL6" s="104"/>
      <c r="IM6" s="104"/>
      <c r="IN6" s="104"/>
      <c r="IO6" s="105">
        <f t="shared" si="32"/>
        <v>0</v>
      </c>
      <c r="IP6" s="106"/>
      <c r="IQ6" s="104"/>
      <c r="IR6" s="104"/>
      <c r="IS6" s="104"/>
      <c r="IT6" s="104"/>
      <c r="IU6" s="104"/>
      <c r="IV6" s="104"/>
      <c r="IW6" s="105">
        <f t="shared" si="33"/>
        <v>0</v>
      </c>
      <c r="IX6" s="106"/>
      <c r="IY6" s="107">
        <f t="shared" ref="IY6:JD6" si="38">SUM(C6,K6,S6,AA6,AI6,AQ6,AY6,BG6,BO6,BW6,CE6,CM6,CU6,DC6,DK6,DS6,EA6,EI6,EQ6,EY6,FG6,FO6,FW6,GE6,GM6,GU6,HC6,HK6,HS6,IA6,II6,IQ6)</f>
        <v>0</v>
      </c>
      <c r="IZ6" s="107">
        <f t="shared" si="38"/>
        <v>0</v>
      </c>
      <c r="JA6" s="107">
        <f t="shared" si="38"/>
        <v>0</v>
      </c>
      <c r="JB6" s="107">
        <f t="shared" si="38"/>
        <v>0</v>
      </c>
      <c r="JC6" s="107">
        <f t="shared" si="38"/>
        <v>0</v>
      </c>
      <c r="JD6" s="107">
        <f t="shared" si="38"/>
        <v>0</v>
      </c>
      <c r="JE6" s="108">
        <f t="shared" si="35"/>
        <v>0</v>
      </c>
      <c r="JF6" s="104"/>
      <c r="JG6" s="104">
        <f t="shared" si="36"/>
        <v>0</v>
      </c>
    </row>
    <row r="7" ht="15.75" customHeight="1">
      <c r="A7" s="3" t="s">
        <v>60</v>
      </c>
      <c r="B7" s="3" t="s">
        <v>5</v>
      </c>
      <c r="C7" s="104"/>
      <c r="D7" s="104"/>
      <c r="E7" s="104"/>
      <c r="F7" s="104"/>
      <c r="G7" s="104"/>
      <c r="H7" s="104"/>
      <c r="I7" s="105">
        <f t="shared" si="2"/>
        <v>0</v>
      </c>
      <c r="J7" s="106"/>
      <c r="K7" s="104"/>
      <c r="L7" s="104"/>
      <c r="M7" s="104"/>
      <c r="N7" s="104"/>
      <c r="O7" s="104"/>
      <c r="P7" s="104"/>
      <c r="Q7" s="105">
        <f t="shared" si="3"/>
        <v>0</v>
      </c>
      <c r="R7" s="106"/>
      <c r="S7" s="104"/>
      <c r="T7" s="105"/>
      <c r="U7" s="104"/>
      <c r="V7" s="104"/>
      <c r="W7" s="104"/>
      <c r="X7" s="104"/>
      <c r="Y7" s="105">
        <f t="shared" si="4"/>
        <v>0</v>
      </c>
      <c r="Z7" s="106"/>
      <c r="AA7" s="104"/>
      <c r="AB7" s="104"/>
      <c r="AC7" s="104"/>
      <c r="AD7" s="104"/>
      <c r="AE7" s="104"/>
      <c r="AF7" s="104"/>
      <c r="AG7" s="105">
        <f t="shared" si="5"/>
        <v>0</v>
      </c>
      <c r="AH7" s="106"/>
      <c r="AI7" s="104"/>
      <c r="AJ7" s="104"/>
      <c r="AK7" s="104"/>
      <c r="AL7" s="104"/>
      <c r="AM7" s="104"/>
      <c r="AN7" s="104"/>
      <c r="AO7" s="105">
        <f t="shared" si="6"/>
        <v>0</v>
      </c>
      <c r="AP7" s="106"/>
      <c r="AQ7" s="104"/>
      <c r="AR7" s="104"/>
      <c r="AS7" s="104"/>
      <c r="AT7" s="104"/>
      <c r="AU7" s="104"/>
      <c r="AV7" s="104"/>
      <c r="AW7" s="105">
        <f t="shared" si="7"/>
        <v>0</v>
      </c>
      <c r="AX7" s="106"/>
      <c r="AY7" s="104"/>
      <c r="AZ7" s="104"/>
      <c r="BA7" s="104"/>
      <c r="BB7" s="104"/>
      <c r="BC7" s="104"/>
      <c r="BD7" s="104"/>
      <c r="BE7" s="105">
        <f t="shared" si="8"/>
        <v>0</v>
      </c>
      <c r="BF7" s="106"/>
      <c r="BG7" s="104"/>
      <c r="BH7" s="104"/>
      <c r="BI7" s="104"/>
      <c r="BJ7" s="104"/>
      <c r="BK7" s="104"/>
      <c r="BL7" s="104"/>
      <c r="BM7" s="105">
        <f t="shared" si="9"/>
        <v>0</v>
      </c>
      <c r="BN7" s="106"/>
      <c r="BO7" s="104"/>
      <c r="BP7" s="104"/>
      <c r="BQ7" s="104"/>
      <c r="BR7" s="104"/>
      <c r="BS7" s="104"/>
      <c r="BT7" s="104"/>
      <c r="BU7" s="105">
        <f t="shared" si="10"/>
        <v>0</v>
      </c>
      <c r="BV7" s="106"/>
      <c r="BW7" s="104"/>
      <c r="BX7" s="104"/>
      <c r="BY7" s="104"/>
      <c r="BZ7" s="104"/>
      <c r="CA7" s="104"/>
      <c r="CB7" s="104"/>
      <c r="CC7" s="105">
        <f t="shared" si="11"/>
        <v>0</v>
      </c>
      <c r="CD7" s="106"/>
      <c r="CE7" s="104"/>
      <c r="CF7" s="104"/>
      <c r="CG7" s="104"/>
      <c r="CH7" s="104"/>
      <c r="CI7" s="104"/>
      <c r="CJ7" s="104"/>
      <c r="CK7" s="105">
        <f t="shared" si="12"/>
        <v>0</v>
      </c>
      <c r="CL7" s="106"/>
      <c r="CM7" s="104"/>
      <c r="CN7" s="104"/>
      <c r="CO7" s="104"/>
      <c r="CP7" s="104"/>
      <c r="CQ7" s="104"/>
      <c r="CR7" s="104"/>
      <c r="CS7" s="105">
        <f t="shared" si="13"/>
        <v>0</v>
      </c>
      <c r="CT7" s="106"/>
      <c r="CU7" s="104"/>
      <c r="CV7" s="104"/>
      <c r="CW7" s="104"/>
      <c r="CX7" s="104"/>
      <c r="CY7" s="104"/>
      <c r="CZ7" s="104"/>
      <c r="DA7" s="105">
        <f t="shared" si="14"/>
        <v>0</v>
      </c>
      <c r="DB7" s="106"/>
      <c r="DC7" s="104"/>
      <c r="DD7" s="104"/>
      <c r="DE7" s="104"/>
      <c r="DF7" s="104"/>
      <c r="DG7" s="104"/>
      <c r="DH7" s="104"/>
      <c r="DI7" s="105">
        <f t="shared" si="15"/>
        <v>0</v>
      </c>
      <c r="DJ7" s="106"/>
      <c r="DK7" s="104"/>
      <c r="DL7" s="104"/>
      <c r="DM7" s="104"/>
      <c r="DN7" s="104"/>
      <c r="DO7" s="104"/>
      <c r="DP7" s="104"/>
      <c r="DQ7" s="105">
        <f t="shared" si="16"/>
        <v>0</v>
      </c>
      <c r="DR7" s="106"/>
      <c r="DS7" s="104"/>
      <c r="DT7" s="104"/>
      <c r="DU7" s="104"/>
      <c r="DV7" s="104"/>
      <c r="DW7" s="104"/>
      <c r="DX7" s="104"/>
      <c r="DY7" s="105">
        <f t="shared" si="17"/>
        <v>0</v>
      </c>
      <c r="DZ7" s="106"/>
      <c r="EA7" s="104"/>
      <c r="EB7" s="104"/>
      <c r="EC7" s="104"/>
      <c r="ED7" s="104"/>
      <c r="EE7" s="104"/>
      <c r="EF7" s="104"/>
      <c r="EG7" s="105">
        <f t="shared" si="18"/>
        <v>0</v>
      </c>
      <c r="EH7" s="106"/>
      <c r="EI7" s="104"/>
      <c r="EJ7" s="104"/>
      <c r="EK7" s="104"/>
      <c r="EL7" s="104"/>
      <c r="EM7" s="104"/>
      <c r="EN7" s="104"/>
      <c r="EO7" s="105">
        <f t="shared" si="19"/>
        <v>0</v>
      </c>
      <c r="EP7" s="106"/>
      <c r="EQ7" s="104"/>
      <c r="ER7" s="104"/>
      <c r="ES7" s="104"/>
      <c r="ET7" s="104"/>
      <c r="EU7" s="104"/>
      <c r="EV7" s="104"/>
      <c r="EW7" s="105">
        <f t="shared" si="20"/>
        <v>0</v>
      </c>
      <c r="EX7" s="106"/>
      <c r="EY7" s="104"/>
      <c r="EZ7" s="104"/>
      <c r="FA7" s="104"/>
      <c r="FB7" s="104"/>
      <c r="FC7" s="104"/>
      <c r="FD7" s="104"/>
      <c r="FE7" s="105">
        <f t="shared" si="21"/>
        <v>0</v>
      </c>
      <c r="FF7" s="106"/>
      <c r="FG7" s="104"/>
      <c r="FH7" s="104"/>
      <c r="FI7" s="104"/>
      <c r="FJ7" s="104"/>
      <c r="FK7" s="104"/>
      <c r="FL7" s="104"/>
      <c r="FM7" s="105">
        <f t="shared" si="22"/>
        <v>0</v>
      </c>
      <c r="FN7" s="106"/>
      <c r="FO7" s="104"/>
      <c r="FP7" s="104"/>
      <c r="FQ7" s="104"/>
      <c r="FR7" s="104"/>
      <c r="FS7" s="104"/>
      <c r="FT7" s="104"/>
      <c r="FU7" s="105">
        <f t="shared" si="23"/>
        <v>0</v>
      </c>
      <c r="FV7" s="106"/>
      <c r="FW7" s="104"/>
      <c r="FX7" s="104"/>
      <c r="FY7" s="104"/>
      <c r="FZ7" s="104"/>
      <c r="GA7" s="104"/>
      <c r="GB7" s="104"/>
      <c r="GC7" s="105">
        <f t="shared" si="24"/>
        <v>0</v>
      </c>
      <c r="GD7" s="106"/>
      <c r="GE7" s="104"/>
      <c r="GF7" s="104"/>
      <c r="GG7" s="104"/>
      <c r="GH7" s="104"/>
      <c r="GI7" s="104"/>
      <c r="GJ7" s="104"/>
      <c r="GK7" s="105">
        <f t="shared" si="25"/>
        <v>0</v>
      </c>
      <c r="GL7" s="106"/>
      <c r="GM7" s="104"/>
      <c r="GN7" s="104"/>
      <c r="GO7" s="104"/>
      <c r="GP7" s="104"/>
      <c r="GQ7" s="104"/>
      <c r="GR7" s="104"/>
      <c r="GS7" s="105">
        <f t="shared" si="26"/>
        <v>0</v>
      </c>
      <c r="GT7" s="106"/>
      <c r="GU7" s="104"/>
      <c r="GV7" s="104"/>
      <c r="GW7" s="104"/>
      <c r="GX7" s="104"/>
      <c r="GY7" s="104"/>
      <c r="GZ7" s="104"/>
      <c r="HA7" s="105">
        <f t="shared" si="27"/>
        <v>0</v>
      </c>
      <c r="HB7" s="106"/>
      <c r="HC7" s="104"/>
      <c r="HD7" s="104"/>
      <c r="HE7" s="104"/>
      <c r="HF7" s="104"/>
      <c r="HG7" s="104"/>
      <c r="HH7" s="104"/>
      <c r="HI7" s="105">
        <f t="shared" si="28"/>
        <v>0</v>
      </c>
      <c r="HJ7" s="106"/>
      <c r="HK7" s="104"/>
      <c r="HL7" s="104"/>
      <c r="HM7" s="104"/>
      <c r="HN7" s="104"/>
      <c r="HO7" s="104"/>
      <c r="HP7" s="104"/>
      <c r="HQ7" s="105">
        <f t="shared" si="29"/>
        <v>0</v>
      </c>
      <c r="HR7" s="106"/>
      <c r="HS7" s="104"/>
      <c r="HT7" s="104"/>
      <c r="HU7" s="104"/>
      <c r="HV7" s="104"/>
      <c r="HW7" s="104"/>
      <c r="HX7" s="104"/>
      <c r="HY7" s="105">
        <f t="shared" si="30"/>
        <v>0</v>
      </c>
      <c r="HZ7" s="106"/>
      <c r="IA7" s="104"/>
      <c r="IB7" s="104"/>
      <c r="IC7" s="104"/>
      <c r="ID7" s="104"/>
      <c r="IE7" s="104"/>
      <c r="IF7" s="104"/>
      <c r="IG7" s="105">
        <f t="shared" si="31"/>
        <v>0</v>
      </c>
      <c r="IH7" s="106"/>
      <c r="II7" s="104"/>
      <c r="IJ7" s="104"/>
      <c r="IK7" s="104"/>
      <c r="IL7" s="104"/>
      <c r="IM7" s="104"/>
      <c r="IN7" s="104"/>
      <c r="IO7" s="105">
        <f t="shared" si="32"/>
        <v>0</v>
      </c>
      <c r="IP7" s="106"/>
      <c r="IQ7" s="104"/>
      <c r="IR7" s="104"/>
      <c r="IS7" s="104"/>
      <c r="IT7" s="104"/>
      <c r="IU7" s="104"/>
      <c r="IV7" s="104"/>
      <c r="IW7" s="105">
        <f t="shared" si="33"/>
        <v>0</v>
      </c>
      <c r="IX7" s="106"/>
      <c r="IY7" s="107">
        <f t="shared" ref="IY7:JD7" si="39">SUM(C7,K7,S7,AA7,AI7,AQ7,AY7,BG7,BO7,BW7,CE7,CM7,CU7,DC7,DK7,DS7,EA7,EI7,EQ7,EY7,FG7,FO7,FW7,GE7,GM7,GU7,HC7,HK7,HS7,IA7,II7,IQ7)</f>
        <v>0</v>
      </c>
      <c r="IZ7" s="107">
        <f t="shared" si="39"/>
        <v>0</v>
      </c>
      <c r="JA7" s="107">
        <f t="shared" si="39"/>
        <v>0</v>
      </c>
      <c r="JB7" s="107">
        <f t="shared" si="39"/>
        <v>0</v>
      </c>
      <c r="JC7" s="107">
        <f t="shared" si="39"/>
        <v>0</v>
      </c>
      <c r="JD7" s="107">
        <f t="shared" si="39"/>
        <v>0</v>
      </c>
      <c r="JE7" s="108">
        <f t="shared" si="35"/>
        <v>0</v>
      </c>
      <c r="JF7" s="111"/>
      <c r="JG7" s="104">
        <f t="shared" si="36"/>
        <v>0</v>
      </c>
    </row>
    <row r="8" ht="15.75" customHeight="1">
      <c r="A8" s="3" t="s">
        <v>61</v>
      </c>
      <c r="B8" s="3" t="s">
        <v>6</v>
      </c>
      <c r="C8" s="104"/>
      <c r="D8" s="104"/>
      <c r="E8" s="104"/>
      <c r="F8" s="104"/>
      <c r="G8" s="104"/>
      <c r="H8" s="104"/>
      <c r="I8" s="105">
        <f t="shared" si="2"/>
        <v>0</v>
      </c>
      <c r="J8" s="106"/>
      <c r="K8" s="104"/>
      <c r="L8" s="104"/>
      <c r="M8" s="104"/>
      <c r="N8" s="104"/>
      <c r="O8" s="104"/>
      <c r="P8" s="104"/>
      <c r="Q8" s="105">
        <f t="shared" si="3"/>
        <v>0</v>
      </c>
      <c r="R8" s="106"/>
      <c r="S8" s="104"/>
      <c r="T8" s="104"/>
      <c r="U8" s="104"/>
      <c r="V8" s="104"/>
      <c r="W8" s="104"/>
      <c r="X8" s="104"/>
      <c r="Y8" s="105">
        <f t="shared" si="4"/>
        <v>0</v>
      </c>
      <c r="Z8" s="106"/>
      <c r="AA8" s="104"/>
      <c r="AB8" s="104"/>
      <c r="AC8" s="104"/>
      <c r="AD8" s="104"/>
      <c r="AE8" s="104"/>
      <c r="AF8" s="104"/>
      <c r="AG8" s="105">
        <f t="shared" si="5"/>
        <v>0</v>
      </c>
      <c r="AH8" s="106"/>
      <c r="AI8" s="104"/>
      <c r="AJ8" s="104"/>
      <c r="AK8" s="104"/>
      <c r="AL8" s="104"/>
      <c r="AM8" s="104"/>
      <c r="AN8" s="104"/>
      <c r="AO8" s="105">
        <f t="shared" si="6"/>
        <v>0</v>
      </c>
      <c r="AP8" s="106"/>
      <c r="AQ8" s="104"/>
      <c r="AR8" s="104"/>
      <c r="AS8" s="104"/>
      <c r="AT8" s="104"/>
      <c r="AU8" s="104"/>
      <c r="AV8" s="104"/>
      <c r="AW8" s="105">
        <f t="shared" si="7"/>
        <v>0</v>
      </c>
      <c r="AX8" s="106"/>
      <c r="AY8" s="104"/>
      <c r="AZ8" s="104"/>
      <c r="BA8" s="104"/>
      <c r="BB8" s="104"/>
      <c r="BC8" s="104"/>
      <c r="BD8" s="104"/>
      <c r="BE8" s="105">
        <f t="shared" si="8"/>
        <v>0</v>
      </c>
      <c r="BF8" s="106"/>
      <c r="BG8" s="104"/>
      <c r="BH8" s="104"/>
      <c r="BI8" s="104"/>
      <c r="BJ8" s="104"/>
      <c r="BK8" s="104"/>
      <c r="BL8" s="104"/>
      <c r="BM8" s="105">
        <f t="shared" si="9"/>
        <v>0</v>
      </c>
      <c r="BN8" s="106"/>
      <c r="BO8" s="104"/>
      <c r="BP8" s="104"/>
      <c r="BQ8" s="104"/>
      <c r="BR8" s="104"/>
      <c r="BS8" s="104"/>
      <c r="BT8" s="104"/>
      <c r="BU8" s="105">
        <f t="shared" si="10"/>
        <v>0</v>
      </c>
      <c r="BV8" s="106"/>
      <c r="BW8" s="104"/>
      <c r="BX8" s="104"/>
      <c r="BY8" s="104"/>
      <c r="BZ8" s="104"/>
      <c r="CA8" s="104"/>
      <c r="CB8" s="104"/>
      <c r="CC8" s="105">
        <f t="shared" si="11"/>
        <v>0</v>
      </c>
      <c r="CD8" s="106"/>
      <c r="CE8" s="104"/>
      <c r="CF8" s="104"/>
      <c r="CG8" s="104"/>
      <c r="CH8" s="104"/>
      <c r="CI8" s="104"/>
      <c r="CJ8" s="104"/>
      <c r="CK8" s="105">
        <f t="shared" si="12"/>
        <v>0</v>
      </c>
      <c r="CL8" s="106"/>
      <c r="CM8" s="104"/>
      <c r="CN8" s="104"/>
      <c r="CO8" s="104"/>
      <c r="CP8" s="104"/>
      <c r="CQ8" s="104"/>
      <c r="CR8" s="104"/>
      <c r="CS8" s="105">
        <f t="shared" si="13"/>
        <v>0</v>
      </c>
      <c r="CT8" s="106"/>
      <c r="CU8" s="104"/>
      <c r="CV8" s="104"/>
      <c r="CW8" s="104"/>
      <c r="CX8" s="104"/>
      <c r="CY8" s="104"/>
      <c r="CZ8" s="104"/>
      <c r="DA8" s="105">
        <f t="shared" si="14"/>
        <v>0</v>
      </c>
      <c r="DB8" s="106"/>
      <c r="DC8" s="104"/>
      <c r="DD8" s="104"/>
      <c r="DE8" s="104"/>
      <c r="DF8" s="104"/>
      <c r="DG8" s="104"/>
      <c r="DH8" s="104"/>
      <c r="DI8" s="105">
        <f t="shared" si="15"/>
        <v>0</v>
      </c>
      <c r="DJ8" s="106"/>
      <c r="DK8" s="104"/>
      <c r="DL8" s="104"/>
      <c r="DM8" s="104"/>
      <c r="DN8" s="104"/>
      <c r="DO8" s="104"/>
      <c r="DP8" s="104"/>
      <c r="DQ8" s="105">
        <f t="shared" si="16"/>
        <v>0</v>
      </c>
      <c r="DR8" s="106"/>
      <c r="DS8" s="104"/>
      <c r="DT8" s="104"/>
      <c r="DU8" s="104"/>
      <c r="DV8" s="104"/>
      <c r="DW8" s="104"/>
      <c r="DX8" s="104"/>
      <c r="DY8" s="105">
        <f t="shared" si="17"/>
        <v>0</v>
      </c>
      <c r="DZ8" s="106"/>
      <c r="EA8" s="104"/>
      <c r="EB8" s="104"/>
      <c r="EC8" s="104"/>
      <c r="ED8" s="104"/>
      <c r="EE8" s="104"/>
      <c r="EF8" s="104"/>
      <c r="EG8" s="105">
        <f t="shared" si="18"/>
        <v>0</v>
      </c>
      <c r="EH8" s="106"/>
      <c r="EI8" s="104"/>
      <c r="EJ8" s="104"/>
      <c r="EK8" s="104"/>
      <c r="EL8" s="104"/>
      <c r="EM8" s="104"/>
      <c r="EN8" s="104"/>
      <c r="EO8" s="105">
        <f t="shared" si="19"/>
        <v>0</v>
      </c>
      <c r="EP8" s="106"/>
      <c r="EQ8" s="104"/>
      <c r="ER8" s="104"/>
      <c r="ES8" s="104"/>
      <c r="ET8" s="104"/>
      <c r="EU8" s="104"/>
      <c r="EV8" s="104"/>
      <c r="EW8" s="105">
        <f t="shared" si="20"/>
        <v>0</v>
      </c>
      <c r="EX8" s="106"/>
      <c r="EY8" s="104"/>
      <c r="EZ8" s="104"/>
      <c r="FA8" s="104"/>
      <c r="FB8" s="104"/>
      <c r="FC8" s="104"/>
      <c r="FD8" s="104"/>
      <c r="FE8" s="105">
        <f t="shared" si="21"/>
        <v>0</v>
      </c>
      <c r="FF8" s="106"/>
      <c r="FG8" s="104"/>
      <c r="FH8" s="104"/>
      <c r="FI8" s="104"/>
      <c r="FJ8" s="104"/>
      <c r="FK8" s="104"/>
      <c r="FL8" s="104"/>
      <c r="FM8" s="105">
        <f t="shared" si="22"/>
        <v>0</v>
      </c>
      <c r="FN8" s="106"/>
      <c r="FO8" s="104"/>
      <c r="FP8" s="104"/>
      <c r="FQ8" s="104"/>
      <c r="FR8" s="104"/>
      <c r="FS8" s="104"/>
      <c r="FT8" s="104"/>
      <c r="FU8" s="105">
        <f t="shared" si="23"/>
        <v>0</v>
      </c>
      <c r="FV8" s="106"/>
      <c r="FW8" s="104"/>
      <c r="FX8" s="104"/>
      <c r="FY8" s="104"/>
      <c r="FZ8" s="104"/>
      <c r="GA8" s="104"/>
      <c r="GB8" s="104"/>
      <c r="GC8" s="105">
        <f t="shared" si="24"/>
        <v>0</v>
      </c>
      <c r="GD8" s="106"/>
      <c r="GE8" s="104"/>
      <c r="GF8" s="104"/>
      <c r="GG8" s="104"/>
      <c r="GH8" s="104"/>
      <c r="GI8" s="104"/>
      <c r="GJ8" s="104"/>
      <c r="GK8" s="105">
        <f t="shared" si="25"/>
        <v>0</v>
      </c>
      <c r="GL8" s="106"/>
      <c r="GM8" s="104"/>
      <c r="GN8" s="104"/>
      <c r="GO8" s="104"/>
      <c r="GP8" s="104"/>
      <c r="GQ8" s="104"/>
      <c r="GR8" s="104"/>
      <c r="GS8" s="105">
        <f t="shared" si="26"/>
        <v>0</v>
      </c>
      <c r="GT8" s="106"/>
      <c r="GU8" s="104"/>
      <c r="GV8" s="104"/>
      <c r="GW8" s="104"/>
      <c r="GX8" s="104"/>
      <c r="GY8" s="104"/>
      <c r="GZ8" s="104"/>
      <c r="HA8" s="105">
        <f t="shared" si="27"/>
        <v>0</v>
      </c>
      <c r="HB8" s="106"/>
      <c r="HC8" s="104"/>
      <c r="HD8" s="104"/>
      <c r="HE8" s="104"/>
      <c r="HF8" s="104"/>
      <c r="HG8" s="104"/>
      <c r="HH8" s="104"/>
      <c r="HI8" s="105">
        <f t="shared" si="28"/>
        <v>0</v>
      </c>
      <c r="HJ8" s="106"/>
      <c r="HK8" s="104"/>
      <c r="HL8" s="104"/>
      <c r="HM8" s="104"/>
      <c r="HN8" s="104"/>
      <c r="HO8" s="104"/>
      <c r="HP8" s="104"/>
      <c r="HQ8" s="105">
        <f t="shared" si="29"/>
        <v>0</v>
      </c>
      <c r="HR8" s="106"/>
      <c r="HS8" s="104"/>
      <c r="HT8" s="104"/>
      <c r="HU8" s="104"/>
      <c r="HV8" s="104"/>
      <c r="HW8" s="104"/>
      <c r="HX8" s="104"/>
      <c r="HY8" s="105">
        <f t="shared" si="30"/>
        <v>0</v>
      </c>
      <c r="HZ8" s="106"/>
      <c r="IA8" s="104"/>
      <c r="IB8" s="104"/>
      <c r="IC8" s="104"/>
      <c r="ID8" s="104"/>
      <c r="IE8" s="104"/>
      <c r="IF8" s="104"/>
      <c r="IG8" s="105">
        <f t="shared" si="31"/>
        <v>0</v>
      </c>
      <c r="IH8" s="106"/>
      <c r="II8" s="104"/>
      <c r="IJ8" s="104"/>
      <c r="IK8" s="104"/>
      <c r="IL8" s="104"/>
      <c r="IM8" s="104"/>
      <c r="IN8" s="104"/>
      <c r="IO8" s="105">
        <f t="shared" si="32"/>
        <v>0</v>
      </c>
      <c r="IP8" s="106"/>
      <c r="IQ8" s="104"/>
      <c r="IR8" s="104"/>
      <c r="IS8" s="104"/>
      <c r="IT8" s="104"/>
      <c r="IU8" s="104"/>
      <c r="IV8" s="104"/>
      <c r="IW8" s="105">
        <f t="shared" si="33"/>
        <v>0</v>
      </c>
      <c r="IX8" s="106"/>
      <c r="IY8" s="107">
        <f t="shared" ref="IY8:JD8" si="40">SUM(C8,K8,S8,AA8,AI8,AQ8,AY8,BG8,BO8,BW8,CE8,CM8,CU8,DC8,DK8,DS8,EA8,EI8,EQ8,EY8,FG8,FO8,FW8,GE8,GM8,GU8,HC8,HK8,HS8,IA8,II8,IQ8)</f>
        <v>0</v>
      </c>
      <c r="IZ8" s="107">
        <f t="shared" si="40"/>
        <v>0</v>
      </c>
      <c r="JA8" s="107">
        <f t="shared" si="40"/>
        <v>0</v>
      </c>
      <c r="JB8" s="107">
        <f t="shared" si="40"/>
        <v>0</v>
      </c>
      <c r="JC8" s="107">
        <f t="shared" si="40"/>
        <v>0</v>
      </c>
      <c r="JD8" s="107">
        <f t="shared" si="40"/>
        <v>0</v>
      </c>
      <c r="JE8" s="108">
        <f t="shared" si="35"/>
        <v>0</v>
      </c>
      <c r="JF8" s="104"/>
      <c r="JG8" s="104">
        <f t="shared" si="36"/>
        <v>0</v>
      </c>
    </row>
    <row r="9" ht="15.75" customHeight="1">
      <c r="A9" s="3" t="s">
        <v>62</v>
      </c>
      <c r="B9" s="3" t="s">
        <v>7</v>
      </c>
      <c r="C9" s="104"/>
      <c r="D9" s="104"/>
      <c r="E9" s="104"/>
      <c r="F9" s="104"/>
      <c r="G9" s="104"/>
      <c r="H9" s="104"/>
      <c r="I9" s="105">
        <f t="shared" si="2"/>
        <v>0</v>
      </c>
      <c r="J9" s="106"/>
      <c r="K9" s="104"/>
      <c r="L9" s="104"/>
      <c r="M9" s="104"/>
      <c r="N9" s="104"/>
      <c r="O9" s="104"/>
      <c r="P9" s="104"/>
      <c r="Q9" s="105">
        <f t="shared" si="3"/>
        <v>0</v>
      </c>
      <c r="R9" s="106"/>
      <c r="S9" s="104"/>
      <c r="T9" s="104"/>
      <c r="U9" s="104"/>
      <c r="V9" s="104"/>
      <c r="W9" s="104"/>
      <c r="X9" s="104"/>
      <c r="Y9" s="105">
        <f t="shared" si="4"/>
        <v>0</v>
      </c>
      <c r="Z9" s="106"/>
      <c r="AA9" s="104"/>
      <c r="AB9" s="104"/>
      <c r="AC9" s="104"/>
      <c r="AD9" s="104"/>
      <c r="AE9" s="104"/>
      <c r="AF9" s="104"/>
      <c r="AG9" s="105">
        <f t="shared" si="5"/>
        <v>0</v>
      </c>
      <c r="AH9" s="106"/>
      <c r="AI9" s="104"/>
      <c r="AJ9" s="104"/>
      <c r="AK9" s="104"/>
      <c r="AL9" s="104"/>
      <c r="AM9" s="104"/>
      <c r="AN9" s="104"/>
      <c r="AO9" s="105">
        <f t="shared" si="6"/>
        <v>0</v>
      </c>
      <c r="AP9" s="106"/>
      <c r="AQ9" s="104"/>
      <c r="AR9" s="104"/>
      <c r="AS9" s="104"/>
      <c r="AT9" s="104"/>
      <c r="AU9" s="104"/>
      <c r="AV9" s="104"/>
      <c r="AW9" s="105">
        <f t="shared" si="7"/>
        <v>0</v>
      </c>
      <c r="AX9" s="106"/>
      <c r="AY9" s="104"/>
      <c r="AZ9" s="104"/>
      <c r="BA9" s="104"/>
      <c r="BB9" s="104"/>
      <c r="BC9" s="104"/>
      <c r="BD9" s="104"/>
      <c r="BE9" s="105">
        <f t="shared" si="8"/>
        <v>0</v>
      </c>
      <c r="BF9" s="106"/>
      <c r="BG9" s="104"/>
      <c r="BH9" s="104"/>
      <c r="BI9" s="104"/>
      <c r="BJ9" s="104"/>
      <c r="BK9" s="104"/>
      <c r="BL9" s="104"/>
      <c r="BM9" s="105">
        <f t="shared" si="9"/>
        <v>0</v>
      </c>
      <c r="BN9" s="106"/>
      <c r="BO9" s="104"/>
      <c r="BP9" s="104"/>
      <c r="BQ9" s="104"/>
      <c r="BR9" s="104"/>
      <c r="BS9" s="104"/>
      <c r="BT9" s="104"/>
      <c r="BU9" s="105">
        <f t="shared" si="10"/>
        <v>0</v>
      </c>
      <c r="BV9" s="106"/>
      <c r="BW9" s="104"/>
      <c r="BX9" s="104"/>
      <c r="BY9" s="104"/>
      <c r="BZ9" s="104"/>
      <c r="CA9" s="104"/>
      <c r="CB9" s="104"/>
      <c r="CC9" s="105">
        <f t="shared" si="11"/>
        <v>0</v>
      </c>
      <c r="CD9" s="106"/>
      <c r="CE9" s="104"/>
      <c r="CF9" s="104"/>
      <c r="CG9" s="104"/>
      <c r="CH9" s="104"/>
      <c r="CI9" s="104"/>
      <c r="CJ9" s="104"/>
      <c r="CK9" s="105">
        <f t="shared" si="12"/>
        <v>0</v>
      </c>
      <c r="CL9" s="106"/>
      <c r="CM9" s="104"/>
      <c r="CN9" s="104"/>
      <c r="CO9" s="104"/>
      <c r="CP9" s="104"/>
      <c r="CQ9" s="104"/>
      <c r="CR9" s="104"/>
      <c r="CS9" s="105">
        <f t="shared" si="13"/>
        <v>0</v>
      </c>
      <c r="CT9" s="106"/>
      <c r="CU9" s="104"/>
      <c r="CV9" s="104"/>
      <c r="CW9" s="104"/>
      <c r="CX9" s="104"/>
      <c r="CY9" s="104"/>
      <c r="CZ9" s="104"/>
      <c r="DA9" s="105">
        <f t="shared" si="14"/>
        <v>0</v>
      </c>
      <c r="DB9" s="106"/>
      <c r="DC9" s="104"/>
      <c r="DD9" s="104"/>
      <c r="DE9" s="104"/>
      <c r="DF9" s="104"/>
      <c r="DG9" s="104"/>
      <c r="DH9" s="104"/>
      <c r="DI9" s="105">
        <f t="shared" si="15"/>
        <v>0</v>
      </c>
      <c r="DJ9" s="106"/>
      <c r="DK9" s="104"/>
      <c r="DL9" s="104"/>
      <c r="DM9" s="104"/>
      <c r="DN9" s="104"/>
      <c r="DO9" s="104"/>
      <c r="DP9" s="104"/>
      <c r="DQ9" s="105">
        <f t="shared" si="16"/>
        <v>0</v>
      </c>
      <c r="DR9" s="106"/>
      <c r="DS9" s="104"/>
      <c r="DT9" s="104"/>
      <c r="DU9" s="104"/>
      <c r="DV9" s="104"/>
      <c r="DW9" s="104"/>
      <c r="DX9" s="104"/>
      <c r="DY9" s="105">
        <f t="shared" si="17"/>
        <v>0</v>
      </c>
      <c r="DZ9" s="106"/>
      <c r="EA9" s="104"/>
      <c r="EB9" s="104"/>
      <c r="EC9" s="104"/>
      <c r="ED9" s="104"/>
      <c r="EE9" s="104"/>
      <c r="EF9" s="104"/>
      <c r="EG9" s="105">
        <f t="shared" si="18"/>
        <v>0</v>
      </c>
      <c r="EH9" s="106"/>
      <c r="EI9" s="104"/>
      <c r="EJ9" s="104"/>
      <c r="EK9" s="104"/>
      <c r="EL9" s="104"/>
      <c r="EM9" s="104"/>
      <c r="EN9" s="104"/>
      <c r="EO9" s="105">
        <f t="shared" si="19"/>
        <v>0</v>
      </c>
      <c r="EP9" s="106"/>
      <c r="EQ9" s="104"/>
      <c r="ER9" s="104"/>
      <c r="ES9" s="104"/>
      <c r="ET9" s="104"/>
      <c r="EU9" s="104"/>
      <c r="EV9" s="104"/>
      <c r="EW9" s="105">
        <f t="shared" si="20"/>
        <v>0</v>
      </c>
      <c r="EX9" s="106"/>
      <c r="EY9" s="104"/>
      <c r="EZ9" s="104"/>
      <c r="FA9" s="104"/>
      <c r="FB9" s="104"/>
      <c r="FC9" s="104"/>
      <c r="FD9" s="104"/>
      <c r="FE9" s="105">
        <f t="shared" si="21"/>
        <v>0</v>
      </c>
      <c r="FF9" s="106"/>
      <c r="FG9" s="104"/>
      <c r="FH9" s="104"/>
      <c r="FI9" s="104"/>
      <c r="FJ9" s="104"/>
      <c r="FK9" s="104"/>
      <c r="FL9" s="104"/>
      <c r="FM9" s="105">
        <f t="shared" si="22"/>
        <v>0</v>
      </c>
      <c r="FN9" s="106"/>
      <c r="FO9" s="104"/>
      <c r="FP9" s="104"/>
      <c r="FQ9" s="104"/>
      <c r="FR9" s="104"/>
      <c r="FS9" s="104"/>
      <c r="FT9" s="104"/>
      <c r="FU9" s="105">
        <f t="shared" si="23"/>
        <v>0</v>
      </c>
      <c r="FV9" s="106"/>
      <c r="FW9" s="104"/>
      <c r="FX9" s="104"/>
      <c r="FY9" s="104"/>
      <c r="FZ9" s="104"/>
      <c r="GA9" s="104"/>
      <c r="GB9" s="104"/>
      <c r="GC9" s="105">
        <f t="shared" si="24"/>
        <v>0</v>
      </c>
      <c r="GD9" s="106"/>
      <c r="GE9" s="104"/>
      <c r="GF9" s="104"/>
      <c r="GG9" s="104"/>
      <c r="GH9" s="104"/>
      <c r="GI9" s="104"/>
      <c r="GJ9" s="104"/>
      <c r="GK9" s="105">
        <f t="shared" si="25"/>
        <v>0</v>
      </c>
      <c r="GL9" s="106"/>
      <c r="GM9" s="104"/>
      <c r="GN9" s="104"/>
      <c r="GO9" s="104"/>
      <c r="GP9" s="104"/>
      <c r="GQ9" s="104"/>
      <c r="GR9" s="104"/>
      <c r="GS9" s="105">
        <f t="shared" si="26"/>
        <v>0</v>
      </c>
      <c r="GT9" s="106"/>
      <c r="GU9" s="104"/>
      <c r="GV9" s="104"/>
      <c r="GW9" s="104"/>
      <c r="GX9" s="104"/>
      <c r="GY9" s="104"/>
      <c r="GZ9" s="104"/>
      <c r="HA9" s="105">
        <f t="shared" si="27"/>
        <v>0</v>
      </c>
      <c r="HB9" s="106"/>
      <c r="HC9" s="104"/>
      <c r="HD9" s="104"/>
      <c r="HE9" s="104"/>
      <c r="HF9" s="104"/>
      <c r="HG9" s="104"/>
      <c r="HH9" s="104"/>
      <c r="HI9" s="105">
        <f t="shared" si="28"/>
        <v>0</v>
      </c>
      <c r="HJ9" s="106"/>
      <c r="HK9" s="104"/>
      <c r="HL9" s="104"/>
      <c r="HM9" s="104"/>
      <c r="HN9" s="104"/>
      <c r="HO9" s="104"/>
      <c r="HP9" s="104"/>
      <c r="HQ9" s="105">
        <f t="shared" si="29"/>
        <v>0</v>
      </c>
      <c r="HR9" s="106"/>
      <c r="HS9" s="104"/>
      <c r="HT9" s="104"/>
      <c r="HU9" s="104"/>
      <c r="HV9" s="104"/>
      <c r="HW9" s="104"/>
      <c r="HX9" s="104"/>
      <c r="HY9" s="105">
        <f t="shared" si="30"/>
        <v>0</v>
      </c>
      <c r="HZ9" s="106"/>
      <c r="IA9" s="104"/>
      <c r="IB9" s="104"/>
      <c r="IC9" s="104"/>
      <c r="ID9" s="104"/>
      <c r="IE9" s="104"/>
      <c r="IF9" s="104"/>
      <c r="IG9" s="105">
        <f t="shared" si="31"/>
        <v>0</v>
      </c>
      <c r="IH9" s="106"/>
      <c r="II9" s="104"/>
      <c r="IJ9" s="104"/>
      <c r="IK9" s="104"/>
      <c r="IL9" s="104"/>
      <c r="IM9" s="104"/>
      <c r="IN9" s="104"/>
      <c r="IO9" s="105">
        <f t="shared" si="32"/>
        <v>0</v>
      </c>
      <c r="IP9" s="106"/>
      <c r="IQ9" s="104"/>
      <c r="IR9" s="104"/>
      <c r="IS9" s="104"/>
      <c r="IT9" s="104"/>
      <c r="IU9" s="104"/>
      <c r="IV9" s="104"/>
      <c r="IW9" s="105">
        <f t="shared" si="33"/>
        <v>0</v>
      </c>
      <c r="IX9" s="106"/>
      <c r="IY9" s="107">
        <f t="shared" ref="IY9:JD9" si="41">SUM(C9,K9,S9,AA9,AI9,AQ9,AY9,BG9,BO9,BW9,CE9,CM9,CU9,DC9,DK9,DS9,EA9,EI9,EQ9,EY9,FG9,FO9,FW9,GE9,GM9,GU9,HC9,HK9,HS9,IA9,II9,IQ9)</f>
        <v>0</v>
      </c>
      <c r="IZ9" s="107">
        <f t="shared" si="41"/>
        <v>0</v>
      </c>
      <c r="JA9" s="107">
        <f t="shared" si="41"/>
        <v>0</v>
      </c>
      <c r="JB9" s="107">
        <f t="shared" si="41"/>
        <v>0</v>
      </c>
      <c r="JC9" s="107">
        <f t="shared" si="41"/>
        <v>0</v>
      </c>
      <c r="JD9" s="107">
        <f t="shared" si="41"/>
        <v>0</v>
      </c>
      <c r="JE9" s="108">
        <f t="shared" si="35"/>
        <v>0</v>
      </c>
      <c r="JF9" s="104"/>
      <c r="JG9" s="104">
        <f t="shared" si="36"/>
        <v>0</v>
      </c>
    </row>
    <row r="10" ht="15.75" customHeight="1">
      <c r="A10" s="3" t="s">
        <v>63</v>
      </c>
      <c r="B10" s="3" t="s">
        <v>8</v>
      </c>
      <c r="C10" s="105"/>
      <c r="D10" s="104"/>
      <c r="E10" s="105"/>
      <c r="F10" s="105"/>
      <c r="G10" s="104"/>
      <c r="H10" s="104"/>
      <c r="I10" s="105">
        <f t="shared" si="2"/>
        <v>0</v>
      </c>
      <c r="J10" s="106"/>
      <c r="K10" s="105"/>
      <c r="L10" s="104"/>
      <c r="M10" s="105"/>
      <c r="N10" s="105"/>
      <c r="O10" s="104"/>
      <c r="P10" s="104"/>
      <c r="Q10" s="105">
        <f t="shared" si="3"/>
        <v>0</v>
      </c>
      <c r="R10" s="106"/>
      <c r="S10" s="105"/>
      <c r="T10" s="104"/>
      <c r="U10" s="105"/>
      <c r="V10" s="105"/>
      <c r="W10" s="104"/>
      <c r="X10" s="104"/>
      <c r="Y10" s="105">
        <f t="shared" si="4"/>
        <v>0</v>
      </c>
      <c r="Z10" s="106"/>
      <c r="AA10" s="105"/>
      <c r="AB10" s="104"/>
      <c r="AC10" s="105"/>
      <c r="AD10" s="105"/>
      <c r="AE10" s="104"/>
      <c r="AF10" s="104"/>
      <c r="AG10" s="105">
        <f t="shared" si="5"/>
        <v>0</v>
      </c>
      <c r="AH10" s="106"/>
      <c r="AI10" s="105"/>
      <c r="AJ10" s="104"/>
      <c r="AK10" s="105"/>
      <c r="AL10" s="105"/>
      <c r="AM10" s="104"/>
      <c r="AN10" s="104"/>
      <c r="AO10" s="105">
        <f t="shared" si="6"/>
        <v>0</v>
      </c>
      <c r="AP10" s="106"/>
      <c r="AQ10" s="105"/>
      <c r="AR10" s="104"/>
      <c r="AS10" s="105"/>
      <c r="AT10" s="105"/>
      <c r="AU10" s="104"/>
      <c r="AV10" s="104"/>
      <c r="AW10" s="105">
        <f t="shared" si="7"/>
        <v>0</v>
      </c>
      <c r="AX10" s="106"/>
      <c r="AY10" s="105"/>
      <c r="AZ10" s="104"/>
      <c r="BA10" s="105"/>
      <c r="BB10" s="105"/>
      <c r="BC10" s="104"/>
      <c r="BD10" s="104"/>
      <c r="BE10" s="105">
        <f t="shared" si="8"/>
        <v>0</v>
      </c>
      <c r="BF10" s="106"/>
      <c r="BG10" s="105"/>
      <c r="BH10" s="104"/>
      <c r="BI10" s="105"/>
      <c r="BJ10" s="105"/>
      <c r="BK10" s="104"/>
      <c r="BL10" s="104"/>
      <c r="BM10" s="105">
        <f t="shared" si="9"/>
        <v>0</v>
      </c>
      <c r="BN10" s="106"/>
      <c r="BO10" s="105"/>
      <c r="BP10" s="104"/>
      <c r="BQ10" s="105"/>
      <c r="BR10" s="105"/>
      <c r="BS10" s="104"/>
      <c r="BT10" s="104"/>
      <c r="BU10" s="105">
        <f t="shared" si="10"/>
        <v>0</v>
      </c>
      <c r="BV10" s="106"/>
      <c r="BW10" s="105"/>
      <c r="BX10" s="104"/>
      <c r="BY10" s="105"/>
      <c r="BZ10" s="105"/>
      <c r="CA10" s="104"/>
      <c r="CB10" s="104"/>
      <c r="CC10" s="105">
        <f t="shared" si="11"/>
        <v>0</v>
      </c>
      <c r="CD10" s="106"/>
      <c r="CE10" s="105"/>
      <c r="CF10" s="104"/>
      <c r="CG10" s="105"/>
      <c r="CH10" s="105"/>
      <c r="CI10" s="104"/>
      <c r="CJ10" s="104"/>
      <c r="CK10" s="105">
        <f t="shared" si="12"/>
        <v>0</v>
      </c>
      <c r="CL10" s="106"/>
      <c r="CM10" s="105"/>
      <c r="CN10" s="104"/>
      <c r="CO10" s="105"/>
      <c r="CP10" s="105"/>
      <c r="CQ10" s="104"/>
      <c r="CR10" s="104"/>
      <c r="CS10" s="105">
        <f t="shared" si="13"/>
        <v>0</v>
      </c>
      <c r="CT10" s="106"/>
      <c r="CU10" s="105"/>
      <c r="CV10" s="104"/>
      <c r="CW10" s="105"/>
      <c r="CX10" s="105"/>
      <c r="CY10" s="104"/>
      <c r="CZ10" s="104"/>
      <c r="DA10" s="105">
        <f t="shared" si="14"/>
        <v>0</v>
      </c>
      <c r="DB10" s="106"/>
      <c r="DC10" s="105"/>
      <c r="DD10" s="104"/>
      <c r="DE10" s="105"/>
      <c r="DF10" s="105"/>
      <c r="DG10" s="104"/>
      <c r="DH10" s="104"/>
      <c r="DI10" s="105">
        <f t="shared" si="15"/>
        <v>0</v>
      </c>
      <c r="DJ10" s="106"/>
      <c r="DK10" s="105"/>
      <c r="DL10" s="104"/>
      <c r="DM10" s="105"/>
      <c r="DN10" s="105"/>
      <c r="DO10" s="104"/>
      <c r="DP10" s="104"/>
      <c r="DQ10" s="105">
        <f t="shared" si="16"/>
        <v>0</v>
      </c>
      <c r="DR10" s="106"/>
      <c r="DS10" s="105"/>
      <c r="DT10" s="104"/>
      <c r="DU10" s="105"/>
      <c r="DV10" s="105"/>
      <c r="DW10" s="104"/>
      <c r="DX10" s="104"/>
      <c r="DY10" s="105">
        <f t="shared" si="17"/>
        <v>0</v>
      </c>
      <c r="DZ10" s="106"/>
      <c r="EA10" s="105"/>
      <c r="EB10" s="104"/>
      <c r="EC10" s="105"/>
      <c r="ED10" s="105"/>
      <c r="EE10" s="104"/>
      <c r="EF10" s="104"/>
      <c r="EG10" s="105">
        <f t="shared" si="18"/>
        <v>0</v>
      </c>
      <c r="EH10" s="106"/>
      <c r="EI10" s="105"/>
      <c r="EJ10" s="104"/>
      <c r="EK10" s="105"/>
      <c r="EL10" s="105"/>
      <c r="EM10" s="104"/>
      <c r="EN10" s="104"/>
      <c r="EO10" s="105">
        <f t="shared" si="19"/>
        <v>0</v>
      </c>
      <c r="EP10" s="106"/>
      <c r="EQ10" s="105"/>
      <c r="ER10" s="104"/>
      <c r="ES10" s="105"/>
      <c r="ET10" s="105"/>
      <c r="EU10" s="104"/>
      <c r="EV10" s="104"/>
      <c r="EW10" s="105">
        <f t="shared" si="20"/>
        <v>0</v>
      </c>
      <c r="EX10" s="106"/>
      <c r="EY10" s="105"/>
      <c r="EZ10" s="104"/>
      <c r="FA10" s="105"/>
      <c r="FB10" s="105"/>
      <c r="FC10" s="104"/>
      <c r="FD10" s="104"/>
      <c r="FE10" s="105">
        <f t="shared" si="21"/>
        <v>0</v>
      </c>
      <c r="FF10" s="106"/>
      <c r="FG10" s="105"/>
      <c r="FH10" s="104"/>
      <c r="FI10" s="105"/>
      <c r="FJ10" s="105"/>
      <c r="FK10" s="104"/>
      <c r="FL10" s="104"/>
      <c r="FM10" s="105">
        <f t="shared" si="22"/>
        <v>0</v>
      </c>
      <c r="FN10" s="106"/>
      <c r="FO10" s="105"/>
      <c r="FP10" s="104"/>
      <c r="FQ10" s="105"/>
      <c r="FR10" s="105"/>
      <c r="FS10" s="104"/>
      <c r="FT10" s="104"/>
      <c r="FU10" s="105">
        <f t="shared" si="23"/>
        <v>0</v>
      </c>
      <c r="FV10" s="106"/>
      <c r="FW10" s="105"/>
      <c r="FX10" s="104"/>
      <c r="FY10" s="105"/>
      <c r="FZ10" s="105"/>
      <c r="GA10" s="104"/>
      <c r="GB10" s="104"/>
      <c r="GC10" s="105">
        <f t="shared" si="24"/>
        <v>0</v>
      </c>
      <c r="GD10" s="106"/>
      <c r="GE10" s="105"/>
      <c r="GF10" s="104"/>
      <c r="GG10" s="105"/>
      <c r="GH10" s="105"/>
      <c r="GI10" s="104"/>
      <c r="GJ10" s="104"/>
      <c r="GK10" s="105">
        <f t="shared" si="25"/>
        <v>0</v>
      </c>
      <c r="GL10" s="106"/>
      <c r="GM10" s="105"/>
      <c r="GN10" s="104"/>
      <c r="GO10" s="105"/>
      <c r="GP10" s="105"/>
      <c r="GQ10" s="104"/>
      <c r="GR10" s="104"/>
      <c r="GS10" s="105">
        <f t="shared" si="26"/>
        <v>0</v>
      </c>
      <c r="GT10" s="106"/>
      <c r="GU10" s="105"/>
      <c r="GV10" s="104"/>
      <c r="GW10" s="105"/>
      <c r="GX10" s="105"/>
      <c r="GY10" s="104"/>
      <c r="GZ10" s="104"/>
      <c r="HA10" s="105">
        <f t="shared" si="27"/>
        <v>0</v>
      </c>
      <c r="HB10" s="106"/>
      <c r="HC10" s="105"/>
      <c r="HD10" s="104"/>
      <c r="HE10" s="105"/>
      <c r="HF10" s="105"/>
      <c r="HG10" s="104"/>
      <c r="HH10" s="104"/>
      <c r="HI10" s="105">
        <f t="shared" si="28"/>
        <v>0</v>
      </c>
      <c r="HJ10" s="106"/>
      <c r="HK10" s="105"/>
      <c r="HL10" s="104"/>
      <c r="HM10" s="105"/>
      <c r="HN10" s="105"/>
      <c r="HO10" s="104"/>
      <c r="HP10" s="104"/>
      <c r="HQ10" s="105">
        <f t="shared" si="29"/>
        <v>0</v>
      </c>
      <c r="HR10" s="106"/>
      <c r="HS10" s="105"/>
      <c r="HT10" s="104"/>
      <c r="HU10" s="105"/>
      <c r="HV10" s="105"/>
      <c r="HW10" s="104"/>
      <c r="HX10" s="104"/>
      <c r="HY10" s="105">
        <f t="shared" si="30"/>
        <v>0</v>
      </c>
      <c r="HZ10" s="106"/>
      <c r="IA10" s="105"/>
      <c r="IB10" s="104"/>
      <c r="IC10" s="105"/>
      <c r="ID10" s="105"/>
      <c r="IE10" s="104"/>
      <c r="IF10" s="104"/>
      <c r="IG10" s="105">
        <f t="shared" si="31"/>
        <v>0</v>
      </c>
      <c r="IH10" s="106"/>
      <c r="II10" s="105"/>
      <c r="IJ10" s="104"/>
      <c r="IK10" s="105"/>
      <c r="IL10" s="105"/>
      <c r="IM10" s="104"/>
      <c r="IN10" s="104"/>
      <c r="IO10" s="105">
        <f t="shared" si="32"/>
        <v>0</v>
      </c>
      <c r="IP10" s="106"/>
      <c r="IQ10" s="105"/>
      <c r="IR10" s="104"/>
      <c r="IS10" s="105"/>
      <c r="IT10" s="105"/>
      <c r="IU10" s="104"/>
      <c r="IV10" s="104"/>
      <c r="IW10" s="105">
        <f t="shared" si="33"/>
        <v>0</v>
      </c>
      <c r="IX10" s="106"/>
      <c r="IY10" s="107">
        <f t="shared" ref="IY10:JD10" si="42">SUM(C10,K10,S10,AA10,AI10,AQ10,AY10,BG10,BO10,BW10,CE10,CM10,CU10,DC10,DK10,DS10,EA10,EI10,EQ10,EY10,FG10,FO10,FW10,GE10,GM10,GU10,HC10,HK10,HS10,IA10,II10,IQ10)</f>
        <v>0</v>
      </c>
      <c r="IZ10" s="107">
        <f t="shared" si="42"/>
        <v>0</v>
      </c>
      <c r="JA10" s="107">
        <f t="shared" si="42"/>
        <v>0</v>
      </c>
      <c r="JB10" s="107">
        <f t="shared" si="42"/>
        <v>0</v>
      </c>
      <c r="JC10" s="107">
        <f t="shared" si="42"/>
        <v>0</v>
      </c>
      <c r="JD10" s="107">
        <f t="shared" si="42"/>
        <v>0</v>
      </c>
      <c r="JE10" s="108">
        <f t="shared" si="35"/>
        <v>0</v>
      </c>
      <c r="JF10" s="104"/>
      <c r="JG10" s="104">
        <f t="shared" si="36"/>
        <v>0</v>
      </c>
    </row>
    <row r="11" ht="15.75" customHeight="1">
      <c r="A11" s="3" t="s">
        <v>160</v>
      </c>
      <c r="B11" s="3" t="s">
        <v>9</v>
      </c>
      <c r="C11" s="104"/>
      <c r="D11" s="104"/>
      <c r="E11" s="104"/>
      <c r="F11" s="104"/>
      <c r="G11" s="104"/>
      <c r="H11" s="104"/>
      <c r="I11" s="105">
        <f t="shared" si="2"/>
        <v>0</v>
      </c>
      <c r="J11" s="106"/>
      <c r="K11" s="104"/>
      <c r="L11" s="104"/>
      <c r="M11" s="104"/>
      <c r="N11" s="104"/>
      <c r="O11" s="104"/>
      <c r="P11" s="104"/>
      <c r="Q11" s="105">
        <f t="shared" si="3"/>
        <v>0</v>
      </c>
      <c r="R11" s="106"/>
      <c r="S11" s="104"/>
      <c r="T11" s="104"/>
      <c r="U11" s="104"/>
      <c r="V11" s="104"/>
      <c r="W11" s="104"/>
      <c r="X11" s="104"/>
      <c r="Y11" s="105">
        <f t="shared" si="4"/>
        <v>0</v>
      </c>
      <c r="Z11" s="106"/>
      <c r="AA11" s="104"/>
      <c r="AB11" s="104"/>
      <c r="AC11" s="104"/>
      <c r="AD11" s="104"/>
      <c r="AE11" s="104"/>
      <c r="AF11" s="104"/>
      <c r="AG11" s="105">
        <f t="shared" si="5"/>
        <v>0</v>
      </c>
      <c r="AH11" s="106"/>
      <c r="AI11" s="104"/>
      <c r="AJ11" s="104"/>
      <c r="AK11" s="104"/>
      <c r="AL11" s="104"/>
      <c r="AM11" s="104"/>
      <c r="AN11" s="104"/>
      <c r="AO11" s="105">
        <f t="shared" si="6"/>
        <v>0</v>
      </c>
      <c r="AP11" s="106"/>
      <c r="AQ11" s="104"/>
      <c r="AR11" s="104"/>
      <c r="AS11" s="104"/>
      <c r="AT11" s="104"/>
      <c r="AU11" s="104"/>
      <c r="AV11" s="104"/>
      <c r="AW11" s="105">
        <f t="shared" si="7"/>
        <v>0</v>
      </c>
      <c r="AX11" s="106"/>
      <c r="AY11" s="104"/>
      <c r="AZ11" s="104"/>
      <c r="BA11" s="104"/>
      <c r="BB11" s="104"/>
      <c r="BC11" s="104"/>
      <c r="BD11" s="104"/>
      <c r="BE11" s="105">
        <f t="shared" si="8"/>
        <v>0</v>
      </c>
      <c r="BF11" s="106"/>
      <c r="BG11" s="104"/>
      <c r="BH11" s="104"/>
      <c r="BI11" s="104"/>
      <c r="BJ11" s="104"/>
      <c r="BK11" s="104"/>
      <c r="BL11" s="104"/>
      <c r="BM11" s="105">
        <f t="shared" si="9"/>
        <v>0</v>
      </c>
      <c r="BN11" s="106"/>
      <c r="BO11" s="104"/>
      <c r="BP11" s="104"/>
      <c r="BQ11" s="104"/>
      <c r="BR11" s="104"/>
      <c r="BS11" s="104"/>
      <c r="BT11" s="104"/>
      <c r="BU11" s="105">
        <f t="shared" si="10"/>
        <v>0</v>
      </c>
      <c r="BV11" s="106"/>
      <c r="BW11" s="104"/>
      <c r="BX11" s="104"/>
      <c r="BY11" s="104"/>
      <c r="BZ11" s="104"/>
      <c r="CA11" s="104"/>
      <c r="CB11" s="104"/>
      <c r="CC11" s="105">
        <f t="shared" si="11"/>
        <v>0</v>
      </c>
      <c r="CD11" s="106"/>
      <c r="CE11" s="104"/>
      <c r="CF11" s="104"/>
      <c r="CG11" s="104"/>
      <c r="CH11" s="104"/>
      <c r="CI11" s="104"/>
      <c r="CJ11" s="104"/>
      <c r="CK11" s="105">
        <f t="shared" si="12"/>
        <v>0</v>
      </c>
      <c r="CL11" s="106"/>
      <c r="CM11" s="104"/>
      <c r="CN11" s="104"/>
      <c r="CO11" s="104"/>
      <c r="CP11" s="104"/>
      <c r="CQ11" s="104"/>
      <c r="CR11" s="104"/>
      <c r="CS11" s="105">
        <f t="shared" si="13"/>
        <v>0</v>
      </c>
      <c r="CT11" s="106"/>
      <c r="CU11" s="104"/>
      <c r="CV11" s="104"/>
      <c r="CW11" s="104"/>
      <c r="CX11" s="104"/>
      <c r="CY11" s="104"/>
      <c r="CZ11" s="104"/>
      <c r="DA11" s="105">
        <f t="shared" si="14"/>
        <v>0</v>
      </c>
      <c r="DB11" s="106"/>
      <c r="DC11" s="104"/>
      <c r="DD11" s="104"/>
      <c r="DE11" s="104"/>
      <c r="DF11" s="104"/>
      <c r="DG11" s="104"/>
      <c r="DH11" s="104"/>
      <c r="DI11" s="105">
        <f t="shared" si="15"/>
        <v>0</v>
      </c>
      <c r="DJ11" s="106"/>
      <c r="DK11" s="104"/>
      <c r="DL11" s="104"/>
      <c r="DM11" s="104"/>
      <c r="DN11" s="104"/>
      <c r="DO11" s="104"/>
      <c r="DP11" s="104"/>
      <c r="DQ11" s="105">
        <f t="shared" si="16"/>
        <v>0</v>
      </c>
      <c r="DR11" s="106"/>
      <c r="DS11" s="104"/>
      <c r="DT11" s="104"/>
      <c r="DU11" s="104"/>
      <c r="DV11" s="104"/>
      <c r="DW11" s="104"/>
      <c r="DX11" s="104"/>
      <c r="DY11" s="105">
        <f t="shared" si="17"/>
        <v>0</v>
      </c>
      <c r="DZ11" s="106"/>
      <c r="EA11" s="104"/>
      <c r="EB11" s="104"/>
      <c r="EC11" s="104"/>
      <c r="ED11" s="104"/>
      <c r="EE11" s="104"/>
      <c r="EF11" s="104"/>
      <c r="EG11" s="105">
        <f t="shared" si="18"/>
        <v>0</v>
      </c>
      <c r="EH11" s="106"/>
      <c r="EI11" s="104"/>
      <c r="EJ11" s="104"/>
      <c r="EK11" s="104"/>
      <c r="EL11" s="104"/>
      <c r="EM11" s="104"/>
      <c r="EN11" s="104"/>
      <c r="EO11" s="105">
        <f t="shared" si="19"/>
        <v>0</v>
      </c>
      <c r="EP11" s="106"/>
      <c r="EQ11" s="104"/>
      <c r="ER11" s="104"/>
      <c r="ES11" s="104"/>
      <c r="ET11" s="104"/>
      <c r="EU11" s="104"/>
      <c r="EV11" s="104"/>
      <c r="EW11" s="105">
        <f t="shared" si="20"/>
        <v>0</v>
      </c>
      <c r="EX11" s="106"/>
      <c r="EY11" s="104"/>
      <c r="EZ11" s="104"/>
      <c r="FA11" s="104"/>
      <c r="FB11" s="104"/>
      <c r="FC11" s="104"/>
      <c r="FD11" s="104"/>
      <c r="FE11" s="105">
        <f t="shared" si="21"/>
        <v>0</v>
      </c>
      <c r="FF11" s="106"/>
      <c r="FG11" s="104"/>
      <c r="FH11" s="104"/>
      <c r="FI11" s="104"/>
      <c r="FJ11" s="104"/>
      <c r="FK11" s="104"/>
      <c r="FL11" s="104"/>
      <c r="FM11" s="105">
        <f t="shared" si="22"/>
        <v>0</v>
      </c>
      <c r="FN11" s="106"/>
      <c r="FO11" s="104"/>
      <c r="FP11" s="104"/>
      <c r="FQ11" s="104"/>
      <c r="FR11" s="104"/>
      <c r="FS11" s="104"/>
      <c r="FT11" s="104"/>
      <c r="FU11" s="105">
        <f t="shared" si="23"/>
        <v>0</v>
      </c>
      <c r="FV11" s="106"/>
      <c r="FW11" s="104"/>
      <c r="FX11" s="104"/>
      <c r="FY11" s="104"/>
      <c r="FZ11" s="104"/>
      <c r="GA11" s="104"/>
      <c r="GB11" s="104"/>
      <c r="GC11" s="105">
        <f t="shared" si="24"/>
        <v>0</v>
      </c>
      <c r="GD11" s="106"/>
      <c r="GE11" s="104"/>
      <c r="GF11" s="104"/>
      <c r="GG11" s="104"/>
      <c r="GH11" s="104"/>
      <c r="GI11" s="104"/>
      <c r="GJ11" s="104"/>
      <c r="GK11" s="105">
        <f t="shared" si="25"/>
        <v>0</v>
      </c>
      <c r="GL11" s="106"/>
      <c r="GM11" s="104"/>
      <c r="GN11" s="104"/>
      <c r="GO11" s="104"/>
      <c r="GP11" s="104"/>
      <c r="GQ11" s="104"/>
      <c r="GR11" s="104"/>
      <c r="GS11" s="105">
        <f t="shared" si="26"/>
        <v>0</v>
      </c>
      <c r="GT11" s="106"/>
      <c r="GU11" s="104"/>
      <c r="GV11" s="104"/>
      <c r="GW11" s="104"/>
      <c r="GX11" s="104"/>
      <c r="GY11" s="104"/>
      <c r="GZ11" s="104"/>
      <c r="HA11" s="105">
        <f t="shared" si="27"/>
        <v>0</v>
      </c>
      <c r="HB11" s="106"/>
      <c r="HC11" s="104"/>
      <c r="HD11" s="104"/>
      <c r="HE11" s="104"/>
      <c r="HF11" s="104"/>
      <c r="HG11" s="104"/>
      <c r="HH11" s="104"/>
      <c r="HI11" s="105">
        <f t="shared" si="28"/>
        <v>0</v>
      </c>
      <c r="HJ11" s="106"/>
      <c r="HK11" s="104"/>
      <c r="HL11" s="104"/>
      <c r="HM11" s="104"/>
      <c r="HN11" s="104"/>
      <c r="HO11" s="104"/>
      <c r="HP11" s="104"/>
      <c r="HQ11" s="105">
        <f t="shared" si="29"/>
        <v>0</v>
      </c>
      <c r="HR11" s="106"/>
      <c r="HS11" s="104"/>
      <c r="HT11" s="104"/>
      <c r="HU11" s="104"/>
      <c r="HV11" s="104"/>
      <c r="HW11" s="104"/>
      <c r="HX11" s="104"/>
      <c r="HY11" s="105">
        <f t="shared" si="30"/>
        <v>0</v>
      </c>
      <c r="HZ11" s="106"/>
      <c r="IA11" s="104"/>
      <c r="IB11" s="104"/>
      <c r="IC11" s="104"/>
      <c r="ID11" s="104"/>
      <c r="IE11" s="104"/>
      <c r="IF11" s="104"/>
      <c r="IG11" s="105">
        <f t="shared" si="31"/>
        <v>0</v>
      </c>
      <c r="IH11" s="106"/>
      <c r="II11" s="104"/>
      <c r="IJ11" s="104"/>
      <c r="IK11" s="104"/>
      <c r="IL11" s="104"/>
      <c r="IM11" s="104"/>
      <c r="IN11" s="104"/>
      <c r="IO11" s="105">
        <f t="shared" si="32"/>
        <v>0</v>
      </c>
      <c r="IP11" s="106"/>
      <c r="IQ11" s="104"/>
      <c r="IR11" s="104"/>
      <c r="IS11" s="104"/>
      <c r="IT11" s="104"/>
      <c r="IU11" s="104"/>
      <c r="IV11" s="104"/>
      <c r="IW11" s="105">
        <f t="shared" si="33"/>
        <v>0</v>
      </c>
      <c r="IX11" s="106"/>
      <c r="IY11" s="107">
        <f t="shared" ref="IY11:JD11" si="43">SUM(C11,K11,S11,AA11,AI11,AQ11,AY11,BG11,BO11,BW11,CE11,CM11,CU11,DC11,DK11,DS11,EA11,EI11,EQ11,EY11,FG11,FO11,FW11,GE11,GM11,GU11,HC11,HK11,HS11,IA11,II11,IQ11)</f>
        <v>0</v>
      </c>
      <c r="IZ11" s="107">
        <f t="shared" si="43"/>
        <v>0</v>
      </c>
      <c r="JA11" s="107">
        <f t="shared" si="43"/>
        <v>0</v>
      </c>
      <c r="JB11" s="107">
        <f t="shared" si="43"/>
        <v>0</v>
      </c>
      <c r="JC11" s="107">
        <f t="shared" si="43"/>
        <v>0</v>
      </c>
      <c r="JD11" s="107">
        <f t="shared" si="43"/>
        <v>0</v>
      </c>
      <c r="JE11" s="108">
        <f t="shared" si="35"/>
        <v>0</v>
      </c>
      <c r="JF11" s="104"/>
      <c r="JG11" s="104">
        <f t="shared" si="36"/>
        <v>0</v>
      </c>
    </row>
    <row r="12" ht="15.75" customHeight="1">
      <c r="A12" s="2" t="s">
        <v>66</v>
      </c>
      <c r="B12" s="3" t="s">
        <v>11</v>
      </c>
      <c r="C12" s="104"/>
      <c r="D12" s="104"/>
      <c r="E12" s="104"/>
      <c r="F12" s="104"/>
      <c r="G12" s="104"/>
      <c r="H12" s="104"/>
      <c r="I12" s="105">
        <f t="shared" si="2"/>
        <v>0</v>
      </c>
      <c r="J12" s="106"/>
      <c r="K12" s="104"/>
      <c r="L12" s="104"/>
      <c r="M12" s="104"/>
      <c r="N12" s="104"/>
      <c r="O12" s="104"/>
      <c r="P12" s="104"/>
      <c r="Q12" s="105">
        <f t="shared" si="3"/>
        <v>0</v>
      </c>
      <c r="R12" s="106"/>
      <c r="S12" s="104"/>
      <c r="T12" s="104"/>
      <c r="U12" s="104"/>
      <c r="V12" s="104"/>
      <c r="W12" s="104"/>
      <c r="X12" s="104"/>
      <c r="Y12" s="105">
        <f t="shared" si="4"/>
        <v>0</v>
      </c>
      <c r="Z12" s="106"/>
      <c r="AA12" s="104"/>
      <c r="AB12" s="104"/>
      <c r="AC12" s="104"/>
      <c r="AD12" s="104"/>
      <c r="AE12" s="104"/>
      <c r="AF12" s="104"/>
      <c r="AG12" s="105">
        <f t="shared" si="5"/>
        <v>0</v>
      </c>
      <c r="AH12" s="106"/>
      <c r="AI12" s="104"/>
      <c r="AJ12" s="104"/>
      <c r="AK12" s="104"/>
      <c r="AL12" s="104"/>
      <c r="AM12" s="104"/>
      <c r="AN12" s="104"/>
      <c r="AO12" s="105">
        <f t="shared" si="6"/>
        <v>0</v>
      </c>
      <c r="AP12" s="106"/>
      <c r="AQ12" s="104"/>
      <c r="AR12" s="104"/>
      <c r="AS12" s="104"/>
      <c r="AT12" s="104"/>
      <c r="AU12" s="104"/>
      <c r="AV12" s="104"/>
      <c r="AW12" s="105">
        <f t="shared" si="7"/>
        <v>0</v>
      </c>
      <c r="AX12" s="106"/>
      <c r="AY12" s="104"/>
      <c r="AZ12" s="104"/>
      <c r="BA12" s="104"/>
      <c r="BB12" s="104"/>
      <c r="BC12" s="104"/>
      <c r="BD12" s="104"/>
      <c r="BE12" s="105">
        <f t="shared" si="8"/>
        <v>0</v>
      </c>
      <c r="BF12" s="106"/>
      <c r="BG12" s="104"/>
      <c r="BH12" s="104"/>
      <c r="BI12" s="104"/>
      <c r="BJ12" s="104"/>
      <c r="BK12" s="104"/>
      <c r="BL12" s="104"/>
      <c r="BM12" s="105">
        <f t="shared" si="9"/>
        <v>0</v>
      </c>
      <c r="BN12" s="106"/>
      <c r="BO12" s="104"/>
      <c r="BP12" s="104"/>
      <c r="BQ12" s="104"/>
      <c r="BR12" s="104"/>
      <c r="BS12" s="104"/>
      <c r="BT12" s="104"/>
      <c r="BU12" s="105">
        <f t="shared" si="10"/>
        <v>0</v>
      </c>
      <c r="BV12" s="106"/>
      <c r="BW12" s="104"/>
      <c r="BX12" s="104"/>
      <c r="BY12" s="104"/>
      <c r="BZ12" s="104"/>
      <c r="CA12" s="104"/>
      <c r="CB12" s="104"/>
      <c r="CC12" s="105">
        <f t="shared" si="11"/>
        <v>0</v>
      </c>
      <c r="CD12" s="106"/>
      <c r="CE12" s="104"/>
      <c r="CF12" s="104"/>
      <c r="CG12" s="104"/>
      <c r="CH12" s="104"/>
      <c r="CI12" s="104"/>
      <c r="CJ12" s="104"/>
      <c r="CK12" s="105">
        <f t="shared" si="12"/>
        <v>0</v>
      </c>
      <c r="CL12" s="106"/>
      <c r="CM12" s="104"/>
      <c r="CN12" s="104"/>
      <c r="CO12" s="104"/>
      <c r="CP12" s="104"/>
      <c r="CQ12" s="104"/>
      <c r="CR12" s="104"/>
      <c r="CS12" s="105">
        <f t="shared" si="13"/>
        <v>0</v>
      </c>
      <c r="CT12" s="106"/>
      <c r="CU12" s="104"/>
      <c r="CV12" s="104"/>
      <c r="CW12" s="104"/>
      <c r="CX12" s="104"/>
      <c r="CY12" s="104"/>
      <c r="CZ12" s="104"/>
      <c r="DA12" s="105">
        <f t="shared" si="14"/>
        <v>0</v>
      </c>
      <c r="DB12" s="106"/>
      <c r="DC12" s="104"/>
      <c r="DD12" s="104"/>
      <c r="DE12" s="104"/>
      <c r="DF12" s="104"/>
      <c r="DG12" s="104"/>
      <c r="DH12" s="104"/>
      <c r="DI12" s="105">
        <f t="shared" si="15"/>
        <v>0</v>
      </c>
      <c r="DJ12" s="106"/>
      <c r="DK12" s="104"/>
      <c r="DL12" s="104"/>
      <c r="DM12" s="104"/>
      <c r="DN12" s="104"/>
      <c r="DO12" s="104"/>
      <c r="DP12" s="104"/>
      <c r="DQ12" s="105">
        <f t="shared" si="16"/>
        <v>0</v>
      </c>
      <c r="DR12" s="106"/>
      <c r="DS12" s="104"/>
      <c r="DT12" s="104"/>
      <c r="DU12" s="104"/>
      <c r="DV12" s="104"/>
      <c r="DW12" s="104"/>
      <c r="DX12" s="104"/>
      <c r="DY12" s="105">
        <f t="shared" si="17"/>
        <v>0</v>
      </c>
      <c r="DZ12" s="106"/>
      <c r="EA12" s="104"/>
      <c r="EB12" s="104"/>
      <c r="EC12" s="104"/>
      <c r="ED12" s="104"/>
      <c r="EE12" s="104"/>
      <c r="EF12" s="104"/>
      <c r="EG12" s="105">
        <f t="shared" si="18"/>
        <v>0</v>
      </c>
      <c r="EH12" s="106"/>
      <c r="EI12" s="104"/>
      <c r="EJ12" s="104"/>
      <c r="EK12" s="104"/>
      <c r="EL12" s="104"/>
      <c r="EM12" s="104"/>
      <c r="EN12" s="104"/>
      <c r="EO12" s="105">
        <f t="shared" si="19"/>
        <v>0</v>
      </c>
      <c r="EP12" s="106"/>
      <c r="EQ12" s="104"/>
      <c r="ER12" s="104"/>
      <c r="ES12" s="104"/>
      <c r="ET12" s="104"/>
      <c r="EU12" s="104"/>
      <c r="EV12" s="104"/>
      <c r="EW12" s="105">
        <f t="shared" si="20"/>
        <v>0</v>
      </c>
      <c r="EX12" s="106"/>
      <c r="EY12" s="104"/>
      <c r="EZ12" s="104"/>
      <c r="FA12" s="104"/>
      <c r="FB12" s="104"/>
      <c r="FC12" s="104"/>
      <c r="FD12" s="104"/>
      <c r="FE12" s="105">
        <f t="shared" si="21"/>
        <v>0</v>
      </c>
      <c r="FF12" s="106"/>
      <c r="FG12" s="104"/>
      <c r="FH12" s="104"/>
      <c r="FI12" s="104"/>
      <c r="FJ12" s="104"/>
      <c r="FK12" s="104"/>
      <c r="FL12" s="104"/>
      <c r="FM12" s="105">
        <f t="shared" si="22"/>
        <v>0</v>
      </c>
      <c r="FN12" s="106"/>
      <c r="FO12" s="104"/>
      <c r="FP12" s="104"/>
      <c r="FQ12" s="104"/>
      <c r="FR12" s="104"/>
      <c r="FS12" s="104"/>
      <c r="FT12" s="104"/>
      <c r="FU12" s="105">
        <f t="shared" si="23"/>
        <v>0</v>
      </c>
      <c r="FV12" s="106"/>
      <c r="FW12" s="104"/>
      <c r="FX12" s="104"/>
      <c r="FY12" s="104"/>
      <c r="FZ12" s="104"/>
      <c r="GA12" s="104"/>
      <c r="GB12" s="104"/>
      <c r="GC12" s="105">
        <f t="shared" si="24"/>
        <v>0</v>
      </c>
      <c r="GD12" s="106"/>
      <c r="GE12" s="104"/>
      <c r="GF12" s="104"/>
      <c r="GG12" s="104"/>
      <c r="GH12" s="104"/>
      <c r="GI12" s="104"/>
      <c r="GJ12" s="104"/>
      <c r="GK12" s="105">
        <f t="shared" si="25"/>
        <v>0</v>
      </c>
      <c r="GL12" s="106"/>
      <c r="GM12" s="104"/>
      <c r="GN12" s="104"/>
      <c r="GO12" s="104"/>
      <c r="GP12" s="104"/>
      <c r="GQ12" s="104"/>
      <c r="GR12" s="104"/>
      <c r="GS12" s="105">
        <f t="shared" si="26"/>
        <v>0</v>
      </c>
      <c r="GT12" s="106"/>
      <c r="GU12" s="104"/>
      <c r="GV12" s="104"/>
      <c r="GW12" s="104"/>
      <c r="GX12" s="104"/>
      <c r="GY12" s="104"/>
      <c r="GZ12" s="104"/>
      <c r="HA12" s="105">
        <f t="shared" si="27"/>
        <v>0</v>
      </c>
      <c r="HB12" s="106"/>
      <c r="HC12" s="104"/>
      <c r="HD12" s="104"/>
      <c r="HE12" s="104"/>
      <c r="HF12" s="104"/>
      <c r="HG12" s="104"/>
      <c r="HH12" s="104"/>
      <c r="HI12" s="105">
        <f t="shared" si="28"/>
        <v>0</v>
      </c>
      <c r="HJ12" s="106"/>
      <c r="HK12" s="104"/>
      <c r="HL12" s="104"/>
      <c r="HM12" s="104"/>
      <c r="HN12" s="104"/>
      <c r="HO12" s="104"/>
      <c r="HP12" s="104"/>
      <c r="HQ12" s="105">
        <f t="shared" si="29"/>
        <v>0</v>
      </c>
      <c r="HR12" s="106"/>
      <c r="HS12" s="104"/>
      <c r="HT12" s="104"/>
      <c r="HU12" s="104"/>
      <c r="HV12" s="104"/>
      <c r="HW12" s="104"/>
      <c r="HX12" s="104"/>
      <c r="HY12" s="105">
        <f t="shared" si="30"/>
        <v>0</v>
      </c>
      <c r="HZ12" s="106"/>
      <c r="IA12" s="104"/>
      <c r="IB12" s="104"/>
      <c r="IC12" s="104"/>
      <c r="ID12" s="104"/>
      <c r="IE12" s="104"/>
      <c r="IF12" s="104"/>
      <c r="IG12" s="105">
        <f t="shared" si="31"/>
        <v>0</v>
      </c>
      <c r="IH12" s="106"/>
      <c r="II12" s="104"/>
      <c r="IJ12" s="104"/>
      <c r="IK12" s="104"/>
      <c r="IL12" s="104"/>
      <c r="IM12" s="104"/>
      <c r="IN12" s="104"/>
      <c r="IO12" s="105">
        <f t="shared" si="32"/>
        <v>0</v>
      </c>
      <c r="IP12" s="106"/>
      <c r="IQ12" s="104"/>
      <c r="IR12" s="104"/>
      <c r="IS12" s="104"/>
      <c r="IT12" s="104"/>
      <c r="IU12" s="104"/>
      <c r="IV12" s="104"/>
      <c r="IW12" s="105">
        <f t="shared" si="33"/>
        <v>0</v>
      </c>
      <c r="IX12" s="106"/>
      <c r="IY12" s="107">
        <f t="shared" ref="IY12:JD12" si="44">SUM(C12,K12,S12,AA12,AI12,AQ12,AY12,BG12,BO12,BW12,CE12,CM12,CU12,DC12,DK12,DS12,EA12,EI12,EQ12,EY12,FG12,FO12,FW12,GE12,GM12,GU12,HC12,HK12,HS12,IA12,II12,IQ12)</f>
        <v>0</v>
      </c>
      <c r="IZ12" s="107">
        <f t="shared" si="44"/>
        <v>0</v>
      </c>
      <c r="JA12" s="107">
        <f t="shared" si="44"/>
        <v>0</v>
      </c>
      <c r="JB12" s="107">
        <f t="shared" si="44"/>
        <v>0</v>
      </c>
      <c r="JC12" s="107">
        <f t="shared" si="44"/>
        <v>0</v>
      </c>
      <c r="JD12" s="107">
        <f t="shared" si="44"/>
        <v>0</v>
      </c>
      <c r="JE12" s="108">
        <f t="shared" si="35"/>
        <v>0</v>
      </c>
      <c r="JF12" s="104"/>
      <c r="JG12" s="104">
        <f t="shared" si="36"/>
        <v>0</v>
      </c>
    </row>
    <row r="13" ht="15.75" customHeight="1">
      <c r="A13" s="110" t="s">
        <v>67</v>
      </c>
      <c r="B13" s="110" t="s">
        <v>12</v>
      </c>
      <c r="C13" s="104"/>
      <c r="D13" s="104"/>
      <c r="E13" s="104"/>
      <c r="F13" s="104"/>
      <c r="G13" s="104"/>
      <c r="H13" s="104"/>
      <c r="I13" s="105">
        <f t="shared" si="2"/>
        <v>0</v>
      </c>
      <c r="J13" s="106"/>
      <c r="K13" s="104"/>
      <c r="L13" s="104"/>
      <c r="M13" s="104"/>
      <c r="N13" s="104"/>
      <c r="O13" s="104"/>
      <c r="P13" s="104"/>
      <c r="Q13" s="105">
        <f t="shared" si="3"/>
        <v>0</v>
      </c>
      <c r="R13" s="106"/>
      <c r="S13" s="104"/>
      <c r="T13" s="104"/>
      <c r="U13" s="104"/>
      <c r="V13" s="104"/>
      <c r="W13" s="104"/>
      <c r="X13" s="104"/>
      <c r="Y13" s="105">
        <f t="shared" si="4"/>
        <v>0</v>
      </c>
      <c r="Z13" s="106"/>
      <c r="AA13" s="104"/>
      <c r="AB13" s="104"/>
      <c r="AC13" s="104"/>
      <c r="AD13" s="104"/>
      <c r="AE13" s="104"/>
      <c r="AF13" s="104"/>
      <c r="AG13" s="105">
        <f t="shared" si="5"/>
        <v>0</v>
      </c>
      <c r="AH13" s="106"/>
      <c r="AI13" s="104"/>
      <c r="AJ13" s="104"/>
      <c r="AK13" s="104"/>
      <c r="AL13" s="104"/>
      <c r="AM13" s="104"/>
      <c r="AN13" s="104"/>
      <c r="AO13" s="105">
        <f t="shared" si="6"/>
        <v>0</v>
      </c>
      <c r="AP13" s="106"/>
      <c r="AQ13" s="104"/>
      <c r="AR13" s="104"/>
      <c r="AS13" s="104"/>
      <c r="AT13" s="104"/>
      <c r="AU13" s="104"/>
      <c r="AV13" s="104"/>
      <c r="AW13" s="105">
        <f t="shared" si="7"/>
        <v>0</v>
      </c>
      <c r="AX13" s="106"/>
      <c r="AY13" s="104"/>
      <c r="AZ13" s="104"/>
      <c r="BA13" s="104"/>
      <c r="BB13" s="104"/>
      <c r="BC13" s="104"/>
      <c r="BD13" s="104"/>
      <c r="BE13" s="105">
        <f t="shared" si="8"/>
        <v>0</v>
      </c>
      <c r="BF13" s="106"/>
      <c r="BG13" s="104"/>
      <c r="BH13" s="104"/>
      <c r="BI13" s="104"/>
      <c r="BJ13" s="104"/>
      <c r="BK13" s="104"/>
      <c r="BL13" s="104"/>
      <c r="BM13" s="105">
        <f t="shared" si="9"/>
        <v>0</v>
      </c>
      <c r="BN13" s="106"/>
      <c r="BO13" s="104"/>
      <c r="BP13" s="104"/>
      <c r="BQ13" s="104"/>
      <c r="BR13" s="104"/>
      <c r="BS13" s="104"/>
      <c r="BT13" s="104"/>
      <c r="BU13" s="105">
        <f t="shared" si="10"/>
        <v>0</v>
      </c>
      <c r="BV13" s="106"/>
      <c r="BW13" s="104"/>
      <c r="BX13" s="104"/>
      <c r="BY13" s="104"/>
      <c r="BZ13" s="104"/>
      <c r="CA13" s="104"/>
      <c r="CB13" s="104"/>
      <c r="CC13" s="105">
        <f t="shared" si="11"/>
        <v>0</v>
      </c>
      <c r="CD13" s="106"/>
      <c r="CE13" s="104"/>
      <c r="CF13" s="104"/>
      <c r="CG13" s="104"/>
      <c r="CH13" s="104"/>
      <c r="CI13" s="104"/>
      <c r="CJ13" s="104"/>
      <c r="CK13" s="105">
        <f t="shared" si="12"/>
        <v>0</v>
      </c>
      <c r="CL13" s="106"/>
      <c r="CM13" s="104"/>
      <c r="CN13" s="104"/>
      <c r="CO13" s="104"/>
      <c r="CP13" s="104"/>
      <c r="CQ13" s="104"/>
      <c r="CR13" s="104"/>
      <c r="CS13" s="105">
        <f t="shared" si="13"/>
        <v>0</v>
      </c>
      <c r="CT13" s="106"/>
      <c r="CU13" s="104"/>
      <c r="CV13" s="104"/>
      <c r="CW13" s="104"/>
      <c r="CX13" s="104"/>
      <c r="CY13" s="104"/>
      <c r="CZ13" s="104"/>
      <c r="DA13" s="105">
        <f t="shared" si="14"/>
        <v>0</v>
      </c>
      <c r="DB13" s="106"/>
      <c r="DC13" s="104"/>
      <c r="DD13" s="104"/>
      <c r="DE13" s="104"/>
      <c r="DF13" s="104"/>
      <c r="DG13" s="104"/>
      <c r="DH13" s="104"/>
      <c r="DI13" s="105">
        <f t="shared" si="15"/>
        <v>0</v>
      </c>
      <c r="DJ13" s="106"/>
      <c r="DK13" s="104"/>
      <c r="DL13" s="104"/>
      <c r="DM13" s="104"/>
      <c r="DN13" s="104"/>
      <c r="DO13" s="104"/>
      <c r="DP13" s="104"/>
      <c r="DQ13" s="105">
        <f t="shared" si="16"/>
        <v>0</v>
      </c>
      <c r="DR13" s="106"/>
      <c r="DS13" s="104"/>
      <c r="DT13" s="104"/>
      <c r="DU13" s="104"/>
      <c r="DV13" s="104"/>
      <c r="DW13" s="104"/>
      <c r="DX13" s="104"/>
      <c r="DY13" s="105">
        <f t="shared" si="17"/>
        <v>0</v>
      </c>
      <c r="DZ13" s="106"/>
      <c r="EA13" s="104"/>
      <c r="EB13" s="104"/>
      <c r="EC13" s="104"/>
      <c r="ED13" s="104"/>
      <c r="EE13" s="104"/>
      <c r="EF13" s="104"/>
      <c r="EG13" s="105">
        <f t="shared" si="18"/>
        <v>0</v>
      </c>
      <c r="EH13" s="106"/>
      <c r="EI13" s="104"/>
      <c r="EJ13" s="104"/>
      <c r="EK13" s="104"/>
      <c r="EL13" s="104"/>
      <c r="EM13" s="104"/>
      <c r="EN13" s="104"/>
      <c r="EO13" s="105">
        <f t="shared" si="19"/>
        <v>0</v>
      </c>
      <c r="EP13" s="106"/>
      <c r="EQ13" s="104"/>
      <c r="ER13" s="104"/>
      <c r="ES13" s="104"/>
      <c r="ET13" s="104"/>
      <c r="EU13" s="104"/>
      <c r="EV13" s="104"/>
      <c r="EW13" s="105">
        <f t="shared" si="20"/>
        <v>0</v>
      </c>
      <c r="EX13" s="106"/>
      <c r="EY13" s="104"/>
      <c r="EZ13" s="104"/>
      <c r="FA13" s="104"/>
      <c r="FB13" s="104"/>
      <c r="FC13" s="104"/>
      <c r="FD13" s="104"/>
      <c r="FE13" s="105">
        <f t="shared" si="21"/>
        <v>0</v>
      </c>
      <c r="FF13" s="106"/>
      <c r="FG13" s="104"/>
      <c r="FH13" s="104"/>
      <c r="FI13" s="104"/>
      <c r="FJ13" s="104"/>
      <c r="FK13" s="104"/>
      <c r="FL13" s="104"/>
      <c r="FM13" s="105">
        <f t="shared" si="22"/>
        <v>0</v>
      </c>
      <c r="FN13" s="106"/>
      <c r="FO13" s="104"/>
      <c r="FP13" s="104"/>
      <c r="FQ13" s="104"/>
      <c r="FR13" s="104"/>
      <c r="FS13" s="104"/>
      <c r="FT13" s="104"/>
      <c r="FU13" s="105">
        <f t="shared" si="23"/>
        <v>0</v>
      </c>
      <c r="FV13" s="106"/>
      <c r="FW13" s="104"/>
      <c r="FX13" s="104"/>
      <c r="FY13" s="104"/>
      <c r="FZ13" s="104"/>
      <c r="GA13" s="104"/>
      <c r="GB13" s="104"/>
      <c r="GC13" s="105">
        <f t="shared" si="24"/>
        <v>0</v>
      </c>
      <c r="GD13" s="106"/>
      <c r="GE13" s="104"/>
      <c r="GF13" s="104"/>
      <c r="GG13" s="104"/>
      <c r="GH13" s="104"/>
      <c r="GI13" s="104"/>
      <c r="GJ13" s="104"/>
      <c r="GK13" s="105">
        <f t="shared" si="25"/>
        <v>0</v>
      </c>
      <c r="GL13" s="106"/>
      <c r="GM13" s="104"/>
      <c r="GN13" s="104"/>
      <c r="GO13" s="104"/>
      <c r="GP13" s="104"/>
      <c r="GQ13" s="104"/>
      <c r="GR13" s="104"/>
      <c r="GS13" s="105">
        <f t="shared" si="26"/>
        <v>0</v>
      </c>
      <c r="GT13" s="106"/>
      <c r="GU13" s="104"/>
      <c r="GV13" s="104"/>
      <c r="GW13" s="104"/>
      <c r="GX13" s="104"/>
      <c r="GY13" s="104"/>
      <c r="GZ13" s="104"/>
      <c r="HA13" s="105">
        <f t="shared" si="27"/>
        <v>0</v>
      </c>
      <c r="HB13" s="106"/>
      <c r="HC13" s="104"/>
      <c r="HD13" s="104"/>
      <c r="HE13" s="104"/>
      <c r="HF13" s="104"/>
      <c r="HG13" s="104"/>
      <c r="HH13" s="104"/>
      <c r="HI13" s="105">
        <f t="shared" si="28"/>
        <v>0</v>
      </c>
      <c r="HJ13" s="106"/>
      <c r="HK13" s="104"/>
      <c r="HL13" s="104"/>
      <c r="HM13" s="104"/>
      <c r="HN13" s="104"/>
      <c r="HO13" s="104"/>
      <c r="HP13" s="104"/>
      <c r="HQ13" s="105">
        <f t="shared" si="29"/>
        <v>0</v>
      </c>
      <c r="HR13" s="106"/>
      <c r="HS13" s="104"/>
      <c r="HT13" s="104"/>
      <c r="HU13" s="104"/>
      <c r="HV13" s="104"/>
      <c r="HW13" s="104"/>
      <c r="HX13" s="104"/>
      <c r="HY13" s="105">
        <f t="shared" si="30"/>
        <v>0</v>
      </c>
      <c r="HZ13" s="106"/>
      <c r="IA13" s="104"/>
      <c r="IB13" s="104"/>
      <c r="IC13" s="104"/>
      <c r="ID13" s="104"/>
      <c r="IE13" s="104"/>
      <c r="IF13" s="104"/>
      <c r="IG13" s="105">
        <f t="shared" si="31"/>
        <v>0</v>
      </c>
      <c r="IH13" s="106"/>
      <c r="II13" s="104"/>
      <c r="IJ13" s="104"/>
      <c r="IK13" s="104"/>
      <c r="IL13" s="104"/>
      <c r="IM13" s="104"/>
      <c r="IN13" s="104"/>
      <c r="IO13" s="105">
        <f t="shared" si="32"/>
        <v>0</v>
      </c>
      <c r="IP13" s="106"/>
      <c r="IQ13" s="104"/>
      <c r="IR13" s="104"/>
      <c r="IS13" s="104"/>
      <c r="IT13" s="104"/>
      <c r="IU13" s="104"/>
      <c r="IV13" s="104"/>
      <c r="IW13" s="105">
        <f t="shared" si="33"/>
        <v>0</v>
      </c>
      <c r="IX13" s="106"/>
      <c r="IY13" s="107">
        <f t="shared" ref="IY13:JD13" si="45">SUM(C13,K13,S13,AA13,AI13,AQ13,AY13,BG13,BO13,BW13,CE13,CM13,CU13,DC13,DK13,DS13,EA13,EI13,EQ13,EY13,FG13,FO13,FW13,GE13,GM13,GU13,HC13,HK13,HS13,IA13,II13,IQ13)</f>
        <v>0</v>
      </c>
      <c r="IZ13" s="107">
        <f t="shared" si="45"/>
        <v>0</v>
      </c>
      <c r="JA13" s="107">
        <f t="shared" si="45"/>
        <v>0</v>
      </c>
      <c r="JB13" s="107">
        <f t="shared" si="45"/>
        <v>0</v>
      </c>
      <c r="JC13" s="107">
        <f t="shared" si="45"/>
        <v>0</v>
      </c>
      <c r="JD13" s="107">
        <f t="shared" si="45"/>
        <v>0</v>
      </c>
      <c r="JE13" s="108">
        <f t="shared" si="35"/>
        <v>0</v>
      </c>
      <c r="JF13" s="104"/>
      <c r="JG13" s="104">
        <f t="shared" si="36"/>
        <v>0</v>
      </c>
    </row>
    <row r="14" ht="15.75" customHeight="1">
      <c r="A14" s="3" t="s">
        <v>68</v>
      </c>
      <c r="B14" s="3" t="s">
        <v>13</v>
      </c>
      <c r="C14" s="104"/>
      <c r="D14" s="104"/>
      <c r="E14" s="104"/>
      <c r="F14" s="104"/>
      <c r="G14" s="104"/>
      <c r="H14" s="104"/>
      <c r="I14" s="105">
        <f t="shared" si="2"/>
        <v>0</v>
      </c>
      <c r="J14" s="106"/>
      <c r="K14" s="104"/>
      <c r="L14" s="104"/>
      <c r="M14" s="104"/>
      <c r="N14" s="104"/>
      <c r="O14" s="104"/>
      <c r="P14" s="104"/>
      <c r="Q14" s="105">
        <f t="shared" si="3"/>
        <v>0</v>
      </c>
      <c r="R14" s="106"/>
      <c r="S14" s="104"/>
      <c r="T14" s="104"/>
      <c r="U14" s="104"/>
      <c r="V14" s="104"/>
      <c r="W14" s="104"/>
      <c r="X14" s="104"/>
      <c r="Y14" s="105">
        <f t="shared" si="4"/>
        <v>0</v>
      </c>
      <c r="Z14" s="106"/>
      <c r="AA14" s="104"/>
      <c r="AB14" s="104"/>
      <c r="AC14" s="104"/>
      <c r="AD14" s="104"/>
      <c r="AE14" s="104"/>
      <c r="AF14" s="104"/>
      <c r="AG14" s="105">
        <f t="shared" si="5"/>
        <v>0</v>
      </c>
      <c r="AH14" s="106"/>
      <c r="AI14" s="104"/>
      <c r="AJ14" s="104"/>
      <c r="AK14" s="104"/>
      <c r="AL14" s="104"/>
      <c r="AM14" s="104"/>
      <c r="AN14" s="104"/>
      <c r="AO14" s="105">
        <f t="shared" si="6"/>
        <v>0</v>
      </c>
      <c r="AP14" s="106"/>
      <c r="AQ14" s="104"/>
      <c r="AR14" s="104"/>
      <c r="AS14" s="104"/>
      <c r="AT14" s="104"/>
      <c r="AU14" s="104"/>
      <c r="AV14" s="104"/>
      <c r="AW14" s="105">
        <f t="shared" si="7"/>
        <v>0</v>
      </c>
      <c r="AX14" s="106"/>
      <c r="AY14" s="104"/>
      <c r="AZ14" s="104"/>
      <c r="BA14" s="104"/>
      <c r="BB14" s="104"/>
      <c r="BC14" s="104"/>
      <c r="BD14" s="104"/>
      <c r="BE14" s="105">
        <f t="shared" si="8"/>
        <v>0</v>
      </c>
      <c r="BF14" s="106"/>
      <c r="BG14" s="104"/>
      <c r="BH14" s="104"/>
      <c r="BI14" s="104"/>
      <c r="BJ14" s="104"/>
      <c r="BK14" s="104"/>
      <c r="BL14" s="104"/>
      <c r="BM14" s="105">
        <f t="shared" si="9"/>
        <v>0</v>
      </c>
      <c r="BN14" s="106"/>
      <c r="BO14" s="104"/>
      <c r="BP14" s="104"/>
      <c r="BQ14" s="104"/>
      <c r="BR14" s="104"/>
      <c r="BS14" s="104"/>
      <c r="BT14" s="104"/>
      <c r="BU14" s="105">
        <f t="shared" si="10"/>
        <v>0</v>
      </c>
      <c r="BV14" s="106"/>
      <c r="BW14" s="104"/>
      <c r="BX14" s="104"/>
      <c r="BY14" s="104"/>
      <c r="BZ14" s="104"/>
      <c r="CA14" s="104"/>
      <c r="CB14" s="104"/>
      <c r="CC14" s="105">
        <f t="shared" si="11"/>
        <v>0</v>
      </c>
      <c r="CD14" s="106"/>
      <c r="CE14" s="104"/>
      <c r="CF14" s="104"/>
      <c r="CG14" s="104"/>
      <c r="CH14" s="104"/>
      <c r="CI14" s="104"/>
      <c r="CJ14" s="104"/>
      <c r="CK14" s="105">
        <f t="shared" si="12"/>
        <v>0</v>
      </c>
      <c r="CL14" s="106"/>
      <c r="CM14" s="104"/>
      <c r="CN14" s="104"/>
      <c r="CO14" s="104"/>
      <c r="CP14" s="104"/>
      <c r="CQ14" s="104"/>
      <c r="CR14" s="104"/>
      <c r="CS14" s="105">
        <f t="shared" si="13"/>
        <v>0</v>
      </c>
      <c r="CT14" s="106"/>
      <c r="CU14" s="104"/>
      <c r="CV14" s="104"/>
      <c r="CW14" s="104"/>
      <c r="CX14" s="104"/>
      <c r="CY14" s="104"/>
      <c r="CZ14" s="104"/>
      <c r="DA14" s="105">
        <f t="shared" si="14"/>
        <v>0</v>
      </c>
      <c r="DB14" s="106"/>
      <c r="DC14" s="104"/>
      <c r="DD14" s="104"/>
      <c r="DE14" s="104"/>
      <c r="DF14" s="104"/>
      <c r="DG14" s="104"/>
      <c r="DH14" s="104"/>
      <c r="DI14" s="105">
        <f t="shared" si="15"/>
        <v>0</v>
      </c>
      <c r="DJ14" s="106"/>
      <c r="DK14" s="104"/>
      <c r="DL14" s="104"/>
      <c r="DM14" s="104"/>
      <c r="DN14" s="104"/>
      <c r="DO14" s="104"/>
      <c r="DP14" s="104"/>
      <c r="DQ14" s="105">
        <f t="shared" si="16"/>
        <v>0</v>
      </c>
      <c r="DR14" s="106"/>
      <c r="DS14" s="104"/>
      <c r="DT14" s="104"/>
      <c r="DU14" s="104"/>
      <c r="DV14" s="104"/>
      <c r="DW14" s="104"/>
      <c r="DX14" s="104"/>
      <c r="DY14" s="105">
        <f t="shared" si="17"/>
        <v>0</v>
      </c>
      <c r="DZ14" s="106"/>
      <c r="EA14" s="104"/>
      <c r="EB14" s="104"/>
      <c r="EC14" s="104"/>
      <c r="ED14" s="104"/>
      <c r="EE14" s="104"/>
      <c r="EF14" s="104"/>
      <c r="EG14" s="105">
        <f t="shared" si="18"/>
        <v>0</v>
      </c>
      <c r="EH14" s="106"/>
      <c r="EI14" s="104"/>
      <c r="EJ14" s="104"/>
      <c r="EK14" s="104"/>
      <c r="EL14" s="104"/>
      <c r="EM14" s="104"/>
      <c r="EN14" s="104"/>
      <c r="EO14" s="105">
        <f t="shared" si="19"/>
        <v>0</v>
      </c>
      <c r="EP14" s="106"/>
      <c r="EQ14" s="104"/>
      <c r="ER14" s="104"/>
      <c r="ES14" s="104"/>
      <c r="ET14" s="104"/>
      <c r="EU14" s="104"/>
      <c r="EV14" s="104"/>
      <c r="EW14" s="105">
        <f t="shared" si="20"/>
        <v>0</v>
      </c>
      <c r="EX14" s="106"/>
      <c r="EY14" s="104"/>
      <c r="EZ14" s="104"/>
      <c r="FA14" s="104"/>
      <c r="FB14" s="104"/>
      <c r="FC14" s="104"/>
      <c r="FD14" s="104"/>
      <c r="FE14" s="105">
        <f t="shared" si="21"/>
        <v>0</v>
      </c>
      <c r="FF14" s="106"/>
      <c r="FG14" s="104"/>
      <c r="FH14" s="104"/>
      <c r="FI14" s="104"/>
      <c r="FJ14" s="104"/>
      <c r="FK14" s="104"/>
      <c r="FL14" s="104"/>
      <c r="FM14" s="105">
        <f t="shared" si="22"/>
        <v>0</v>
      </c>
      <c r="FN14" s="106"/>
      <c r="FO14" s="104"/>
      <c r="FP14" s="104"/>
      <c r="FQ14" s="104"/>
      <c r="FR14" s="104"/>
      <c r="FS14" s="104"/>
      <c r="FT14" s="104"/>
      <c r="FU14" s="105">
        <f t="shared" si="23"/>
        <v>0</v>
      </c>
      <c r="FV14" s="106"/>
      <c r="FW14" s="104"/>
      <c r="FX14" s="104"/>
      <c r="FY14" s="104"/>
      <c r="FZ14" s="104"/>
      <c r="GA14" s="104"/>
      <c r="GB14" s="104"/>
      <c r="GC14" s="105">
        <f t="shared" si="24"/>
        <v>0</v>
      </c>
      <c r="GD14" s="106"/>
      <c r="GE14" s="104"/>
      <c r="GF14" s="104"/>
      <c r="GG14" s="104"/>
      <c r="GH14" s="104"/>
      <c r="GI14" s="104"/>
      <c r="GJ14" s="104"/>
      <c r="GK14" s="105">
        <f t="shared" si="25"/>
        <v>0</v>
      </c>
      <c r="GL14" s="106"/>
      <c r="GM14" s="104"/>
      <c r="GN14" s="104"/>
      <c r="GO14" s="104"/>
      <c r="GP14" s="104"/>
      <c r="GQ14" s="104"/>
      <c r="GR14" s="104"/>
      <c r="GS14" s="105">
        <f t="shared" si="26"/>
        <v>0</v>
      </c>
      <c r="GT14" s="106"/>
      <c r="GU14" s="104"/>
      <c r="GV14" s="104"/>
      <c r="GW14" s="104"/>
      <c r="GX14" s="104"/>
      <c r="GY14" s="104"/>
      <c r="GZ14" s="104"/>
      <c r="HA14" s="105">
        <f t="shared" si="27"/>
        <v>0</v>
      </c>
      <c r="HB14" s="106"/>
      <c r="HC14" s="104"/>
      <c r="HD14" s="104"/>
      <c r="HE14" s="104"/>
      <c r="HF14" s="104"/>
      <c r="HG14" s="104"/>
      <c r="HH14" s="104"/>
      <c r="HI14" s="105">
        <f t="shared" si="28"/>
        <v>0</v>
      </c>
      <c r="HJ14" s="106"/>
      <c r="HK14" s="104"/>
      <c r="HL14" s="104"/>
      <c r="HM14" s="104"/>
      <c r="HN14" s="104"/>
      <c r="HO14" s="104"/>
      <c r="HP14" s="104"/>
      <c r="HQ14" s="105">
        <f t="shared" si="29"/>
        <v>0</v>
      </c>
      <c r="HR14" s="106"/>
      <c r="HS14" s="104"/>
      <c r="HT14" s="104"/>
      <c r="HU14" s="104"/>
      <c r="HV14" s="104"/>
      <c r="HW14" s="104"/>
      <c r="HX14" s="104"/>
      <c r="HY14" s="105">
        <f t="shared" si="30"/>
        <v>0</v>
      </c>
      <c r="HZ14" s="106"/>
      <c r="IA14" s="104"/>
      <c r="IB14" s="104"/>
      <c r="IC14" s="104"/>
      <c r="ID14" s="104"/>
      <c r="IE14" s="104"/>
      <c r="IF14" s="104"/>
      <c r="IG14" s="105">
        <f t="shared" si="31"/>
        <v>0</v>
      </c>
      <c r="IH14" s="106"/>
      <c r="II14" s="104"/>
      <c r="IJ14" s="104"/>
      <c r="IK14" s="104"/>
      <c r="IL14" s="104"/>
      <c r="IM14" s="104"/>
      <c r="IN14" s="104"/>
      <c r="IO14" s="105">
        <f t="shared" si="32"/>
        <v>0</v>
      </c>
      <c r="IP14" s="106"/>
      <c r="IQ14" s="104"/>
      <c r="IR14" s="104"/>
      <c r="IS14" s="104"/>
      <c r="IT14" s="104"/>
      <c r="IU14" s="104"/>
      <c r="IV14" s="104"/>
      <c r="IW14" s="105">
        <f t="shared" si="33"/>
        <v>0</v>
      </c>
      <c r="IX14" s="106"/>
      <c r="IY14" s="107">
        <f t="shared" ref="IY14:JD14" si="46">SUM(C14,K14,S14,AA14,AI14,AQ14,AY14,BG14,BO14,BW14,CE14,CM14,CU14,DC14,DK14,DS14,EA14,EI14,EQ14,EY14,FG14,FO14,FW14,GE14,GM14,GU14,HC14,HK14,HS14,IA14,II14,IQ14)</f>
        <v>0</v>
      </c>
      <c r="IZ14" s="107">
        <f t="shared" si="46"/>
        <v>0</v>
      </c>
      <c r="JA14" s="107">
        <f t="shared" si="46"/>
        <v>0</v>
      </c>
      <c r="JB14" s="107">
        <f t="shared" si="46"/>
        <v>0</v>
      </c>
      <c r="JC14" s="107">
        <f t="shared" si="46"/>
        <v>0</v>
      </c>
      <c r="JD14" s="107">
        <f t="shared" si="46"/>
        <v>0</v>
      </c>
      <c r="JE14" s="108">
        <f t="shared" si="35"/>
        <v>0</v>
      </c>
      <c r="JF14" s="104"/>
      <c r="JG14" s="104">
        <f t="shared" si="36"/>
        <v>0</v>
      </c>
    </row>
    <row r="15" ht="15.75" customHeight="1">
      <c r="A15" s="3" t="s">
        <v>69</v>
      </c>
      <c r="B15" s="3" t="s">
        <v>14</v>
      </c>
      <c r="C15" s="104"/>
      <c r="D15" s="104"/>
      <c r="E15" s="104"/>
      <c r="F15" s="104"/>
      <c r="G15" s="104"/>
      <c r="H15" s="104"/>
      <c r="I15" s="105">
        <f t="shared" si="2"/>
        <v>0</v>
      </c>
      <c r="J15" s="106"/>
      <c r="K15" s="104"/>
      <c r="L15" s="104"/>
      <c r="M15" s="104"/>
      <c r="N15" s="104"/>
      <c r="O15" s="104"/>
      <c r="P15" s="104"/>
      <c r="Q15" s="105">
        <f t="shared" si="3"/>
        <v>0</v>
      </c>
      <c r="R15" s="106"/>
      <c r="S15" s="104"/>
      <c r="T15" s="104"/>
      <c r="U15" s="104"/>
      <c r="V15" s="104"/>
      <c r="W15" s="104"/>
      <c r="X15" s="104"/>
      <c r="Y15" s="105">
        <f t="shared" si="4"/>
        <v>0</v>
      </c>
      <c r="Z15" s="106"/>
      <c r="AA15" s="104"/>
      <c r="AB15" s="104"/>
      <c r="AC15" s="104"/>
      <c r="AD15" s="104"/>
      <c r="AE15" s="104"/>
      <c r="AF15" s="104"/>
      <c r="AG15" s="105">
        <f t="shared" si="5"/>
        <v>0</v>
      </c>
      <c r="AH15" s="106"/>
      <c r="AI15" s="104"/>
      <c r="AJ15" s="104"/>
      <c r="AK15" s="104"/>
      <c r="AL15" s="104"/>
      <c r="AM15" s="104"/>
      <c r="AN15" s="104"/>
      <c r="AO15" s="105">
        <f t="shared" si="6"/>
        <v>0</v>
      </c>
      <c r="AP15" s="106"/>
      <c r="AQ15" s="104"/>
      <c r="AR15" s="104"/>
      <c r="AS15" s="104"/>
      <c r="AT15" s="104"/>
      <c r="AU15" s="104"/>
      <c r="AV15" s="104"/>
      <c r="AW15" s="105">
        <f t="shared" si="7"/>
        <v>0</v>
      </c>
      <c r="AX15" s="106"/>
      <c r="AY15" s="104"/>
      <c r="AZ15" s="104"/>
      <c r="BA15" s="104"/>
      <c r="BB15" s="104"/>
      <c r="BC15" s="104"/>
      <c r="BD15" s="104"/>
      <c r="BE15" s="105">
        <f t="shared" si="8"/>
        <v>0</v>
      </c>
      <c r="BF15" s="106"/>
      <c r="BG15" s="104"/>
      <c r="BH15" s="104"/>
      <c r="BI15" s="104"/>
      <c r="BJ15" s="104"/>
      <c r="BK15" s="104"/>
      <c r="BL15" s="104"/>
      <c r="BM15" s="105">
        <f t="shared" si="9"/>
        <v>0</v>
      </c>
      <c r="BN15" s="106"/>
      <c r="BO15" s="104"/>
      <c r="BP15" s="104"/>
      <c r="BQ15" s="104"/>
      <c r="BR15" s="104"/>
      <c r="BS15" s="104"/>
      <c r="BT15" s="104"/>
      <c r="BU15" s="105">
        <f t="shared" si="10"/>
        <v>0</v>
      </c>
      <c r="BV15" s="106"/>
      <c r="BW15" s="104"/>
      <c r="BX15" s="104"/>
      <c r="BY15" s="104"/>
      <c r="BZ15" s="104"/>
      <c r="CA15" s="104"/>
      <c r="CB15" s="104"/>
      <c r="CC15" s="105">
        <f t="shared" si="11"/>
        <v>0</v>
      </c>
      <c r="CD15" s="106"/>
      <c r="CE15" s="104"/>
      <c r="CF15" s="104"/>
      <c r="CG15" s="104"/>
      <c r="CH15" s="104"/>
      <c r="CI15" s="104"/>
      <c r="CJ15" s="104"/>
      <c r="CK15" s="105">
        <f t="shared" si="12"/>
        <v>0</v>
      </c>
      <c r="CL15" s="106"/>
      <c r="CM15" s="104"/>
      <c r="CN15" s="104"/>
      <c r="CO15" s="104"/>
      <c r="CP15" s="104"/>
      <c r="CQ15" s="104"/>
      <c r="CR15" s="104"/>
      <c r="CS15" s="105">
        <f t="shared" si="13"/>
        <v>0</v>
      </c>
      <c r="CT15" s="106"/>
      <c r="CU15" s="104"/>
      <c r="CV15" s="104"/>
      <c r="CW15" s="104"/>
      <c r="CX15" s="104"/>
      <c r="CY15" s="104"/>
      <c r="CZ15" s="104"/>
      <c r="DA15" s="105">
        <f t="shared" si="14"/>
        <v>0</v>
      </c>
      <c r="DB15" s="106"/>
      <c r="DC15" s="104"/>
      <c r="DD15" s="104"/>
      <c r="DE15" s="104"/>
      <c r="DF15" s="104"/>
      <c r="DG15" s="104"/>
      <c r="DH15" s="104"/>
      <c r="DI15" s="105">
        <f t="shared" si="15"/>
        <v>0</v>
      </c>
      <c r="DJ15" s="106"/>
      <c r="DK15" s="104"/>
      <c r="DL15" s="104"/>
      <c r="DM15" s="104"/>
      <c r="DN15" s="104"/>
      <c r="DO15" s="104"/>
      <c r="DP15" s="104"/>
      <c r="DQ15" s="105">
        <f t="shared" si="16"/>
        <v>0</v>
      </c>
      <c r="DR15" s="106"/>
      <c r="DS15" s="104"/>
      <c r="DT15" s="104"/>
      <c r="DU15" s="104"/>
      <c r="DV15" s="104"/>
      <c r="DW15" s="104"/>
      <c r="DX15" s="104"/>
      <c r="DY15" s="105">
        <f t="shared" si="17"/>
        <v>0</v>
      </c>
      <c r="DZ15" s="106"/>
      <c r="EA15" s="104"/>
      <c r="EB15" s="104"/>
      <c r="EC15" s="104"/>
      <c r="ED15" s="104"/>
      <c r="EE15" s="104"/>
      <c r="EF15" s="104"/>
      <c r="EG15" s="105">
        <f t="shared" si="18"/>
        <v>0</v>
      </c>
      <c r="EH15" s="106"/>
      <c r="EI15" s="104"/>
      <c r="EJ15" s="104"/>
      <c r="EK15" s="104"/>
      <c r="EL15" s="104"/>
      <c r="EM15" s="104"/>
      <c r="EN15" s="104"/>
      <c r="EO15" s="105">
        <f t="shared" si="19"/>
        <v>0</v>
      </c>
      <c r="EP15" s="106"/>
      <c r="EQ15" s="104"/>
      <c r="ER15" s="104"/>
      <c r="ES15" s="104"/>
      <c r="ET15" s="104"/>
      <c r="EU15" s="104"/>
      <c r="EV15" s="104"/>
      <c r="EW15" s="105">
        <f t="shared" si="20"/>
        <v>0</v>
      </c>
      <c r="EX15" s="106"/>
      <c r="EY15" s="104"/>
      <c r="EZ15" s="104"/>
      <c r="FA15" s="104"/>
      <c r="FB15" s="104"/>
      <c r="FC15" s="104"/>
      <c r="FD15" s="104"/>
      <c r="FE15" s="105">
        <f t="shared" si="21"/>
        <v>0</v>
      </c>
      <c r="FF15" s="106"/>
      <c r="FG15" s="104"/>
      <c r="FH15" s="104"/>
      <c r="FI15" s="104"/>
      <c r="FJ15" s="104"/>
      <c r="FK15" s="104"/>
      <c r="FL15" s="104"/>
      <c r="FM15" s="105">
        <f t="shared" si="22"/>
        <v>0</v>
      </c>
      <c r="FN15" s="106"/>
      <c r="FO15" s="104"/>
      <c r="FP15" s="104"/>
      <c r="FQ15" s="104"/>
      <c r="FR15" s="104"/>
      <c r="FS15" s="104"/>
      <c r="FT15" s="104"/>
      <c r="FU15" s="105">
        <f t="shared" si="23"/>
        <v>0</v>
      </c>
      <c r="FV15" s="106"/>
      <c r="FW15" s="104"/>
      <c r="FX15" s="104"/>
      <c r="FY15" s="104"/>
      <c r="FZ15" s="104"/>
      <c r="GA15" s="104"/>
      <c r="GB15" s="104"/>
      <c r="GC15" s="105">
        <f t="shared" si="24"/>
        <v>0</v>
      </c>
      <c r="GD15" s="106"/>
      <c r="GE15" s="104"/>
      <c r="GF15" s="104"/>
      <c r="GG15" s="104"/>
      <c r="GH15" s="104"/>
      <c r="GI15" s="104"/>
      <c r="GJ15" s="104"/>
      <c r="GK15" s="105">
        <f t="shared" si="25"/>
        <v>0</v>
      </c>
      <c r="GL15" s="106"/>
      <c r="GM15" s="104"/>
      <c r="GN15" s="104"/>
      <c r="GO15" s="104"/>
      <c r="GP15" s="104"/>
      <c r="GQ15" s="104"/>
      <c r="GR15" s="104"/>
      <c r="GS15" s="105">
        <f t="shared" si="26"/>
        <v>0</v>
      </c>
      <c r="GT15" s="106"/>
      <c r="GU15" s="104"/>
      <c r="GV15" s="104"/>
      <c r="GW15" s="104"/>
      <c r="GX15" s="104"/>
      <c r="GY15" s="104"/>
      <c r="GZ15" s="104"/>
      <c r="HA15" s="105">
        <f t="shared" si="27"/>
        <v>0</v>
      </c>
      <c r="HB15" s="106"/>
      <c r="HC15" s="104"/>
      <c r="HD15" s="104"/>
      <c r="HE15" s="104"/>
      <c r="HF15" s="104"/>
      <c r="HG15" s="104"/>
      <c r="HH15" s="104"/>
      <c r="HI15" s="105">
        <f t="shared" si="28"/>
        <v>0</v>
      </c>
      <c r="HJ15" s="106"/>
      <c r="HK15" s="104"/>
      <c r="HL15" s="104"/>
      <c r="HM15" s="104"/>
      <c r="HN15" s="104"/>
      <c r="HO15" s="104"/>
      <c r="HP15" s="104"/>
      <c r="HQ15" s="105">
        <f t="shared" si="29"/>
        <v>0</v>
      </c>
      <c r="HR15" s="106"/>
      <c r="HS15" s="104"/>
      <c r="HT15" s="104"/>
      <c r="HU15" s="104"/>
      <c r="HV15" s="104"/>
      <c r="HW15" s="104"/>
      <c r="HX15" s="104"/>
      <c r="HY15" s="105">
        <f t="shared" si="30"/>
        <v>0</v>
      </c>
      <c r="HZ15" s="106"/>
      <c r="IA15" s="104"/>
      <c r="IB15" s="104"/>
      <c r="IC15" s="104"/>
      <c r="ID15" s="104"/>
      <c r="IE15" s="104"/>
      <c r="IF15" s="104"/>
      <c r="IG15" s="105">
        <f t="shared" si="31"/>
        <v>0</v>
      </c>
      <c r="IH15" s="106"/>
      <c r="II15" s="104"/>
      <c r="IJ15" s="104"/>
      <c r="IK15" s="104"/>
      <c r="IL15" s="104"/>
      <c r="IM15" s="104"/>
      <c r="IN15" s="104"/>
      <c r="IO15" s="105">
        <f t="shared" si="32"/>
        <v>0</v>
      </c>
      <c r="IP15" s="106"/>
      <c r="IQ15" s="104"/>
      <c r="IR15" s="104"/>
      <c r="IS15" s="104"/>
      <c r="IT15" s="104"/>
      <c r="IU15" s="104"/>
      <c r="IV15" s="104"/>
      <c r="IW15" s="105">
        <f t="shared" si="33"/>
        <v>0</v>
      </c>
      <c r="IX15" s="106"/>
      <c r="IY15" s="107">
        <f t="shared" ref="IY15:JD15" si="47">SUM(C15,K15,S15,AA15,AI15,AQ15,AY15,BG15,BO15,BW15,CE15,CM15,CU15,DC15,DK15,DS15,EA15,EI15,EQ15,EY15,FG15,FO15,FW15,GE15,GM15,GU15,HC15,HK15,HS15,IA15,II15,IQ15)</f>
        <v>0</v>
      </c>
      <c r="IZ15" s="107">
        <f t="shared" si="47"/>
        <v>0</v>
      </c>
      <c r="JA15" s="107">
        <f t="shared" si="47"/>
        <v>0</v>
      </c>
      <c r="JB15" s="107">
        <f t="shared" si="47"/>
        <v>0</v>
      </c>
      <c r="JC15" s="107">
        <f t="shared" si="47"/>
        <v>0</v>
      </c>
      <c r="JD15" s="107">
        <f t="shared" si="47"/>
        <v>0</v>
      </c>
      <c r="JE15" s="108">
        <f t="shared" si="35"/>
        <v>0</v>
      </c>
      <c r="JF15" s="104"/>
      <c r="JG15" s="104">
        <f t="shared" si="36"/>
        <v>0</v>
      </c>
    </row>
    <row r="16" ht="15.75" customHeight="1">
      <c r="A16" s="3" t="s">
        <v>70</v>
      </c>
      <c r="B16" s="3" t="s">
        <v>15</v>
      </c>
      <c r="C16" s="104"/>
      <c r="D16" s="104"/>
      <c r="E16" s="104"/>
      <c r="F16" s="104"/>
      <c r="G16" s="104"/>
      <c r="H16" s="104"/>
      <c r="I16" s="105">
        <f t="shared" si="2"/>
        <v>0</v>
      </c>
      <c r="J16" s="106"/>
      <c r="K16" s="104"/>
      <c r="L16" s="104"/>
      <c r="M16" s="104"/>
      <c r="N16" s="104"/>
      <c r="O16" s="104"/>
      <c r="P16" s="104"/>
      <c r="Q16" s="105">
        <f t="shared" si="3"/>
        <v>0</v>
      </c>
      <c r="R16" s="106"/>
      <c r="S16" s="104"/>
      <c r="T16" s="104"/>
      <c r="U16" s="104"/>
      <c r="V16" s="104"/>
      <c r="W16" s="104"/>
      <c r="X16" s="104"/>
      <c r="Y16" s="105">
        <f t="shared" si="4"/>
        <v>0</v>
      </c>
      <c r="Z16" s="106"/>
      <c r="AA16" s="104"/>
      <c r="AB16" s="104"/>
      <c r="AC16" s="104"/>
      <c r="AD16" s="104"/>
      <c r="AE16" s="104"/>
      <c r="AF16" s="104"/>
      <c r="AG16" s="105">
        <f t="shared" si="5"/>
        <v>0</v>
      </c>
      <c r="AH16" s="106"/>
      <c r="AI16" s="104"/>
      <c r="AJ16" s="104"/>
      <c r="AK16" s="104"/>
      <c r="AL16" s="104"/>
      <c r="AM16" s="104"/>
      <c r="AN16" s="104"/>
      <c r="AO16" s="105">
        <f t="shared" si="6"/>
        <v>0</v>
      </c>
      <c r="AP16" s="106"/>
      <c r="AQ16" s="104"/>
      <c r="AR16" s="104"/>
      <c r="AS16" s="104"/>
      <c r="AT16" s="104"/>
      <c r="AU16" s="104"/>
      <c r="AV16" s="104"/>
      <c r="AW16" s="105">
        <f t="shared" si="7"/>
        <v>0</v>
      </c>
      <c r="AX16" s="106"/>
      <c r="AY16" s="104"/>
      <c r="AZ16" s="104"/>
      <c r="BA16" s="104"/>
      <c r="BB16" s="104"/>
      <c r="BC16" s="104"/>
      <c r="BD16" s="104"/>
      <c r="BE16" s="105">
        <f t="shared" si="8"/>
        <v>0</v>
      </c>
      <c r="BF16" s="106"/>
      <c r="BG16" s="104"/>
      <c r="BH16" s="104"/>
      <c r="BI16" s="104"/>
      <c r="BJ16" s="104"/>
      <c r="BK16" s="104"/>
      <c r="BL16" s="104"/>
      <c r="BM16" s="105">
        <f t="shared" si="9"/>
        <v>0</v>
      </c>
      <c r="BN16" s="106"/>
      <c r="BO16" s="104"/>
      <c r="BP16" s="104"/>
      <c r="BQ16" s="104"/>
      <c r="BR16" s="104"/>
      <c r="BS16" s="104"/>
      <c r="BT16" s="104"/>
      <c r="BU16" s="105">
        <f t="shared" si="10"/>
        <v>0</v>
      </c>
      <c r="BV16" s="106"/>
      <c r="BW16" s="104"/>
      <c r="BX16" s="104"/>
      <c r="BY16" s="104"/>
      <c r="BZ16" s="104"/>
      <c r="CA16" s="104"/>
      <c r="CB16" s="104"/>
      <c r="CC16" s="105">
        <f t="shared" si="11"/>
        <v>0</v>
      </c>
      <c r="CD16" s="106"/>
      <c r="CE16" s="104"/>
      <c r="CF16" s="104"/>
      <c r="CG16" s="104"/>
      <c r="CH16" s="104"/>
      <c r="CI16" s="104"/>
      <c r="CJ16" s="104"/>
      <c r="CK16" s="105">
        <f t="shared" si="12"/>
        <v>0</v>
      </c>
      <c r="CL16" s="106"/>
      <c r="CM16" s="104"/>
      <c r="CN16" s="104"/>
      <c r="CO16" s="104"/>
      <c r="CP16" s="104"/>
      <c r="CQ16" s="104"/>
      <c r="CR16" s="104"/>
      <c r="CS16" s="105">
        <f t="shared" si="13"/>
        <v>0</v>
      </c>
      <c r="CT16" s="106"/>
      <c r="CU16" s="104"/>
      <c r="CV16" s="104"/>
      <c r="CW16" s="104"/>
      <c r="CX16" s="104"/>
      <c r="CY16" s="104"/>
      <c r="CZ16" s="104"/>
      <c r="DA16" s="105">
        <f t="shared" si="14"/>
        <v>0</v>
      </c>
      <c r="DB16" s="106"/>
      <c r="DC16" s="104"/>
      <c r="DD16" s="104"/>
      <c r="DE16" s="104"/>
      <c r="DF16" s="104"/>
      <c r="DG16" s="104"/>
      <c r="DH16" s="104"/>
      <c r="DI16" s="105">
        <f t="shared" si="15"/>
        <v>0</v>
      </c>
      <c r="DJ16" s="106"/>
      <c r="DK16" s="104"/>
      <c r="DL16" s="104"/>
      <c r="DM16" s="104"/>
      <c r="DN16" s="104"/>
      <c r="DO16" s="104"/>
      <c r="DP16" s="104"/>
      <c r="DQ16" s="105">
        <f t="shared" si="16"/>
        <v>0</v>
      </c>
      <c r="DR16" s="106"/>
      <c r="DS16" s="104"/>
      <c r="DT16" s="104"/>
      <c r="DU16" s="104"/>
      <c r="DV16" s="104"/>
      <c r="DW16" s="104"/>
      <c r="DX16" s="104"/>
      <c r="DY16" s="105">
        <f t="shared" si="17"/>
        <v>0</v>
      </c>
      <c r="DZ16" s="106"/>
      <c r="EA16" s="104"/>
      <c r="EB16" s="104"/>
      <c r="EC16" s="104"/>
      <c r="ED16" s="104"/>
      <c r="EE16" s="104"/>
      <c r="EF16" s="104"/>
      <c r="EG16" s="105">
        <f t="shared" si="18"/>
        <v>0</v>
      </c>
      <c r="EH16" s="106"/>
      <c r="EI16" s="104"/>
      <c r="EJ16" s="104"/>
      <c r="EK16" s="104"/>
      <c r="EL16" s="104"/>
      <c r="EM16" s="104"/>
      <c r="EN16" s="104"/>
      <c r="EO16" s="105">
        <f t="shared" si="19"/>
        <v>0</v>
      </c>
      <c r="EP16" s="106"/>
      <c r="EQ16" s="104"/>
      <c r="ER16" s="104"/>
      <c r="ES16" s="104"/>
      <c r="ET16" s="104"/>
      <c r="EU16" s="104"/>
      <c r="EV16" s="104"/>
      <c r="EW16" s="105">
        <f t="shared" si="20"/>
        <v>0</v>
      </c>
      <c r="EX16" s="106"/>
      <c r="EY16" s="104"/>
      <c r="EZ16" s="104"/>
      <c r="FA16" s="104"/>
      <c r="FB16" s="104"/>
      <c r="FC16" s="104"/>
      <c r="FD16" s="104"/>
      <c r="FE16" s="105">
        <f t="shared" si="21"/>
        <v>0</v>
      </c>
      <c r="FF16" s="106"/>
      <c r="FG16" s="104"/>
      <c r="FH16" s="104"/>
      <c r="FI16" s="104"/>
      <c r="FJ16" s="104"/>
      <c r="FK16" s="104"/>
      <c r="FL16" s="104"/>
      <c r="FM16" s="105">
        <f t="shared" si="22"/>
        <v>0</v>
      </c>
      <c r="FN16" s="106"/>
      <c r="FO16" s="104"/>
      <c r="FP16" s="104"/>
      <c r="FQ16" s="104"/>
      <c r="FR16" s="104"/>
      <c r="FS16" s="104"/>
      <c r="FT16" s="104"/>
      <c r="FU16" s="105">
        <f t="shared" si="23"/>
        <v>0</v>
      </c>
      <c r="FV16" s="106"/>
      <c r="FW16" s="104"/>
      <c r="FX16" s="104"/>
      <c r="FY16" s="104"/>
      <c r="FZ16" s="104"/>
      <c r="GA16" s="104"/>
      <c r="GB16" s="104"/>
      <c r="GC16" s="105">
        <f t="shared" si="24"/>
        <v>0</v>
      </c>
      <c r="GD16" s="106"/>
      <c r="GE16" s="104"/>
      <c r="GF16" s="104"/>
      <c r="GG16" s="104"/>
      <c r="GH16" s="104"/>
      <c r="GI16" s="104"/>
      <c r="GJ16" s="104"/>
      <c r="GK16" s="105">
        <f t="shared" si="25"/>
        <v>0</v>
      </c>
      <c r="GL16" s="106"/>
      <c r="GM16" s="104"/>
      <c r="GN16" s="104"/>
      <c r="GO16" s="104"/>
      <c r="GP16" s="104"/>
      <c r="GQ16" s="104"/>
      <c r="GR16" s="104"/>
      <c r="GS16" s="105">
        <f t="shared" si="26"/>
        <v>0</v>
      </c>
      <c r="GT16" s="106"/>
      <c r="GU16" s="104"/>
      <c r="GV16" s="104"/>
      <c r="GW16" s="104"/>
      <c r="GX16" s="104"/>
      <c r="GY16" s="104"/>
      <c r="GZ16" s="104"/>
      <c r="HA16" s="105">
        <f t="shared" si="27"/>
        <v>0</v>
      </c>
      <c r="HB16" s="106"/>
      <c r="HC16" s="104"/>
      <c r="HD16" s="104"/>
      <c r="HE16" s="104"/>
      <c r="HF16" s="104"/>
      <c r="HG16" s="104"/>
      <c r="HH16" s="104"/>
      <c r="HI16" s="105">
        <f t="shared" si="28"/>
        <v>0</v>
      </c>
      <c r="HJ16" s="106"/>
      <c r="HK16" s="104"/>
      <c r="HL16" s="104"/>
      <c r="HM16" s="104"/>
      <c r="HN16" s="104"/>
      <c r="HO16" s="104"/>
      <c r="HP16" s="104"/>
      <c r="HQ16" s="105">
        <f t="shared" si="29"/>
        <v>0</v>
      </c>
      <c r="HR16" s="106"/>
      <c r="HS16" s="104"/>
      <c r="HT16" s="104"/>
      <c r="HU16" s="104"/>
      <c r="HV16" s="104"/>
      <c r="HW16" s="104"/>
      <c r="HX16" s="104"/>
      <c r="HY16" s="105">
        <f t="shared" si="30"/>
        <v>0</v>
      </c>
      <c r="HZ16" s="106"/>
      <c r="IA16" s="104"/>
      <c r="IB16" s="104"/>
      <c r="IC16" s="104"/>
      <c r="ID16" s="104"/>
      <c r="IE16" s="104"/>
      <c r="IF16" s="104"/>
      <c r="IG16" s="105">
        <f t="shared" si="31"/>
        <v>0</v>
      </c>
      <c r="IH16" s="106"/>
      <c r="II16" s="104"/>
      <c r="IJ16" s="104"/>
      <c r="IK16" s="104"/>
      <c r="IL16" s="104"/>
      <c r="IM16" s="104"/>
      <c r="IN16" s="104"/>
      <c r="IO16" s="105">
        <f t="shared" si="32"/>
        <v>0</v>
      </c>
      <c r="IP16" s="106"/>
      <c r="IQ16" s="104"/>
      <c r="IR16" s="104"/>
      <c r="IS16" s="104"/>
      <c r="IT16" s="104"/>
      <c r="IU16" s="104"/>
      <c r="IV16" s="104"/>
      <c r="IW16" s="105">
        <f t="shared" si="33"/>
        <v>0</v>
      </c>
      <c r="IX16" s="106"/>
      <c r="IY16" s="107">
        <f t="shared" ref="IY16:JD16" si="48">SUM(C16,K16,S16,AA16,AI16,AQ16,AY16,BG16,BO16,BW16,CE16,CM16,CU16,DC16,DK16,DS16,EA16,EI16,EQ16,EY16,FG16,FO16,FW16,GE16,GM16,GU16,HC16,HK16,HS16,IA16,II16,IQ16)</f>
        <v>0</v>
      </c>
      <c r="IZ16" s="107">
        <f t="shared" si="48"/>
        <v>0</v>
      </c>
      <c r="JA16" s="107">
        <f t="shared" si="48"/>
        <v>0</v>
      </c>
      <c r="JB16" s="107">
        <f t="shared" si="48"/>
        <v>0</v>
      </c>
      <c r="JC16" s="107">
        <f t="shared" si="48"/>
        <v>0</v>
      </c>
      <c r="JD16" s="107">
        <f t="shared" si="48"/>
        <v>0</v>
      </c>
      <c r="JE16" s="108">
        <f t="shared" si="35"/>
        <v>0</v>
      </c>
      <c r="JF16" s="104"/>
      <c r="JG16" s="104">
        <f t="shared" si="36"/>
        <v>0</v>
      </c>
    </row>
    <row r="17" ht="15.75" customHeight="1">
      <c r="A17" s="3" t="s">
        <v>71</v>
      </c>
      <c r="B17" s="3" t="s">
        <v>16</v>
      </c>
      <c r="C17" s="104"/>
      <c r="D17" s="104"/>
      <c r="E17" s="104"/>
      <c r="F17" s="104"/>
      <c r="G17" s="104"/>
      <c r="H17" s="104"/>
      <c r="I17" s="105">
        <f t="shared" si="2"/>
        <v>0</v>
      </c>
      <c r="J17" s="106"/>
      <c r="K17" s="104"/>
      <c r="L17" s="104"/>
      <c r="M17" s="104"/>
      <c r="N17" s="104"/>
      <c r="O17" s="104"/>
      <c r="P17" s="104"/>
      <c r="Q17" s="105">
        <f t="shared" si="3"/>
        <v>0</v>
      </c>
      <c r="R17" s="106"/>
      <c r="S17" s="104"/>
      <c r="T17" s="104"/>
      <c r="U17" s="104"/>
      <c r="V17" s="104"/>
      <c r="W17" s="104"/>
      <c r="X17" s="104"/>
      <c r="Y17" s="105">
        <f t="shared" si="4"/>
        <v>0</v>
      </c>
      <c r="Z17" s="106"/>
      <c r="AA17" s="104"/>
      <c r="AB17" s="104"/>
      <c r="AC17" s="104"/>
      <c r="AD17" s="104"/>
      <c r="AE17" s="104"/>
      <c r="AF17" s="104"/>
      <c r="AG17" s="105">
        <f t="shared" si="5"/>
        <v>0</v>
      </c>
      <c r="AH17" s="106"/>
      <c r="AI17" s="104"/>
      <c r="AJ17" s="104"/>
      <c r="AK17" s="104"/>
      <c r="AL17" s="104"/>
      <c r="AM17" s="104"/>
      <c r="AN17" s="104"/>
      <c r="AO17" s="105">
        <f t="shared" si="6"/>
        <v>0</v>
      </c>
      <c r="AP17" s="106"/>
      <c r="AQ17" s="104"/>
      <c r="AR17" s="104"/>
      <c r="AS17" s="104"/>
      <c r="AT17" s="104"/>
      <c r="AU17" s="104"/>
      <c r="AV17" s="104"/>
      <c r="AW17" s="105">
        <f t="shared" si="7"/>
        <v>0</v>
      </c>
      <c r="AX17" s="106"/>
      <c r="AY17" s="104"/>
      <c r="AZ17" s="104"/>
      <c r="BA17" s="104"/>
      <c r="BB17" s="104"/>
      <c r="BC17" s="104"/>
      <c r="BD17" s="104"/>
      <c r="BE17" s="105">
        <f t="shared" si="8"/>
        <v>0</v>
      </c>
      <c r="BF17" s="106"/>
      <c r="BG17" s="104"/>
      <c r="BH17" s="104"/>
      <c r="BI17" s="104"/>
      <c r="BJ17" s="104"/>
      <c r="BK17" s="104"/>
      <c r="BL17" s="104"/>
      <c r="BM17" s="105">
        <f t="shared" si="9"/>
        <v>0</v>
      </c>
      <c r="BN17" s="106"/>
      <c r="BO17" s="104"/>
      <c r="BP17" s="104"/>
      <c r="BQ17" s="104"/>
      <c r="BR17" s="104"/>
      <c r="BS17" s="104"/>
      <c r="BT17" s="104"/>
      <c r="BU17" s="105">
        <f t="shared" si="10"/>
        <v>0</v>
      </c>
      <c r="BV17" s="106"/>
      <c r="BW17" s="104"/>
      <c r="BX17" s="104"/>
      <c r="BY17" s="104"/>
      <c r="BZ17" s="104"/>
      <c r="CA17" s="104"/>
      <c r="CB17" s="104"/>
      <c r="CC17" s="105">
        <f t="shared" si="11"/>
        <v>0</v>
      </c>
      <c r="CD17" s="106"/>
      <c r="CE17" s="104"/>
      <c r="CF17" s="104"/>
      <c r="CG17" s="104"/>
      <c r="CH17" s="104"/>
      <c r="CI17" s="104"/>
      <c r="CJ17" s="104"/>
      <c r="CK17" s="105">
        <f t="shared" si="12"/>
        <v>0</v>
      </c>
      <c r="CL17" s="106"/>
      <c r="CM17" s="104"/>
      <c r="CN17" s="104"/>
      <c r="CO17" s="104"/>
      <c r="CP17" s="104"/>
      <c r="CQ17" s="104"/>
      <c r="CR17" s="104"/>
      <c r="CS17" s="105">
        <f t="shared" si="13"/>
        <v>0</v>
      </c>
      <c r="CT17" s="106"/>
      <c r="CU17" s="104"/>
      <c r="CV17" s="104"/>
      <c r="CW17" s="104"/>
      <c r="CX17" s="104"/>
      <c r="CY17" s="104"/>
      <c r="CZ17" s="104"/>
      <c r="DA17" s="105">
        <f t="shared" si="14"/>
        <v>0</v>
      </c>
      <c r="DB17" s="106"/>
      <c r="DC17" s="104"/>
      <c r="DD17" s="104"/>
      <c r="DE17" s="104"/>
      <c r="DF17" s="104"/>
      <c r="DG17" s="104"/>
      <c r="DH17" s="104"/>
      <c r="DI17" s="105">
        <f t="shared" si="15"/>
        <v>0</v>
      </c>
      <c r="DJ17" s="106"/>
      <c r="DK17" s="104"/>
      <c r="DL17" s="104"/>
      <c r="DM17" s="104"/>
      <c r="DN17" s="104"/>
      <c r="DO17" s="104"/>
      <c r="DP17" s="104"/>
      <c r="DQ17" s="105">
        <f t="shared" si="16"/>
        <v>0</v>
      </c>
      <c r="DR17" s="106"/>
      <c r="DS17" s="104"/>
      <c r="DT17" s="104"/>
      <c r="DU17" s="104"/>
      <c r="DV17" s="104"/>
      <c r="DW17" s="104"/>
      <c r="DX17" s="104"/>
      <c r="DY17" s="105">
        <f t="shared" si="17"/>
        <v>0</v>
      </c>
      <c r="DZ17" s="106"/>
      <c r="EA17" s="104"/>
      <c r="EB17" s="104"/>
      <c r="EC17" s="104"/>
      <c r="ED17" s="104"/>
      <c r="EE17" s="104"/>
      <c r="EF17" s="104"/>
      <c r="EG17" s="105">
        <f t="shared" si="18"/>
        <v>0</v>
      </c>
      <c r="EH17" s="106"/>
      <c r="EI17" s="104"/>
      <c r="EJ17" s="104"/>
      <c r="EK17" s="104"/>
      <c r="EL17" s="104"/>
      <c r="EM17" s="104"/>
      <c r="EN17" s="104"/>
      <c r="EO17" s="105">
        <f t="shared" si="19"/>
        <v>0</v>
      </c>
      <c r="EP17" s="106"/>
      <c r="EQ17" s="104"/>
      <c r="ER17" s="104"/>
      <c r="ES17" s="104"/>
      <c r="ET17" s="104"/>
      <c r="EU17" s="104"/>
      <c r="EV17" s="104"/>
      <c r="EW17" s="105">
        <f t="shared" si="20"/>
        <v>0</v>
      </c>
      <c r="EX17" s="106"/>
      <c r="EY17" s="104"/>
      <c r="EZ17" s="104"/>
      <c r="FA17" s="104"/>
      <c r="FB17" s="104"/>
      <c r="FC17" s="104"/>
      <c r="FD17" s="104"/>
      <c r="FE17" s="105">
        <f t="shared" si="21"/>
        <v>0</v>
      </c>
      <c r="FF17" s="106"/>
      <c r="FG17" s="104"/>
      <c r="FH17" s="104"/>
      <c r="FI17" s="104"/>
      <c r="FJ17" s="104"/>
      <c r="FK17" s="104"/>
      <c r="FL17" s="104"/>
      <c r="FM17" s="105">
        <f t="shared" si="22"/>
        <v>0</v>
      </c>
      <c r="FN17" s="106"/>
      <c r="FO17" s="104"/>
      <c r="FP17" s="104"/>
      <c r="FQ17" s="104"/>
      <c r="FR17" s="104"/>
      <c r="FS17" s="104"/>
      <c r="FT17" s="104"/>
      <c r="FU17" s="105">
        <f t="shared" si="23"/>
        <v>0</v>
      </c>
      <c r="FV17" s="106"/>
      <c r="FW17" s="104"/>
      <c r="FX17" s="104"/>
      <c r="FY17" s="104"/>
      <c r="FZ17" s="104"/>
      <c r="GA17" s="104"/>
      <c r="GB17" s="104"/>
      <c r="GC17" s="105">
        <f t="shared" si="24"/>
        <v>0</v>
      </c>
      <c r="GD17" s="106"/>
      <c r="GE17" s="104"/>
      <c r="GF17" s="104"/>
      <c r="GG17" s="104"/>
      <c r="GH17" s="104"/>
      <c r="GI17" s="104"/>
      <c r="GJ17" s="104"/>
      <c r="GK17" s="105">
        <f t="shared" si="25"/>
        <v>0</v>
      </c>
      <c r="GL17" s="106"/>
      <c r="GM17" s="104"/>
      <c r="GN17" s="104"/>
      <c r="GO17" s="104"/>
      <c r="GP17" s="104"/>
      <c r="GQ17" s="104"/>
      <c r="GR17" s="104"/>
      <c r="GS17" s="105">
        <f t="shared" si="26"/>
        <v>0</v>
      </c>
      <c r="GT17" s="106"/>
      <c r="GU17" s="104"/>
      <c r="GV17" s="104"/>
      <c r="GW17" s="104"/>
      <c r="GX17" s="104"/>
      <c r="GY17" s="104"/>
      <c r="GZ17" s="104"/>
      <c r="HA17" s="105">
        <f t="shared" si="27"/>
        <v>0</v>
      </c>
      <c r="HB17" s="106"/>
      <c r="HC17" s="104"/>
      <c r="HD17" s="104"/>
      <c r="HE17" s="104"/>
      <c r="HF17" s="104"/>
      <c r="HG17" s="104"/>
      <c r="HH17" s="104"/>
      <c r="HI17" s="105">
        <f t="shared" si="28"/>
        <v>0</v>
      </c>
      <c r="HJ17" s="106"/>
      <c r="HK17" s="104"/>
      <c r="HL17" s="104"/>
      <c r="HM17" s="104"/>
      <c r="HN17" s="104"/>
      <c r="HO17" s="104"/>
      <c r="HP17" s="104"/>
      <c r="HQ17" s="105">
        <f t="shared" si="29"/>
        <v>0</v>
      </c>
      <c r="HR17" s="106"/>
      <c r="HS17" s="104"/>
      <c r="HT17" s="104"/>
      <c r="HU17" s="104"/>
      <c r="HV17" s="104"/>
      <c r="HW17" s="104"/>
      <c r="HX17" s="104"/>
      <c r="HY17" s="105">
        <f t="shared" si="30"/>
        <v>0</v>
      </c>
      <c r="HZ17" s="106"/>
      <c r="IA17" s="104"/>
      <c r="IB17" s="104"/>
      <c r="IC17" s="104"/>
      <c r="ID17" s="104"/>
      <c r="IE17" s="104"/>
      <c r="IF17" s="104"/>
      <c r="IG17" s="105">
        <f t="shared" si="31"/>
        <v>0</v>
      </c>
      <c r="IH17" s="106"/>
      <c r="II17" s="104"/>
      <c r="IJ17" s="104"/>
      <c r="IK17" s="104"/>
      <c r="IL17" s="104"/>
      <c r="IM17" s="104"/>
      <c r="IN17" s="104"/>
      <c r="IO17" s="105">
        <f t="shared" si="32"/>
        <v>0</v>
      </c>
      <c r="IP17" s="106"/>
      <c r="IQ17" s="104"/>
      <c r="IR17" s="104"/>
      <c r="IS17" s="104"/>
      <c r="IT17" s="104"/>
      <c r="IU17" s="104"/>
      <c r="IV17" s="104"/>
      <c r="IW17" s="105">
        <f t="shared" si="33"/>
        <v>0</v>
      </c>
      <c r="IX17" s="106"/>
      <c r="IY17" s="107">
        <f t="shared" ref="IY17:JD17" si="49">SUM(C17,K17,S17,AA17,AI17,AQ17,AY17,BG17,BO17,BW17,CE17,CM17,CU17,DC17,DK17,DS17,EA17,EI17,EQ17,EY17,FG17,FO17,FW17,GE17,GM17,GU17,HC17,HK17,HS17,IA17,II17,IQ17)</f>
        <v>0</v>
      </c>
      <c r="IZ17" s="107">
        <f t="shared" si="49"/>
        <v>0</v>
      </c>
      <c r="JA17" s="107">
        <f t="shared" si="49"/>
        <v>0</v>
      </c>
      <c r="JB17" s="107">
        <f t="shared" si="49"/>
        <v>0</v>
      </c>
      <c r="JC17" s="107">
        <f t="shared" si="49"/>
        <v>0</v>
      </c>
      <c r="JD17" s="107">
        <f t="shared" si="49"/>
        <v>0</v>
      </c>
      <c r="JE17" s="108">
        <f t="shared" si="35"/>
        <v>0</v>
      </c>
      <c r="JF17" s="104"/>
      <c r="JG17" s="104">
        <f t="shared" si="36"/>
        <v>0</v>
      </c>
    </row>
    <row r="18" ht="15.75" customHeight="1">
      <c r="A18" s="110" t="s">
        <v>72</v>
      </c>
      <c r="B18" s="110" t="s">
        <v>17</v>
      </c>
      <c r="C18" s="104"/>
      <c r="D18" s="104"/>
      <c r="E18" s="104"/>
      <c r="F18" s="104"/>
      <c r="G18" s="104"/>
      <c r="H18" s="104"/>
      <c r="I18" s="105">
        <f t="shared" si="2"/>
        <v>0</v>
      </c>
      <c r="J18" s="106"/>
      <c r="K18" s="104"/>
      <c r="L18" s="104"/>
      <c r="M18" s="104"/>
      <c r="N18" s="104"/>
      <c r="O18" s="104"/>
      <c r="P18" s="104"/>
      <c r="Q18" s="105">
        <f t="shared" si="3"/>
        <v>0</v>
      </c>
      <c r="R18" s="106"/>
      <c r="S18" s="104"/>
      <c r="T18" s="104"/>
      <c r="U18" s="104"/>
      <c r="V18" s="104"/>
      <c r="W18" s="104"/>
      <c r="X18" s="104"/>
      <c r="Y18" s="105">
        <f t="shared" si="4"/>
        <v>0</v>
      </c>
      <c r="Z18" s="106"/>
      <c r="AA18" s="104"/>
      <c r="AB18" s="104"/>
      <c r="AC18" s="104"/>
      <c r="AD18" s="104"/>
      <c r="AE18" s="104"/>
      <c r="AF18" s="104"/>
      <c r="AG18" s="105">
        <f t="shared" si="5"/>
        <v>0</v>
      </c>
      <c r="AH18" s="106"/>
      <c r="AI18" s="104"/>
      <c r="AJ18" s="104"/>
      <c r="AK18" s="104"/>
      <c r="AL18" s="104"/>
      <c r="AM18" s="104"/>
      <c r="AN18" s="104"/>
      <c r="AO18" s="105">
        <f t="shared" si="6"/>
        <v>0</v>
      </c>
      <c r="AP18" s="106"/>
      <c r="AQ18" s="104"/>
      <c r="AR18" s="104"/>
      <c r="AS18" s="104"/>
      <c r="AT18" s="104"/>
      <c r="AU18" s="104"/>
      <c r="AV18" s="104"/>
      <c r="AW18" s="105">
        <f t="shared" si="7"/>
        <v>0</v>
      </c>
      <c r="AX18" s="106"/>
      <c r="AY18" s="104"/>
      <c r="AZ18" s="104"/>
      <c r="BA18" s="104"/>
      <c r="BB18" s="104"/>
      <c r="BC18" s="104"/>
      <c r="BD18" s="104"/>
      <c r="BE18" s="105">
        <f t="shared" si="8"/>
        <v>0</v>
      </c>
      <c r="BF18" s="106"/>
      <c r="BG18" s="104"/>
      <c r="BH18" s="104"/>
      <c r="BI18" s="104"/>
      <c r="BJ18" s="104"/>
      <c r="BK18" s="104"/>
      <c r="BL18" s="104"/>
      <c r="BM18" s="105">
        <f t="shared" si="9"/>
        <v>0</v>
      </c>
      <c r="BN18" s="106"/>
      <c r="BO18" s="104"/>
      <c r="BP18" s="104"/>
      <c r="BQ18" s="104"/>
      <c r="BR18" s="104"/>
      <c r="BS18" s="104"/>
      <c r="BT18" s="104"/>
      <c r="BU18" s="105">
        <f t="shared" si="10"/>
        <v>0</v>
      </c>
      <c r="BV18" s="106"/>
      <c r="BW18" s="104"/>
      <c r="BX18" s="104"/>
      <c r="BY18" s="104"/>
      <c r="BZ18" s="104"/>
      <c r="CA18" s="104"/>
      <c r="CB18" s="104"/>
      <c r="CC18" s="105">
        <f t="shared" si="11"/>
        <v>0</v>
      </c>
      <c r="CD18" s="106"/>
      <c r="CE18" s="104"/>
      <c r="CF18" s="104"/>
      <c r="CG18" s="104"/>
      <c r="CH18" s="104"/>
      <c r="CI18" s="104"/>
      <c r="CJ18" s="104"/>
      <c r="CK18" s="105">
        <f t="shared" si="12"/>
        <v>0</v>
      </c>
      <c r="CL18" s="106"/>
      <c r="CM18" s="104"/>
      <c r="CN18" s="104"/>
      <c r="CO18" s="104"/>
      <c r="CP18" s="104"/>
      <c r="CQ18" s="104"/>
      <c r="CR18" s="104"/>
      <c r="CS18" s="105">
        <f t="shared" si="13"/>
        <v>0</v>
      </c>
      <c r="CT18" s="106"/>
      <c r="CU18" s="104"/>
      <c r="CV18" s="104"/>
      <c r="CW18" s="104"/>
      <c r="CX18" s="104"/>
      <c r="CY18" s="104"/>
      <c r="CZ18" s="104"/>
      <c r="DA18" s="105">
        <f t="shared" si="14"/>
        <v>0</v>
      </c>
      <c r="DB18" s="106"/>
      <c r="DC18" s="104"/>
      <c r="DD18" s="104"/>
      <c r="DE18" s="104"/>
      <c r="DF18" s="104"/>
      <c r="DG18" s="104"/>
      <c r="DH18" s="104"/>
      <c r="DI18" s="105">
        <f t="shared" si="15"/>
        <v>0</v>
      </c>
      <c r="DJ18" s="106"/>
      <c r="DK18" s="104"/>
      <c r="DL18" s="104"/>
      <c r="DM18" s="104"/>
      <c r="DN18" s="104"/>
      <c r="DO18" s="104"/>
      <c r="DP18" s="104"/>
      <c r="DQ18" s="105">
        <f t="shared" si="16"/>
        <v>0</v>
      </c>
      <c r="DR18" s="106"/>
      <c r="DS18" s="104"/>
      <c r="DT18" s="104"/>
      <c r="DU18" s="104"/>
      <c r="DV18" s="104"/>
      <c r="DW18" s="104"/>
      <c r="DX18" s="104"/>
      <c r="DY18" s="105">
        <f t="shared" si="17"/>
        <v>0</v>
      </c>
      <c r="DZ18" s="106"/>
      <c r="EA18" s="104"/>
      <c r="EB18" s="104"/>
      <c r="EC18" s="104"/>
      <c r="ED18" s="104"/>
      <c r="EE18" s="104"/>
      <c r="EF18" s="104"/>
      <c r="EG18" s="105">
        <f t="shared" si="18"/>
        <v>0</v>
      </c>
      <c r="EH18" s="106"/>
      <c r="EI18" s="104"/>
      <c r="EJ18" s="104"/>
      <c r="EK18" s="104"/>
      <c r="EL18" s="104"/>
      <c r="EM18" s="104"/>
      <c r="EN18" s="104"/>
      <c r="EO18" s="105">
        <f t="shared" si="19"/>
        <v>0</v>
      </c>
      <c r="EP18" s="106"/>
      <c r="EQ18" s="104"/>
      <c r="ER18" s="104"/>
      <c r="ES18" s="104"/>
      <c r="ET18" s="104"/>
      <c r="EU18" s="104"/>
      <c r="EV18" s="104"/>
      <c r="EW18" s="105">
        <f t="shared" si="20"/>
        <v>0</v>
      </c>
      <c r="EX18" s="106"/>
      <c r="EY18" s="104"/>
      <c r="EZ18" s="104"/>
      <c r="FA18" s="104"/>
      <c r="FB18" s="104"/>
      <c r="FC18" s="104"/>
      <c r="FD18" s="104"/>
      <c r="FE18" s="105">
        <f t="shared" si="21"/>
        <v>0</v>
      </c>
      <c r="FF18" s="106"/>
      <c r="FG18" s="104"/>
      <c r="FH18" s="104"/>
      <c r="FI18" s="104"/>
      <c r="FJ18" s="104"/>
      <c r="FK18" s="104"/>
      <c r="FL18" s="104"/>
      <c r="FM18" s="105">
        <f t="shared" si="22"/>
        <v>0</v>
      </c>
      <c r="FN18" s="106"/>
      <c r="FO18" s="104"/>
      <c r="FP18" s="104"/>
      <c r="FQ18" s="104"/>
      <c r="FR18" s="104"/>
      <c r="FS18" s="104"/>
      <c r="FT18" s="104"/>
      <c r="FU18" s="105">
        <f t="shared" si="23"/>
        <v>0</v>
      </c>
      <c r="FV18" s="106"/>
      <c r="FW18" s="104"/>
      <c r="FX18" s="104"/>
      <c r="FY18" s="104"/>
      <c r="FZ18" s="104"/>
      <c r="GA18" s="104"/>
      <c r="GB18" s="104"/>
      <c r="GC18" s="105">
        <f t="shared" si="24"/>
        <v>0</v>
      </c>
      <c r="GD18" s="106"/>
      <c r="GE18" s="104"/>
      <c r="GF18" s="104"/>
      <c r="GG18" s="104"/>
      <c r="GH18" s="104"/>
      <c r="GI18" s="104"/>
      <c r="GJ18" s="104"/>
      <c r="GK18" s="105">
        <f t="shared" si="25"/>
        <v>0</v>
      </c>
      <c r="GL18" s="106"/>
      <c r="GM18" s="104"/>
      <c r="GN18" s="104"/>
      <c r="GO18" s="104"/>
      <c r="GP18" s="104"/>
      <c r="GQ18" s="104"/>
      <c r="GR18" s="104"/>
      <c r="GS18" s="105">
        <f t="shared" si="26"/>
        <v>0</v>
      </c>
      <c r="GT18" s="106"/>
      <c r="GU18" s="104"/>
      <c r="GV18" s="104"/>
      <c r="GW18" s="104"/>
      <c r="GX18" s="104"/>
      <c r="GY18" s="104"/>
      <c r="GZ18" s="104"/>
      <c r="HA18" s="105">
        <f t="shared" si="27"/>
        <v>0</v>
      </c>
      <c r="HB18" s="106"/>
      <c r="HC18" s="104"/>
      <c r="HD18" s="104"/>
      <c r="HE18" s="104"/>
      <c r="HF18" s="104"/>
      <c r="HG18" s="104"/>
      <c r="HH18" s="104"/>
      <c r="HI18" s="105">
        <f t="shared" si="28"/>
        <v>0</v>
      </c>
      <c r="HJ18" s="106"/>
      <c r="HK18" s="104"/>
      <c r="HL18" s="104"/>
      <c r="HM18" s="104"/>
      <c r="HN18" s="104"/>
      <c r="HO18" s="104"/>
      <c r="HP18" s="104"/>
      <c r="HQ18" s="105">
        <f t="shared" si="29"/>
        <v>0</v>
      </c>
      <c r="HR18" s="106"/>
      <c r="HS18" s="104"/>
      <c r="HT18" s="104"/>
      <c r="HU18" s="104"/>
      <c r="HV18" s="104"/>
      <c r="HW18" s="104"/>
      <c r="HX18" s="104"/>
      <c r="HY18" s="105">
        <f t="shared" si="30"/>
        <v>0</v>
      </c>
      <c r="HZ18" s="106"/>
      <c r="IA18" s="104"/>
      <c r="IB18" s="104"/>
      <c r="IC18" s="104"/>
      <c r="ID18" s="104"/>
      <c r="IE18" s="104"/>
      <c r="IF18" s="104"/>
      <c r="IG18" s="105">
        <f t="shared" si="31"/>
        <v>0</v>
      </c>
      <c r="IH18" s="106"/>
      <c r="II18" s="104"/>
      <c r="IJ18" s="104"/>
      <c r="IK18" s="104"/>
      <c r="IL18" s="104"/>
      <c r="IM18" s="104"/>
      <c r="IN18" s="104"/>
      <c r="IO18" s="105">
        <f t="shared" si="32"/>
        <v>0</v>
      </c>
      <c r="IP18" s="106"/>
      <c r="IQ18" s="104"/>
      <c r="IR18" s="104"/>
      <c r="IS18" s="104"/>
      <c r="IT18" s="104"/>
      <c r="IU18" s="104"/>
      <c r="IV18" s="104"/>
      <c r="IW18" s="105">
        <f t="shared" si="33"/>
        <v>0</v>
      </c>
      <c r="IX18" s="106"/>
      <c r="IY18" s="107">
        <f t="shared" ref="IY18:JD18" si="50">SUM(C18,K18,S18,AA18,AI18,AQ18,AY18,BG18,BO18,BW18,CE18,CM18,CU18,DC18,DK18,DS18,EA18,EI18,EQ18,EY18,FG18,FO18,FW18,GE18,GM18,GU18,HC18,HK18,HS18,IA18,II18,IQ18)</f>
        <v>0</v>
      </c>
      <c r="IZ18" s="107">
        <f t="shared" si="50"/>
        <v>0</v>
      </c>
      <c r="JA18" s="107">
        <f t="shared" si="50"/>
        <v>0</v>
      </c>
      <c r="JB18" s="107">
        <f t="shared" si="50"/>
        <v>0</v>
      </c>
      <c r="JC18" s="107">
        <f t="shared" si="50"/>
        <v>0</v>
      </c>
      <c r="JD18" s="107">
        <f t="shared" si="50"/>
        <v>0</v>
      </c>
      <c r="JE18" s="108">
        <f t="shared" si="35"/>
        <v>0</v>
      </c>
      <c r="JF18" s="104"/>
      <c r="JG18" s="104">
        <f t="shared" si="36"/>
        <v>0</v>
      </c>
    </row>
    <row r="19" ht="15.75" customHeight="1">
      <c r="A19" s="3" t="s">
        <v>73</v>
      </c>
      <c r="B19" s="3" t="s">
        <v>18</v>
      </c>
      <c r="C19" s="104"/>
      <c r="D19" s="104"/>
      <c r="E19" s="104"/>
      <c r="F19" s="104"/>
      <c r="G19" s="104"/>
      <c r="H19" s="104"/>
      <c r="I19" s="105">
        <f t="shared" si="2"/>
        <v>0</v>
      </c>
      <c r="J19" s="106"/>
      <c r="K19" s="104"/>
      <c r="L19" s="104"/>
      <c r="M19" s="104"/>
      <c r="N19" s="104"/>
      <c r="O19" s="104"/>
      <c r="P19" s="104"/>
      <c r="Q19" s="105">
        <f t="shared" si="3"/>
        <v>0</v>
      </c>
      <c r="R19" s="106"/>
      <c r="S19" s="104"/>
      <c r="T19" s="104"/>
      <c r="U19" s="104"/>
      <c r="V19" s="104"/>
      <c r="W19" s="104"/>
      <c r="X19" s="104"/>
      <c r="Y19" s="105">
        <f t="shared" si="4"/>
        <v>0</v>
      </c>
      <c r="Z19" s="106"/>
      <c r="AA19" s="104"/>
      <c r="AB19" s="104"/>
      <c r="AC19" s="104"/>
      <c r="AD19" s="104"/>
      <c r="AE19" s="104"/>
      <c r="AF19" s="104"/>
      <c r="AG19" s="105">
        <f t="shared" si="5"/>
        <v>0</v>
      </c>
      <c r="AH19" s="106"/>
      <c r="AI19" s="104"/>
      <c r="AJ19" s="104"/>
      <c r="AK19" s="104"/>
      <c r="AL19" s="104"/>
      <c r="AM19" s="104"/>
      <c r="AN19" s="104"/>
      <c r="AO19" s="105">
        <f t="shared" si="6"/>
        <v>0</v>
      </c>
      <c r="AP19" s="106"/>
      <c r="AQ19" s="104"/>
      <c r="AR19" s="104"/>
      <c r="AS19" s="104"/>
      <c r="AT19" s="104"/>
      <c r="AU19" s="104"/>
      <c r="AV19" s="104"/>
      <c r="AW19" s="105">
        <f t="shared" si="7"/>
        <v>0</v>
      </c>
      <c r="AX19" s="106"/>
      <c r="AY19" s="104"/>
      <c r="AZ19" s="104"/>
      <c r="BA19" s="104"/>
      <c r="BB19" s="104"/>
      <c r="BC19" s="104"/>
      <c r="BD19" s="104"/>
      <c r="BE19" s="105">
        <f t="shared" si="8"/>
        <v>0</v>
      </c>
      <c r="BF19" s="106"/>
      <c r="BG19" s="104"/>
      <c r="BH19" s="104"/>
      <c r="BI19" s="104"/>
      <c r="BJ19" s="104"/>
      <c r="BK19" s="104"/>
      <c r="BL19" s="104"/>
      <c r="BM19" s="105">
        <f t="shared" si="9"/>
        <v>0</v>
      </c>
      <c r="BN19" s="106"/>
      <c r="BO19" s="104"/>
      <c r="BP19" s="104"/>
      <c r="BQ19" s="104"/>
      <c r="BR19" s="104"/>
      <c r="BS19" s="104"/>
      <c r="BT19" s="104"/>
      <c r="BU19" s="105">
        <f t="shared" si="10"/>
        <v>0</v>
      </c>
      <c r="BV19" s="106"/>
      <c r="BW19" s="104"/>
      <c r="BX19" s="104"/>
      <c r="BY19" s="104"/>
      <c r="BZ19" s="104"/>
      <c r="CA19" s="104"/>
      <c r="CB19" s="104"/>
      <c r="CC19" s="105">
        <f t="shared" si="11"/>
        <v>0</v>
      </c>
      <c r="CD19" s="106"/>
      <c r="CE19" s="104"/>
      <c r="CF19" s="104"/>
      <c r="CG19" s="104"/>
      <c r="CH19" s="104"/>
      <c r="CI19" s="104"/>
      <c r="CJ19" s="104"/>
      <c r="CK19" s="105">
        <f t="shared" si="12"/>
        <v>0</v>
      </c>
      <c r="CL19" s="106"/>
      <c r="CM19" s="104"/>
      <c r="CN19" s="104"/>
      <c r="CO19" s="104"/>
      <c r="CP19" s="104"/>
      <c r="CQ19" s="104"/>
      <c r="CR19" s="104"/>
      <c r="CS19" s="105">
        <f t="shared" si="13"/>
        <v>0</v>
      </c>
      <c r="CT19" s="106"/>
      <c r="CU19" s="104"/>
      <c r="CV19" s="104"/>
      <c r="CW19" s="104"/>
      <c r="CX19" s="104"/>
      <c r="CY19" s="104"/>
      <c r="CZ19" s="104"/>
      <c r="DA19" s="105">
        <f t="shared" si="14"/>
        <v>0</v>
      </c>
      <c r="DB19" s="106"/>
      <c r="DC19" s="104"/>
      <c r="DD19" s="104"/>
      <c r="DE19" s="104"/>
      <c r="DF19" s="104"/>
      <c r="DG19" s="104"/>
      <c r="DH19" s="104"/>
      <c r="DI19" s="105">
        <f t="shared" si="15"/>
        <v>0</v>
      </c>
      <c r="DJ19" s="106"/>
      <c r="DK19" s="104"/>
      <c r="DL19" s="104"/>
      <c r="DM19" s="104"/>
      <c r="DN19" s="104"/>
      <c r="DO19" s="104"/>
      <c r="DP19" s="104"/>
      <c r="DQ19" s="105">
        <f t="shared" si="16"/>
        <v>0</v>
      </c>
      <c r="DR19" s="106"/>
      <c r="DS19" s="104"/>
      <c r="DT19" s="104"/>
      <c r="DU19" s="104"/>
      <c r="DV19" s="104"/>
      <c r="DW19" s="104"/>
      <c r="DX19" s="104"/>
      <c r="DY19" s="105">
        <f t="shared" si="17"/>
        <v>0</v>
      </c>
      <c r="DZ19" s="106"/>
      <c r="EA19" s="104"/>
      <c r="EB19" s="104"/>
      <c r="EC19" s="104"/>
      <c r="ED19" s="104"/>
      <c r="EE19" s="104"/>
      <c r="EF19" s="104"/>
      <c r="EG19" s="105">
        <f t="shared" si="18"/>
        <v>0</v>
      </c>
      <c r="EH19" s="106"/>
      <c r="EI19" s="104"/>
      <c r="EJ19" s="104"/>
      <c r="EK19" s="104"/>
      <c r="EL19" s="104"/>
      <c r="EM19" s="104"/>
      <c r="EN19" s="104"/>
      <c r="EO19" s="105">
        <f t="shared" si="19"/>
        <v>0</v>
      </c>
      <c r="EP19" s="106"/>
      <c r="EQ19" s="104"/>
      <c r="ER19" s="104"/>
      <c r="ES19" s="104"/>
      <c r="ET19" s="104"/>
      <c r="EU19" s="104"/>
      <c r="EV19" s="104"/>
      <c r="EW19" s="105">
        <f t="shared" si="20"/>
        <v>0</v>
      </c>
      <c r="EX19" s="106"/>
      <c r="EY19" s="104"/>
      <c r="EZ19" s="104"/>
      <c r="FA19" s="104"/>
      <c r="FB19" s="104"/>
      <c r="FC19" s="104"/>
      <c r="FD19" s="104"/>
      <c r="FE19" s="105">
        <f t="shared" si="21"/>
        <v>0</v>
      </c>
      <c r="FF19" s="106"/>
      <c r="FG19" s="104"/>
      <c r="FH19" s="104"/>
      <c r="FI19" s="104"/>
      <c r="FJ19" s="104"/>
      <c r="FK19" s="104"/>
      <c r="FL19" s="104"/>
      <c r="FM19" s="105">
        <f t="shared" si="22"/>
        <v>0</v>
      </c>
      <c r="FN19" s="106"/>
      <c r="FO19" s="104"/>
      <c r="FP19" s="104"/>
      <c r="FQ19" s="104"/>
      <c r="FR19" s="104"/>
      <c r="FS19" s="104"/>
      <c r="FT19" s="104"/>
      <c r="FU19" s="105">
        <f t="shared" si="23"/>
        <v>0</v>
      </c>
      <c r="FV19" s="106"/>
      <c r="FW19" s="104"/>
      <c r="FX19" s="104"/>
      <c r="FY19" s="104"/>
      <c r="FZ19" s="104"/>
      <c r="GA19" s="104"/>
      <c r="GB19" s="104"/>
      <c r="GC19" s="105">
        <f t="shared" si="24"/>
        <v>0</v>
      </c>
      <c r="GD19" s="106"/>
      <c r="GE19" s="104"/>
      <c r="GF19" s="104"/>
      <c r="GG19" s="104"/>
      <c r="GH19" s="104"/>
      <c r="GI19" s="104"/>
      <c r="GJ19" s="104"/>
      <c r="GK19" s="105">
        <f t="shared" si="25"/>
        <v>0</v>
      </c>
      <c r="GL19" s="106"/>
      <c r="GM19" s="104"/>
      <c r="GN19" s="104"/>
      <c r="GO19" s="104"/>
      <c r="GP19" s="104"/>
      <c r="GQ19" s="104"/>
      <c r="GR19" s="104"/>
      <c r="GS19" s="105">
        <f t="shared" si="26"/>
        <v>0</v>
      </c>
      <c r="GT19" s="106"/>
      <c r="GU19" s="104"/>
      <c r="GV19" s="104"/>
      <c r="GW19" s="104"/>
      <c r="GX19" s="104"/>
      <c r="GY19" s="104"/>
      <c r="GZ19" s="104"/>
      <c r="HA19" s="105">
        <f t="shared" si="27"/>
        <v>0</v>
      </c>
      <c r="HB19" s="106"/>
      <c r="HC19" s="104"/>
      <c r="HD19" s="104"/>
      <c r="HE19" s="104"/>
      <c r="HF19" s="104"/>
      <c r="HG19" s="104"/>
      <c r="HH19" s="104"/>
      <c r="HI19" s="105">
        <f t="shared" si="28"/>
        <v>0</v>
      </c>
      <c r="HJ19" s="106"/>
      <c r="HK19" s="104"/>
      <c r="HL19" s="104"/>
      <c r="HM19" s="104"/>
      <c r="HN19" s="104"/>
      <c r="HO19" s="104"/>
      <c r="HP19" s="104"/>
      <c r="HQ19" s="105">
        <f t="shared" si="29"/>
        <v>0</v>
      </c>
      <c r="HR19" s="106"/>
      <c r="HS19" s="104"/>
      <c r="HT19" s="104"/>
      <c r="HU19" s="104"/>
      <c r="HV19" s="104"/>
      <c r="HW19" s="104"/>
      <c r="HX19" s="104"/>
      <c r="HY19" s="105">
        <f t="shared" si="30"/>
        <v>0</v>
      </c>
      <c r="HZ19" s="106"/>
      <c r="IA19" s="104"/>
      <c r="IB19" s="104"/>
      <c r="IC19" s="104"/>
      <c r="ID19" s="104"/>
      <c r="IE19" s="104"/>
      <c r="IF19" s="104"/>
      <c r="IG19" s="105">
        <f t="shared" si="31"/>
        <v>0</v>
      </c>
      <c r="IH19" s="106"/>
      <c r="II19" s="104"/>
      <c r="IJ19" s="104"/>
      <c r="IK19" s="104"/>
      <c r="IL19" s="104"/>
      <c r="IM19" s="104"/>
      <c r="IN19" s="104"/>
      <c r="IO19" s="105">
        <f t="shared" si="32"/>
        <v>0</v>
      </c>
      <c r="IP19" s="106"/>
      <c r="IQ19" s="104"/>
      <c r="IR19" s="104"/>
      <c r="IS19" s="104"/>
      <c r="IT19" s="104"/>
      <c r="IU19" s="104"/>
      <c r="IV19" s="104"/>
      <c r="IW19" s="105">
        <f t="shared" si="33"/>
        <v>0</v>
      </c>
      <c r="IX19" s="106"/>
      <c r="IY19" s="107">
        <f t="shared" ref="IY19:JD19" si="51">SUM(C19,K19,S19,AA19,AI19,AQ19,AY19,BG19,BO19,BW19,CE19,CM19,CU19,DC19,DK19,DS19,EA19,EI19,EQ19,EY19,FG19,FO19,FW19,GE19,GM19,GU19,HC19,HK19,HS19,IA19,II19,IQ19)</f>
        <v>0</v>
      </c>
      <c r="IZ19" s="107">
        <f t="shared" si="51"/>
        <v>0</v>
      </c>
      <c r="JA19" s="107">
        <f t="shared" si="51"/>
        <v>0</v>
      </c>
      <c r="JB19" s="107">
        <f t="shared" si="51"/>
        <v>0</v>
      </c>
      <c r="JC19" s="107">
        <f t="shared" si="51"/>
        <v>0</v>
      </c>
      <c r="JD19" s="107">
        <f t="shared" si="51"/>
        <v>0</v>
      </c>
      <c r="JE19" s="108">
        <f t="shared" si="35"/>
        <v>0</v>
      </c>
      <c r="JF19" s="104"/>
      <c r="JG19" s="104">
        <f t="shared" si="36"/>
        <v>0</v>
      </c>
    </row>
    <row r="20" ht="15.75" customHeight="1">
      <c r="A20" s="3" t="s">
        <v>74</v>
      </c>
      <c r="B20" s="3" t="s">
        <v>19</v>
      </c>
      <c r="C20" s="104"/>
      <c r="D20" s="104"/>
      <c r="E20" s="104"/>
      <c r="F20" s="104"/>
      <c r="G20" s="104"/>
      <c r="H20" s="104"/>
      <c r="I20" s="105">
        <f t="shared" si="2"/>
        <v>0</v>
      </c>
      <c r="J20" s="106"/>
      <c r="K20" s="104"/>
      <c r="L20" s="104"/>
      <c r="M20" s="104"/>
      <c r="N20" s="104"/>
      <c r="O20" s="104"/>
      <c r="P20" s="104"/>
      <c r="Q20" s="105">
        <f t="shared" si="3"/>
        <v>0</v>
      </c>
      <c r="R20" s="106"/>
      <c r="S20" s="104"/>
      <c r="T20" s="104"/>
      <c r="U20" s="104"/>
      <c r="V20" s="104"/>
      <c r="W20" s="104"/>
      <c r="X20" s="104"/>
      <c r="Y20" s="105">
        <f t="shared" si="4"/>
        <v>0</v>
      </c>
      <c r="Z20" s="106"/>
      <c r="AA20" s="104"/>
      <c r="AB20" s="104"/>
      <c r="AC20" s="104"/>
      <c r="AD20" s="104"/>
      <c r="AE20" s="104"/>
      <c r="AF20" s="104"/>
      <c r="AG20" s="105">
        <f t="shared" si="5"/>
        <v>0</v>
      </c>
      <c r="AH20" s="106"/>
      <c r="AI20" s="104"/>
      <c r="AJ20" s="104"/>
      <c r="AK20" s="104"/>
      <c r="AL20" s="104"/>
      <c r="AM20" s="104"/>
      <c r="AN20" s="104"/>
      <c r="AO20" s="105">
        <f t="shared" si="6"/>
        <v>0</v>
      </c>
      <c r="AP20" s="106"/>
      <c r="AQ20" s="104"/>
      <c r="AR20" s="104"/>
      <c r="AS20" s="104"/>
      <c r="AT20" s="104"/>
      <c r="AU20" s="104"/>
      <c r="AV20" s="104"/>
      <c r="AW20" s="105">
        <f t="shared" si="7"/>
        <v>0</v>
      </c>
      <c r="AX20" s="106"/>
      <c r="AY20" s="104"/>
      <c r="AZ20" s="104"/>
      <c r="BA20" s="104"/>
      <c r="BB20" s="104"/>
      <c r="BC20" s="104"/>
      <c r="BD20" s="104"/>
      <c r="BE20" s="105">
        <f t="shared" si="8"/>
        <v>0</v>
      </c>
      <c r="BF20" s="106"/>
      <c r="BG20" s="104"/>
      <c r="BH20" s="104"/>
      <c r="BI20" s="104"/>
      <c r="BJ20" s="104"/>
      <c r="BK20" s="104"/>
      <c r="BL20" s="104"/>
      <c r="BM20" s="105">
        <f t="shared" si="9"/>
        <v>0</v>
      </c>
      <c r="BN20" s="106"/>
      <c r="BO20" s="104"/>
      <c r="BP20" s="104"/>
      <c r="BQ20" s="104"/>
      <c r="BR20" s="104"/>
      <c r="BS20" s="104"/>
      <c r="BT20" s="104"/>
      <c r="BU20" s="105">
        <f t="shared" si="10"/>
        <v>0</v>
      </c>
      <c r="BV20" s="106"/>
      <c r="BW20" s="104"/>
      <c r="BX20" s="104"/>
      <c r="BY20" s="104"/>
      <c r="BZ20" s="104"/>
      <c r="CA20" s="104"/>
      <c r="CB20" s="104"/>
      <c r="CC20" s="105">
        <f t="shared" si="11"/>
        <v>0</v>
      </c>
      <c r="CD20" s="106"/>
      <c r="CE20" s="104"/>
      <c r="CF20" s="104"/>
      <c r="CG20" s="104"/>
      <c r="CH20" s="104"/>
      <c r="CI20" s="104"/>
      <c r="CJ20" s="104"/>
      <c r="CK20" s="105">
        <f t="shared" si="12"/>
        <v>0</v>
      </c>
      <c r="CL20" s="106"/>
      <c r="CM20" s="104"/>
      <c r="CN20" s="104"/>
      <c r="CO20" s="104"/>
      <c r="CP20" s="104"/>
      <c r="CQ20" s="104"/>
      <c r="CR20" s="104"/>
      <c r="CS20" s="105">
        <f t="shared" si="13"/>
        <v>0</v>
      </c>
      <c r="CT20" s="106"/>
      <c r="CU20" s="104"/>
      <c r="CV20" s="104"/>
      <c r="CW20" s="104"/>
      <c r="CX20" s="104"/>
      <c r="CY20" s="104"/>
      <c r="CZ20" s="104"/>
      <c r="DA20" s="105">
        <f t="shared" si="14"/>
        <v>0</v>
      </c>
      <c r="DB20" s="106"/>
      <c r="DC20" s="104"/>
      <c r="DD20" s="104"/>
      <c r="DE20" s="104"/>
      <c r="DF20" s="104"/>
      <c r="DG20" s="104"/>
      <c r="DH20" s="104"/>
      <c r="DI20" s="105">
        <f t="shared" si="15"/>
        <v>0</v>
      </c>
      <c r="DJ20" s="106"/>
      <c r="DK20" s="104"/>
      <c r="DL20" s="104"/>
      <c r="DM20" s="104"/>
      <c r="DN20" s="104"/>
      <c r="DO20" s="104"/>
      <c r="DP20" s="104"/>
      <c r="DQ20" s="105">
        <f t="shared" si="16"/>
        <v>0</v>
      </c>
      <c r="DR20" s="106"/>
      <c r="DS20" s="104"/>
      <c r="DT20" s="104"/>
      <c r="DU20" s="104"/>
      <c r="DV20" s="104"/>
      <c r="DW20" s="104"/>
      <c r="DX20" s="104"/>
      <c r="DY20" s="105">
        <f t="shared" si="17"/>
        <v>0</v>
      </c>
      <c r="DZ20" s="106"/>
      <c r="EA20" s="104"/>
      <c r="EB20" s="104"/>
      <c r="EC20" s="104"/>
      <c r="ED20" s="104"/>
      <c r="EE20" s="104"/>
      <c r="EF20" s="104"/>
      <c r="EG20" s="105">
        <f t="shared" si="18"/>
        <v>0</v>
      </c>
      <c r="EH20" s="106"/>
      <c r="EI20" s="104"/>
      <c r="EJ20" s="104"/>
      <c r="EK20" s="104"/>
      <c r="EL20" s="104"/>
      <c r="EM20" s="104"/>
      <c r="EN20" s="104"/>
      <c r="EO20" s="105">
        <f t="shared" si="19"/>
        <v>0</v>
      </c>
      <c r="EP20" s="106"/>
      <c r="EQ20" s="104"/>
      <c r="ER20" s="104"/>
      <c r="ES20" s="104"/>
      <c r="ET20" s="104"/>
      <c r="EU20" s="104"/>
      <c r="EV20" s="104"/>
      <c r="EW20" s="105">
        <f t="shared" si="20"/>
        <v>0</v>
      </c>
      <c r="EX20" s="106"/>
      <c r="EY20" s="104"/>
      <c r="EZ20" s="104"/>
      <c r="FA20" s="104"/>
      <c r="FB20" s="104"/>
      <c r="FC20" s="104"/>
      <c r="FD20" s="104"/>
      <c r="FE20" s="105">
        <f t="shared" si="21"/>
        <v>0</v>
      </c>
      <c r="FF20" s="106"/>
      <c r="FG20" s="104"/>
      <c r="FH20" s="104"/>
      <c r="FI20" s="104"/>
      <c r="FJ20" s="104"/>
      <c r="FK20" s="104"/>
      <c r="FL20" s="104"/>
      <c r="FM20" s="105">
        <f t="shared" si="22"/>
        <v>0</v>
      </c>
      <c r="FN20" s="106"/>
      <c r="FO20" s="104"/>
      <c r="FP20" s="104"/>
      <c r="FQ20" s="104"/>
      <c r="FR20" s="104"/>
      <c r="FS20" s="104"/>
      <c r="FT20" s="104"/>
      <c r="FU20" s="105">
        <f t="shared" si="23"/>
        <v>0</v>
      </c>
      <c r="FV20" s="106"/>
      <c r="FW20" s="104"/>
      <c r="FX20" s="104"/>
      <c r="FY20" s="104"/>
      <c r="FZ20" s="104"/>
      <c r="GA20" s="104"/>
      <c r="GB20" s="104"/>
      <c r="GC20" s="105">
        <f t="shared" si="24"/>
        <v>0</v>
      </c>
      <c r="GD20" s="106"/>
      <c r="GE20" s="104"/>
      <c r="GF20" s="104"/>
      <c r="GG20" s="104"/>
      <c r="GH20" s="104"/>
      <c r="GI20" s="104"/>
      <c r="GJ20" s="104"/>
      <c r="GK20" s="105">
        <f t="shared" si="25"/>
        <v>0</v>
      </c>
      <c r="GL20" s="106"/>
      <c r="GM20" s="104"/>
      <c r="GN20" s="104"/>
      <c r="GO20" s="104"/>
      <c r="GP20" s="104"/>
      <c r="GQ20" s="104"/>
      <c r="GR20" s="104"/>
      <c r="GS20" s="105">
        <f t="shared" si="26"/>
        <v>0</v>
      </c>
      <c r="GT20" s="106"/>
      <c r="GU20" s="104"/>
      <c r="GV20" s="104"/>
      <c r="GW20" s="104"/>
      <c r="GX20" s="104"/>
      <c r="GY20" s="104"/>
      <c r="GZ20" s="104"/>
      <c r="HA20" s="105">
        <f t="shared" si="27"/>
        <v>0</v>
      </c>
      <c r="HB20" s="106"/>
      <c r="HC20" s="104"/>
      <c r="HD20" s="104"/>
      <c r="HE20" s="104"/>
      <c r="HF20" s="104"/>
      <c r="HG20" s="104"/>
      <c r="HH20" s="104"/>
      <c r="HI20" s="105">
        <f t="shared" si="28"/>
        <v>0</v>
      </c>
      <c r="HJ20" s="106"/>
      <c r="HK20" s="104"/>
      <c r="HL20" s="104"/>
      <c r="HM20" s="104"/>
      <c r="HN20" s="104"/>
      <c r="HO20" s="104"/>
      <c r="HP20" s="104"/>
      <c r="HQ20" s="105">
        <f t="shared" si="29"/>
        <v>0</v>
      </c>
      <c r="HR20" s="106"/>
      <c r="HS20" s="104"/>
      <c r="HT20" s="104"/>
      <c r="HU20" s="104"/>
      <c r="HV20" s="104"/>
      <c r="HW20" s="104"/>
      <c r="HX20" s="104"/>
      <c r="HY20" s="105">
        <f t="shared" si="30"/>
        <v>0</v>
      </c>
      <c r="HZ20" s="106"/>
      <c r="IA20" s="104"/>
      <c r="IB20" s="104"/>
      <c r="IC20" s="104"/>
      <c r="ID20" s="104"/>
      <c r="IE20" s="104"/>
      <c r="IF20" s="104"/>
      <c r="IG20" s="105">
        <f t="shared" si="31"/>
        <v>0</v>
      </c>
      <c r="IH20" s="106"/>
      <c r="II20" s="104"/>
      <c r="IJ20" s="104"/>
      <c r="IK20" s="104"/>
      <c r="IL20" s="104"/>
      <c r="IM20" s="104"/>
      <c r="IN20" s="104"/>
      <c r="IO20" s="105">
        <f t="shared" si="32"/>
        <v>0</v>
      </c>
      <c r="IP20" s="106"/>
      <c r="IQ20" s="104"/>
      <c r="IR20" s="104"/>
      <c r="IS20" s="104"/>
      <c r="IT20" s="104"/>
      <c r="IU20" s="104"/>
      <c r="IV20" s="104"/>
      <c r="IW20" s="105">
        <f t="shared" si="33"/>
        <v>0</v>
      </c>
      <c r="IX20" s="106"/>
      <c r="IY20" s="107">
        <f t="shared" ref="IY20:JD20" si="52">SUM(C20,K20,S20,AA20,AI20,AQ20,AY20,BG20,BO20,BW20,CE20,CM20,CU20,DC20,DK20,DS20,EA20,EI20,EQ20,EY20,FG20,FO20,FW20,GE20,GM20,GU20,HC20,HK20,HS20,IA20,II20,IQ20)</f>
        <v>0</v>
      </c>
      <c r="IZ20" s="107">
        <f t="shared" si="52"/>
        <v>0</v>
      </c>
      <c r="JA20" s="107">
        <f t="shared" si="52"/>
        <v>0</v>
      </c>
      <c r="JB20" s="107">
        <f t="shared" si="52"/>
        <v>0</v>
      </c>
      <c r="JC20" s="107">
        <f t="shared" si="52"/>
        <v>0</v>
      </c>
      <c r="JD20" s="107">
        <f t="shared" si="52"/>
        <v>0</v>
      </c>
      <c r="JE20" s="108">
        <f t="shared" si="35"/>
        <v>0</v>
      </c>
      <c r="JF20" s="104"/>
      <c r="JG20" s="104">
        <f t="shared" si="36"/>
        <v>0</v>
      </c>
    </row>
    <row r="21" ht="15.75" customHeight="1">
      <c r="A21" s="3" t="s">
        <v>75</v>
      </c>
      <c r="B21" s="3" t="s">
        <v>20</v>
      </c>
      <c r="C21" s="104"/>
      <c r="D21" s="104"/>
      <c r="E21" s="104"/>
      <c r="F21" s="104"/>
      <c r="G21" s="104"/>
      <c r="H21" s="104"/>
      <c r="I21" s="105">
        <f t="shared" si="2"/>
        <v>0</v>
      </c>
      <c r="J21" s="106"/>
      <c r="K21" s="104"/>
      <c r="L21" s="104"/>
      <c r="M21" s="104"/>
      <c r="N21" s="104"/>
      <c r="O21" s="104"/>
      <c r="P21" s="104"/>
      <c r="Q21" s="105">
        <f t="shared" si="3"/>
        <v>0</v>
      </c>
      <c r="R21" s="106"/>
      <c r="S21" s="104"/>
      <c r="T21" s="104"/>
      <c r="U21" s="104"/>
      <c r="V21" s="104"/>
      <c r="W21" s="104"/>
      <c r="X21" s="104"/>
      <c r="Y21" s="105">
        <f t="shared" si="4"/>
        <v>0</v>
      </c>
      <c r="Z21" s="106"/>
      <c r="AA21" s="104"/>
      <c r="AB21" s="104"/>
      <c r="AC21" s="104"/>
      <c r="AD21" s="104"/>
      <c r="AE21" s="104"/>
      <c r="AF21" s="104"/>
      <c r="AG21" s="105">
        <f t="shared" si="5"/>
        <v>0</v>
      </c>
      <c r="AH21" s="106"/>
      <c r="AI21" s="104"/>
      <c r="AJ21" s="104"/>
      <c r="AK21" s="104"/>
      <c r="AL21" s="104"/>
      <c r="AM21" s="104"/>
      <c r="AN21" s="104"/>
      <c r="AO21" s="105">
        <f t="shared" si="6"/>
        <v>0</v>
      </c>
      <c r="AP21" s="106"/>
      <c r="AQ21" s="104"/>
      <c r="AR21" s="104"/>
      <c r="AS21" s="104"/>
      <c r="AT21" s="104"/>
      <c r="AU21" s="104"/>
      <c r="AV21" s="104"/>
      <c r="AW21" s="105">
        <f t="shared" si="7"/>
        <v>0</v>
      </c>
      <c r="AX21" s="106"/>
      <c r="AY21" s="104"/>
      <c r="AZ21" s="104"/>
      <c r="BA21" s="104"/>
      <c r="BB21" s="104"/>
      <c r="BC21" s="104"/>
      <c r="BD21" s="104"/>
      <c r="BE21" s="105">
        <f t="shared" si="8"/>
        <v>0</v>
      </c>
      <c r="BF21" s="106"/>
      <c r="BG21" s="104"/>
      <c r="BH21" s="104"/>
      <c r="BI21" s="104"/>
      <c r="BJ21" s="104"/>
      <c r="BK21" s="104"/>
      <c r="BL21" s="104"/>
      <c r="BM21" s="105">
        <f t="shared" si="9"/>
        <v>0</v>
      </c>
      <c r="BN21" s="106"/>
      <c r="BO21" s="104"/>
      <c r="BP21" s="104"/>
      <c r="BQ21" s="104"/>
      <c r="BR21" s="104"/>
      <c r="BS21" s="104"/>
      <c r="BT21" s="104"/>
      <c r="BU21" s="105">
        <f t="shared" si="10"/>
        <v>0</v>
      </c>
      <c r="BV21" s="106"/>
      <c r="BW21" s="104"/>
      <c r="BX21" s="104"/>
      <c r="BY21" s="104"/>
      <c r="BZ21" s="104"/>
      <c r="CA21" s="104"/>
      <c r="CB21" s="104"/>
      <c r="CC21" s="105">
        <f t="shared" si="11"/>
        <v>0</v>
      </c>
      <c r="CD21" s="106"/>
      <c r="CE21" s="104"/>
      <c r="CF21" s="104"/>
      <c r="CG21" s="104"/>
      <c r="CH21" s="104"/>
      <c r="CI21" s="104"/>
      <c r="CJ21" s="104"/>
      <c r="CK21" s="105">
        <f t="shared" si="12"/>
        <v>0</v>
      </c>
      <c r="CL21" s="106"/>
      <c r="CM21" s="104"/>
      <c r="CN21" s="104"/>
      <c r="CO21" s="104"/>
      <c r="CP21" s="104"/>
      <c r="CQ21" s="104"/>
      <c r="CR21" s="104"/>
      <c r="CS21" s="105">
        <f t="shared" si="13"/>
        <v>0</v>
      </c>
      <c r="CT21" s="106"/>
      <c r="CU21" s="104"/>
      <c r="CV21" s="104"/>
      <c r="CW21" s="104"/>
      <c r="CX21" s="104"/>
      <c r="CY21" s="104"/>
      <c r="CZ21" s="104"/>
      <c r="DA21" s="105">
        <f t="shared" si="14"/>
        <v>0</v>
      </c>
      <c r="DB21" s="106"/>
      <c r="DC21" s="104"/>
      <c r="DD21" s="104"/>
      <c r="DE21" s="104"/>
      <c r="DF21" s="104"/>
      <c r="DG21" s="104"/>
      <c r="DH21" s="104"/>
      <c r="DI21" s="105">
        <f t="shared" si="15"/>
        <v>0</v>
      </c>
      <c r="DJ21" s="106"/>
      <c r="DK21" s="104"/>
      <c r="DL21" s="104"/>
      <c r="DM21" s="104"/>
      <c r="DN21" s="104"/>
      <c r="DO21" s="104"/>
      <c r="DP21" s="104"/>
      <c r="DQ21" s="105">
        <f t="shared" si="16"/>
        <v>0</v>
      </c>
      <c r="DR21" s="106"/>
      <c r="DS21" s="104"/>
      <c r="DT21" s="104"/>
      <c r="DU21" s="104"/>
      <c r="DV21" s="104"/>
      <c r="DW21" s="104"/>
      <c r="DX21" s="104"/>
      <c r="DY21" s="105">
        <f t="shared" si="17"/>
        <v>0</v>
      </c>
      <c r="DZ21" s="106"/>
      <c r="EA21" s="104"/>
      <c r="EB21" s="104"/>
      <c r="EC21" s="104"/>
      <c r="ED21" s="104"/>
      <c r="EE21" s="104"/>
      <c r="EF21" s="104"/>
      <c r="EG21" s="105">
        <f t="shared" si="18"/>
        <v>0</v>
      </c>
      <c r="EH21" s="106"/>
      <c r="EI21" s="104"/>
      <c r="EJ21" s="104"/>
      <c r="EK21" s="104"/>
      <c r="EL21" s="104"/>
      <c r="EM21" s="104"/>
      <c r="EN21" s="104"/>
      <c r="EO21" s="105">
        <f t="shared" si="19"/>
        <v>0</v>
      </c>
      <c r="EP21" s="106"/>
      <c r="EQ21" s="104"/>
      <c r="ER21" s="104"/>
      <c r="ES21" s="104"/>
      <c r="ET21" s="104"/>
      <c r="EU21" s="104"/>
      <c r="EV21" s="104"/>
      <c r="EW21" s="105">
        <f t="shared" si="20"/>
        <v>0</v>
      </c>
      <c r="EX21" s="106"/>
      <c r="EY21" s="104"/>
      <c r="EZ21" s="104"/>
      <c r="FA21" s="104"/>
      <c r="FB21" s="104"/>
      <c r="FC21" s="104"/>
      <c r="FD21" s="104"/>
      <c r="FE21" s="105">
        <f t="shared" si="21"/>
        <v>0</v>
      </c>
      <c r="FF21" s="106"/>
      <c r="FG21" s="104"/>
      <c r="FH21" s="104"/>
      <c r="FI21" s="104"/>
      <c r="FJ21" s="104"/>
      <c r="FK21" s="104"/>
      <c r="FL21" s="104"/>
      <c r="FM21" s="105">
        <f t="shared" si="22"/>
        <v>0</v>
      </c>
      <c r="FN21" s="106"/>
      <c r="FO21" s="104"/>
      <c r="FP21" s="104"/>
      <c r="FQ21" s="104"/>
      <c r="FR21" s="104"/>
      <c r="FS21" s="104"/>
      <c r="FT21" s="104"/>
      <c r="FU21" s="105">
        <f t="shared" si="23"/>
        <v>0</v>
      </c>
      <c r="FV21" s="106"/>
      <c r="FW21" s="104"/>
      <c r="FX21" s="104"/>
      <c r="FY21" s="104"/>
      <c r="FZ21" s="104"/>
      <c r="GA21" s="104"/>
      <c r="GB21" s="104"/>
      <c r="GC21" s="105">
        <f t="shared" si="24"/>
        <v>0</v>
      </c>
      <c r="GD21" s="106"/>
      <c r="GE21" s="104"/>
      <c r="GF21" s="104"/>
      <c r="GG21" s="104"/>
      <c r="GH21" s="104"/>
      <c r="GI21" s="104"/>
      <c r="GJ21" s="104"/>
      <c r="GK21" s="105">
        <f t="shared" si="25"/>
        <v>0</v>
      </c>
      <c r="GL21" s="106"/>
      <c r="GM21" s="104"/>
      <c r="GN21" s="104"/>
      <c r="GO21" s="104"/>
      <c r="GP21" s="104"/>
      <c r="GQ21" s="104"/>
      <c r="GR21" s="104"/>
      <c r="GS21" s="105">
        <f t="shared" si="26"/>
        <v>0</v>
      </c>
      <c r="GT21" s="106"/>
      <c r="GU21" s="104"/>
      <c r="GV21" s="104"/>
      <c r="GW21" s="104"/>
      <c r="GX21" s="104"/>
      <c r="GY21" s="104"/>
      <c r="GZ21" s="104"/>
      <c r="HA21" s="105">
        <f t="shared" si="27"/>
        <v>0</v>
      </c>
      <c r="HB21" s="106"/>
      <c r="HC21" s="104"/>
      <c r="HD21" s="104"/>
      <c r="HE21" s="104"/>
      <c r="HF21" s="104"/>
      <c r="HG21" s="104"/>
      <c r="HH21" s="104"/>
      <c r="HI21" s="105">
        <f t="shared" si="28"/>
        <v>0</v>
      </c>
      <c r="HJ21" s="106"/>
      <c r="HK21" s="104"/>
      <c r="HL21" s="104"/>
      <c r="HM21" s="104"/>
      <c r="HN21" s="104"/>
      <c r="HO21" s="104"/>
      <c r="HP21" s="104"/>
      <c r="HQ21" s="105">
        <f t="shared" si="29"/>
        <v>0</v>
      </c>
      <c r="HR21" s="106"/>
      <c r="HS21" s="104"/>
      <c r="HT21" s="104"/>
      <c r="HU21" s="104"/>
      <c r="HV21" s="104"/>
      <c r="HW21" s="104"/>
      <c r="HX21" s="104"/>
      <c r="HY21" s="105">
        <f t="shared" si="30"/>
        <v>0</v>
      </c>
      <c r="HZ21" s="106"/>
      <c r="IA21" s="104"/>
      <c r="IB21" s="104"/>
      <c r="IC21" s="104"/>
      <c r="ID21" s="104"/>
      <c r="IE21" s="104"/>
      <c r="IF21" s="104"/>
      <c r="IG21" s="105">
        <f t="shared" si="31"/>
        <v>0</v>
      </c>
      <c r="IH21" s="106"/>
      <c r="II21" s="104"/>
      <c r="IJ21" s="104"/>
      <c r="IK21" s="104"/>
      <c r="IL21" s="104"/>
      <c r="IM21" s="104"/>
      <c r="IN21" s="104"/>
      <c r="IO21" s="105">
        <f t="shared" si="32"/>
        <v>0</v>
      </c>
      <c r="IP21" s="106"/>
      <c r="IQ21" s="104"/>
      <c r="IR21" s="104"/>
      <c r="IS21" s="104"/>
      <c r="IT21" s="104"/>
      <c r="IU21" s="104"/>
      <c r="IV21" s="104"/>
      <c r="IW21" s="105">
        <f t="shared" si="33"/>
        <v>0</v>
      </c>
      <c r="IX21" s="106"/>
      <c r="IY21" s="107">
        <f t="shared" ref="IY21:JD21" si="53">SUM(C21,K21,S21,AA21,AI21,AQ21,AY21,BG21,BO21,BW21,CE21,CM21,CU21,DC21,DK21,DS21,EA21,EI21,EQ21,EY21,FG21,FO21,FW21,GE21,GM21,GU21,HC21,HK21,HS21,IA21,II21,IQ21)</f>
        <v>0</v>
      </c>
      <c r="IZ21" s="107">
        <f t="shared" si="53"/>
        <v>0</v>
      </c>
      <c r="JA21" s="107">
        <f t="shared" si="53"/>
        <v>0</v>
      </c>
      <c r="JB21" s="107">
        <f t="shared" si="53"/>
        <v>0</v>
      </c>
      <c r="JC21" s="107">
        <f t="shared" si="53"/>
        <v>0</v>
      </c>
      <c r="JD21" s="107">
        <f t="shared" si="53"/>
        <v>0</v>
      </c>
      <c r="JE21" s="108">
        <f t="shared" si="35"/>
        <v>0</v>
      </c>
      <c r="JF21" s="104"/>
      <c r="JG21" s="104">
        <f t="shared" si="36"/>
        <v>0</v>
      </c>
    </row>
    <row r="22" ht="15.75" customHeight="1">
      <c r="A22" s="3" t="s">
        <v>76</v>
      </c>
      <c r="B22" s="3" t="s">
        <v>21</v>
      </c>
      <c r="C22" s="104"/>
      <c r="D22" s="105"/>
      <c r="E22" s="104"/>
      <c r="F22" s="104"/>
      <c r="G22" s="104"/>
      <c r="H22" s="104"/>
      <c r="I22" s="105">
        <f t="shared" si="2"/>
        <v>0</v>
      </c>
      <c r="J22" s="106"/>
      <c r="K22" s="104"/>
      <c r="L22" s="105"/>
      <c r="M22" s="104"/>
      <c r="N22" s="104"/>
      <c r="O22" s="104"/>
      <c r="P22" s="104"/>
      <c r="Q22" s="105">
        <f t="shared" si="3"/>
        <v>0</v>
      </c>
      <c r="R22" s="106"/>
      <c r="S22" s="104"/>
      <c r="T22" s="105"/>
      <c r="U22" s="104"/>
      <c r="V22" s="104"/>
      <c r="W22" s="104"/>
      <c r="X22" s="104"/>
      <c r="Y22" s="105">
        <f t="shared" si="4"/>
        <v>0</v>
      </c>
      <c r="Z22" s="106"/>
      <c r="AA22" s="104"/>
      <c r="AB22" s="105"/>
      <c r="AC22" s="104"/>
      <c r="AD22" s="104"/>
      <c r="AE22" s="104"/>
      <c r="AF22" s="104"/>
      <c r="AG22" s="105">
        <f t="shared" si="5"/>
        <v>0</v>
      </c>
      <c r="AH22" s="106"/>
      <c r="AI22" s="104"/>
      <c r="AJ22" s="105"/>
      <c r="AK22" s="104"/>
      <c r="AL22" s="104"/>
      <c r="AM22" s="104"/>
      <c r="AN22" s="104"/>
      <c r="AO22" s="105">
        <f t="shared" si="6"/>
        <v>0</v>
      </c>
      <c r="AP22" s="106"/>
      <c r="AQ22" s="104"/>
      <c r="AR22" s="105"/>
      <c r="AS22" s="104"/>
      <c r="AT22" s="104"/>
      <c r="AU22" s="104"/>
      <c r="AV22" s="104"/>
      <c r="AW22" s="105">
        <f t="shared" si="7"/>
        <v>0</v>
      </c>
      <c r="AX22" s="106"/>
      <c r="AY22" s="104"/>
      <c r="AZ22" s="105"/>
      <c r="BA22" s="104"/>
      <c r="BB22" s="104"/>
      <c r="BC22" s="104"/>
      <c r="BD22" s="104"/>
      <c r="BE22" s="105">
        <f t="shared" si="8"/>
        <v>0</v>
      </c>
      <c r="BF22" s="106"/>
      <c r="BG22" s="104"/>
      <c r="BH22" s="105"/>
      <c r="BI22" s="104"/>
      <c r="BJ22" s="104"/>
      <c r="BK22" s="104"/>
      <c r="BL22" s="104"/>
      <c r="BM22" s="105">
        <f t="shared" si="9"/>
        <v>0</v>
      </c>
      <c r="BN22" s="106"/>
      <c r="BO22" s="104"/>
      <c r="BP22" s="105"/>
      <c r="BQ22" s="104"/>
      <c r="BR22" s="104"/>
      <c r="BS22" s="104"/>
      <c r="BT22" s="104"/>
      <c r="BU22" s="105">
        <f t="shared" si="10"/>
        <v>0</v>
      </c>
      <c r="BV22" s="106"/>
      <c r="BW22" s="104"/>
      <c r="BX22" s="105"/>
      <c r="BY22" s="104"/>
      <c r="BZ22" s="104"/>
      <c r="CA22" s="104"/>
      <c r="CB22" s="104"/>
      <c r="CC22" s="105">
        <f t="shared" si="11"/>
        <v>0</v>
      </c>
      <c r="CD22" s="106"/>
      <c r="CE22" s="104"/>
      <c r="CF22" s="105"/>
      <c r="CG22" s="104"/>
      <c r="CH22" s="104"/>
      <c r="CI22" s="104"/>
      <c r="CJ22" s="104"/>
      <c r="CK22" s="105">
        <f t="shared" si="12"/>
        <v>0</v>
      </c>
      <c r="CL22" s="106"/>
      <c r="CM22" s="104"/>
      <c r="CN22" s="105"/>
      <c r="CO22" s="104"/>
      <c r="CP22" s="104"/>
      <c r="CQ22" s="104"/>
      <c r="CR22" s="104"/>
      <c r="CS22" s="105">
        <f t="shared" si="13"/>
        <v>0</v>
      </c>
      <c r="CT22" s="106"/>
      <c r="CU22" s="104"/>
      <c r="CV22" s="105"/>
      <c r="CW22" s="104"/>
      <c r="CX22" s="104"/>
      <c r="CY22" s="104"/>
      <c r="CZ22" s="104"/>
      <c r="DA22" s="105">
        <f t="shared" si="14"/>
        <v>0</v>
      </c>
      <c r="DB22" s="106"/>
      <c r="DC22" s="104"/>
      <c r="DD22" s="105"/>
      <c r="DE22" s="104"/>
      <c r="DF22" s="104"/>
      <c r="DG22" s="104"/>
      <c r="DH22" s="104"/>
      <c r="DI22" s="105">
        <f t="shared" si="15"/>
        <v>0</v>
      </c>
      <c r="DJ22" s="106"/>
      <c r="DK22" s="104"/>
      <c r="DL22" s="105"/>
      <c r="DM22" s="104"/>
      <c r="DN22" s="104"/>
      <c r="DO22" s="104"/>
      <c r="DP22" s="104"/>
      <c r="DQ22" s="105">
        <f t="shared" si="16"/>
        <v>0</v>
      </c>
      <c r="DR22" s="106"/>
      <c r="DS22" s="104"/>
      <c r="DT22" s="105"/>
      <c r="DU22" s="104"/>
      <c r="DV22" s="104"/>
      <c r="DW22" s="104"/>
      <c r="DX22" s="104"/>
      <c r="DY22" s="105">
        <f t="shared" si="17"/>
        <v>0</v>
      </c>
      <c r="DZ22" s="106"/>
      <c r="EA22" s="104"/>
      <c r="EB22" s="105"/>
      <c r="EC22" s="104"/>
      <c r="ED22" s="104"/>
      <c r="EE22" s="104"/>
      <c r="EF22" s="104"/>
      <c r="EG22" s="105">
        <f t="shared" si="18"/>
        <v>0</v>
      </c>
      <c r="EH22" s="106"/>
      <c r="EI22" s="104"/>
      <c r="EJ22" s="105"/>
      <c r="EK22" s="104"/>
      <c r="EL22" s="104"/>
      <c r="EM22" s="104"/>
      <c r="EN22" s="104"/>
      <c r="EO22" s="105">
        <f t="shared" si="19"/>
        <v>0</v>
      </c>
      <c r="EP22" s="106"/>
      <c r="EQ22" s="104"/>
      <c r="ER22" s="105"/>
      <c r="ES22" s="104"/>
      <c r="ET22" s="104"/>
      <c r="EU22" s="104"/>
      <c r="EV22" s="104"/>
      <c r="EW22" s="105">
        <f t="shared" si="20"/>
        <v>0</v>
      </c>
      <c r="EX22" s="106"/>
      <c r="EY22" s="104"/>
      <c r="EZ22" s="105"/>
      <c r="FA22" s="104"/>
      <c r="FB22" s="104"/>
      <c r="FC22" s="104"/>
      <c r="FD22" s="104"/>
      <c r="FE22" s="105">
        <f t="shared" si="21"/>
        <v>0</v>
      </c>
      <c r="FF22" s="106"/>
      <c r="FG22" s="104"/>
      <c r="FH22" s="105"/>
      <c r="FI22" s="104"/>
      <c r="FJ22" s="104"/>
      <c r="FK22" s="104"/>
      <c r="FL22" s="104"/>
      <c r="FM22" s="105">
        <f t="shared" si="22"/>
        <v>0</v>
      </c>
      <c r="FN22" s="106"/>
      <c r="FO22" s="104"/>
      <c r="FP22" s="105"/>
      <c r="FQ22" s="104"/>
      <c r="FR22" s="104"/>
      <c r="FS22" s="104"/>
      <c r="FT22" s="104"/>
      <c r="FU22" s="105">
        <f t="shared" si="23"/>
        <v>0</v>
      </c>
      <c r="FV22" s="106"/>
      <c r="FW22" s="104"/>
      <c r="FX22" s="105"/>
      <c r="FY22" s="104"/>
      <c r="FZ22" s="104"/>
      <c r="GA22" s="104"/>
      <c r="GB22" s="104"/>
      <c r="GC22" s="105">
        <f t="shared" si="24"/>
        <v>0</v>
      </c>
      <c r="GD22" s="106"/>
      <c r="GE22" s="104"/>
      <c r="GF22" s="105"/>
      <c r="GG22" s="104"/>
      <c r="GH22" s="104"/>
      <c r="GI22" s="104"/>
      <c r="GJ22" s="104"/>
      <c r="GK22" s="105">
        <f t="shared" si="25"/>
        <v>0</v>
      </c>
      <c r="GL22" s="106"/>
      <c r="GM22" s="104"/>
      <c r="GN22" s="105"/>
      <c r="GO22" s="104"/>
      <c r="GP22" s="104"/>
      <c r="GQ22" s="104"/>
      <c r="GR22" s="104"/>
      <c r="GS22" s="105">
        <f t="shared" si="26"/>
        <v>0</v>
      </c>
      <c r="GT22" s="106"/>
      <c r="GU22" s="104"/>
      <c r="GV22" s="105"/>
      <c r="GW22" s="104"/>
      <c r="GX22" s="104"/>
      <c r="GY22" s="104"/>
      <c r="GZ22" s="104"/>
      <c r="HA22" s="105">
        <f t="shared" si="27"/>
        <v>0</v>
      </c>
      <c r="HB22" s="106"/>
      <c r="HC22" s="104"/>
      <c r="HD22" s="105"/>
      <c r="HE22" s="104"/>
      <c r="HF22" s="104"/>
      <c r="HG22" s="104"/>
      <c r="HH22" s="104"/>
      <c r="HI22" s="105">
        <f t="shared" si="28"/>
        <v>0</v>
      </c>
      <c r="HJ22" s="106"/>
      <c r="HK22" s="104"/>
      <c r="HL22" s="105"/>
      <c r="HM22" s="104"/>
      <c r="HN22" s="104"/>
      <c r="HO22" s="104"/>
      <c r="HP22" s="104"/>
      <c r="HQ22" s="105">
        <f t="shared" si="29"/>
        <v>0</v>
      </c>
      <c r="HR22" s="106"/>
      <c r="HS22" s="104"/>
      <c r="HT22" s="105"/>
      <c r="HU22" s="104"/>
      <c r="HV22" s="104"/>
      <c r="HW22" s="104"/>
      <c r="HX22" s="104"/>
      <c r="HY22" s="105">
        <f t="shared" si="30"/>
        <v>0</v>
      </c>
      <c r="HZ22" s="106"/>
      <c r="IA22" s="104"/>
      <c r="IB22" s="105"/>
      <c r="IC22" s="104"/>
      <c r="ID22" s="104"/>
      <c r="IE22" s="104"/>
      <c r="IF22" s="104"/>
      <c r="IG22" s="105">
        <f t="shared" si="31"/>
        <v>0</v>
      </c>
      <c r="IH22" s="106"/>
      <c r="II22" s="104"/>
      <c r="IJ22" s="105"/>
      <c r="IK22" s="104"/>
      <c r="IL22" s="104"/>
      <c r="IM22" s="104"/>
      <c r="IN22" s="104"/>
      <c r="IO22" s="105">
        <f t="shared" si="32"/>
        <v>0</v>
      </c>
      <c r="IP22" s="106"/>
      <c r="IQ22" s="104"/>
      <c r="IR22" s="105"/>
      <c r="IS22" s="104"/>
      <c r="IT22" s="104"/>
      <c r="IU22" s="104"/>
      <c r="IV22" s="104"/>
      <c r="IW22" s="105">
        <f t="shared" si="33"/>
        <v>0</v>
      </c>
      <c r="IX22" s="106"/>
      <c r="IY22" s="107">
        <f t="shared" ref="IY22:JD22" si="54">SUM(C22,K22,S22,AA22,AI22,AQ22,AY22,BG22,BO22,BW22,CE22,CM22,CU22,DC22,DK22,DS22,EA22,EI22,EQ22,EY22,FG22,FO22,FW22,GE22,GM22,GU22,HC22,HK22,HS22,IA22,II22,IQ22)</f>
        <v>0</v>
      </c>
      <c r="IZ22" s="107">
        <f t="shared" si="54"/>
        <v>0</v>
      </c>
      <c r="JA22" s="107">
        <f t="shared" si="54"/>
        <v>0</v>
      </c>
      <c r="JB22" s="107">
        <f t="shared" si="54"/>
        <v>0</v>
      </c>
      <c r="JC22" s="107">
        <f t="shared" si="54"/>
        <v>0</v>
      </c>
      <c r="JD22" s="107">
        <f t="shared" si="54"/>
        <v>0</v>
      </c>
      <c r="JE22" s="108">
        <f t="shared" si="35"/>
        <v>0</v>
      </c>
      <c r="JF22" s="104"/>
      <c r="JG22" s="104">
        <f t="shared" si="36"/>
        <v>0</v>
      </c>
    </row>
    <row r="23" ht="15.75" customHeight="1">
      <c r="A23" s="3" t="s">
        <v>77</v>
      </c>
      <c r="B23" s="3" t="s">
        <v>22</v>
      </c>
      <c r="C23" s="104"/>
      <c r="D23" s="104"/>
      <c r="E23" s="104"/>
      <c r="F23" s="104"/>
      <c r="G23" s="104"/>
      <c r="H23" s="104"/>
      <c r="I23" s="105">
        <f t="shared" si="2"/>
        <v>0</v>
      </c>
      <c r="J23" s="106"/>
      <c r="K23" s="104"/>
      <c r="L23" s="104"/>
      <c r="M23" s="104"/>
      <c r="N23" s="104"/>
      <c r="O23" s="104"/>
      <c r="P23" s="104"/>
      <c r="Q23" s="105">
        <f t="shared" si="3"/>
        <v>0</v>
      </c>
      <c r="R23" s="106"/>
      <c r="S23" s="104"/>
      <c r="T23" s="104"/>
      <c r="U23" s="104"/>
      <c r="V23" s="104"/>
      <c r="W23" s="104"/>
      <c r="X23" s="104"/>
      <c r="Y23" s="105">
        <f t="shared" si="4"/>
        <v>0</v>
      </c>
      <c r="Z23" s="106"/>
      <c r="AA23" s="104"/>
      <c r="AB23" s="104"/>
      <c r="AC23" s="104"/>
      <c r="AD23" s="104"/>
      <c r="AE23" s="104"/>
      <c r="AF23" s="104"/>
      <c r="AG23" s="105">
        <f t="shared" si="5"/>
        <v>0</v>
      </c>
      <c r="AH23" s="106"/>
      <c r="AI23" s="104"/>
      <c r="AJ23" s="104"/>
      <c r="AK23" s="104"/>
      <c r="AL23" s="104"/>
      <c r="AM23" s="104"/>
      <c r="AN23" s="104"/>
      <c r="AO23" s="105">
        <f t="shared" si="6"/>
        <v>0</v>
      </c>
      <c r="AP23" s="106"/>
      <c r="AQ23" s="104"/>
      <c r="AR23" s="104"/>
      <c r="AS23" s="104"/>
      <c r="AT23" s="104"/>
      <c r="AU23" s="104"/>
      <c r="AV23" s="104"/>
      <c r="AW23" s="105">
        <f t="shared" si="7"/>
        <v>0</v>
      </c>
      <c r="AX23" s="106"/>
      <c r="AY23" s="104"/>
      <c r="AZ23" s="104"/>
      <c r="BA23" s="104"/>
      <c r="BB23" s="104"/>
      <c r="BC23" s="104"/>
      <c r="BD23" s="104"/>
      <c r="BE23" s="105">
        <f t="shared" si="8"/>
        <v>0</v>
      </c>
      <c r="BF23" s="106"/>
      <c r="BG23" s="104"/>
      <c r="BH23" s="104"/>
      <c r="BI23" s="104"/>
      <c r="BJ23" s="104"/>
      <c r="BK23" s="104"/>
      <c r="BL23" s="104"/>
      <c r="BM23" s="105">
        <f t="shared" si="9"/>
        <v>0</v>
      </c>
      <c r="BN23" s="106"/>
      <c r="BO23" s="104"/>
      <c r="BP23" s="104"/>
      <c r="BQ23" s="104"/>
      <c r="BR23" s="104"/>
      <c r="BS23" s="104"/>
      <c r="BT23" s="104"/>
      <c r="BU23" s="105">
        <f t="shared" si="10"/>
        <v>0</v>
      </c>
      <c r="BV23" s="106"/>
      <c r="BW23" s="104"/>
      <c r="BX23" s="104"/>
      <c r="BY23" s="104"/>
      <c r="BZ23" s="104"/>
      <c r="CA23" s="104"/>
      <c r="CB23" s="104"/>
      <c r="CC23" s="105">
        <f t="shared" si="11"/>
        <v>0</v>
      </c>
      <c r="CD23" s="106"/>
      <c r="CE23" s="104"/>
      <c r="CF23" s="104"/>
      <c r="CG23" s="104"/>
      <c r="CH23" s="104"/>
      <c r="CI23" s="104"/>
      <c r="CJ23" s="104"/>
      <c r="CK23" s="105">
        <f t="shared" si="12"/>
        <v>0</v>
      </c>
      <c r="CL23" s="106"/>
      <c r="CM23" s="104"/>
      <c r="CN23" s="104"/>
      <c r="CO23" s="104"/>
      <c r="CP23" s="104"/>
      <c r="CQ23" s="104"/>
      <c r="CR23" s="104"/>
      <c r="CS23" s="105">
        <f t="shared" si="13"/>
        <v>0</v>
      </c>
      <c r="CT23" s="106"/>
      <c r="CU23" s="104"/>
      <c r="CV23" s="104"/>
      <c r="CW23" s="104"/>
      <c r="CX23" s="104"/>
      <c r="CY23" s="104"/>
      <c r="CZ23" s="104"/>
      <c r="DA23" s="105">
        <f t="shared" si="14"/>
        <v>0</v>
      </c>
      <c r="DB23" s="106"/>
      <c r="DC23" s="104"/>
      <c r="DD23" s="104"/>
      <c r="DE23" s="104"/>
      <c r="DF23" s="104"/>
      <c r="DG23" s="104"/>
      <c r="DH23" s="104"/>
      <c r="DI23" s="105">
        <f t="shared" si="15"/>
        <v>0</v>
      </c>
      <c r="DJ23" s="106"/>
      <c r="DK23" s="104"/>
      <c r="DL23" s="104"/>
      <c r="DM23" s="104"/>
      <c r="DN23" s="104"/>
      <c r="DO23" s="104"/>
      <c r="DP23" s="104"/>
      <c r="DQ23" s="105">
        <f t="shared" si="16"/>
        <v>0</v>
      </c>
      <c r="DR23" s="106"/>
      <c r="DS23" s="104"/>
      <c r="DT23" s="104"/>
      <c r="DU23" s="104"/>
      <c r="DV23" s="104"/>
      <c r="DW23" s="104"/>
      <c r="DX23" s="104"/>
      <c r="DY23" s="105">
        <f t="shared" si="17"/>
        <v>0</v>
      </c>
      <c r="DZ23" s="106"/>
      <c r="EA23" s="104"/>
      <c r="EB23" s="104"/>
      <c r="EC23" s="104"/>
      <c r="ED23" s="104"/>
      <c r="EE23" s="104"/>
      <c r="EF23" s="104"/>
      <c r="EG23" s="105">
        <f t="shared" si="18"/>
        <v>0</v>
      </c>
      <c r="EH23" s="106"/>
      <c r="EI23" s="104"/>
      <c r="EJ23" s="104"/>
      <c r="EK23" s="104"/>
      <c r="EL23" s="104"/>
      <c r="EM23" s="104"/>
      <c r="EN23" s="104"/>
      <c r="EO23" s="105">
        <f t="shared" si="19"/>
        <v>0</v>
      </c>
      <c r="EP23" s="106"/>
      <c r="EQ23" s="104"/>
      <c r="ER23" s="104"/>
      <c r="ES23" s="104"/>
      <c r="ET23" s="104"/>
      <c r="EU23" s="104"/>
      <c r="EV23" s="104"/>
      <c r="EW23" s="105">
        <f t="shared" si="20"/>
        <v>0</v>
      </c>
      <c r="EX23" s="106"/>
      <c r="EY23" s="104"/>
      <c r="EZ23" s="104"/>
      <c r="FA23" s="104"/>
      <c r="FB23" s="104"/>
      <c r="FC23" s="104"/>
      <c r="FD23" s="104"/>
      <c r="FE23" s="105">
        <f t="shared" si="21"/>
        <v>0</v>
      </c>
      <c r="FF23" s="106"/>
      <c r="FG23" s="104"/>
      <c r="FH23" s="104"/>
      <c r="FI23" s="104"/>
      <c r="FJ23" s="104"/>
      <c r="FK23" s="104"/>
      <c r="FL23" s="104"/>
      <c r="FM23" s="105">
        <f t="shared" si="22"/>
        <v>0</v>
      </c>
      <c r="FN23" s="106"/>
      <c r="FO23" s="104"/>
      <c r="FP23" s="104"/>
      <c r="FQ23" s="104"/>
      <c r="FR23" s="104"/>
      <c r="FS23" s="104"/>
      <c r="FT23" s="104"/>
      <c r="FU23" s="105">
        <f t="shared" si="23"/>
        <v>0</v>
      </c>
      <c r="FV23" s="106"/>
      <c r="FW23" s="104"/>
      <c r="FX23" s="104"/>
      <c r="FY23" s="104"/>
      <c r="FZ23" s="104"/>
      <c r="GA23" s="104"/>
      <c r="GB23" s="104"/>
      <c r="GC23" s="105">
        <f t="shared" si="24"/>
        <v>0</v>
      </c>
      <c r="GD23" s="106"/>
      <c r="GE23" s="104"/>
      <c r="GF23" s="104"/>
      <c r="GG23" s="104"/>
      <c r="GH23" s="104"/>
      <c r="GI23" s="104"/>
      <c r="GJ23" s="104"/>
      <c r="GK23" s="105">
        <f t="shared" si="25"/>
        <v>0</v>
      </c>
      <c r="GL23" s="106"/>
      <c r="GM23" s="104"/>
      <c r="GN23" s="104"/>
      <c r="GO23" s="104"/>
      <c r="GP23" s="104"/>
      <c r="GQ23" s="104"/>
      <c r="GR23" s="104"/>
      <c r="GS23" s="105">
        <f t="shared" si="26"/>
        <v>0</v>
      </c>
      <c r="GT23" s="106"/>
      <c r="GU23" s="104"/>
      <c r="GV23" s="104"/>
      <c r="GW23" s="104"/>
      <c r="GX23" s="104"/>
      <c r="GY23" s="104"/>
      <c r="GZ23" s="104"/>
      <c r="HA23" s="105">
        <f t="shared" si="27"/>
        <v>0</v>
      </c>
      <c r="HB23" s="106"/>
      <c r="HC23" s="104"/>
      <c r="HD23" s="104"/>
      <c r="HE23" s="104"/>
      <c r="HF23" s="104"/>
      <c r="HG23" s="104"/>
      <c r="HH23" s="104"/>
      <c r="HI23" s="105">
        <f t="shared" si="28"/>
        <v>0</v>
      </c>
      <c r="HJ23" s="106"/>
      <c r="HK23" s="104"/>
      <c r="HL23" s="104"/>
      <c r="HM23" s="104"/>
      <c r="HN23" s="104"/>
      <c r="HO23" s="104"/>
      <c r="HP23" s="104"/>
      <c r="HQ23" s="105">
        <f t="shared" si="29"/>
        <v>0</v>
      </c>
      <c r="HR23" s="106"/>
      <c r="HS23" s="104"/>
      <c r="HT23" s="104"/>
      <c r="HU23" s="104"/>
      <c r="HV23" s="104"/>
      <c r="HW23" s="104"/>
      <c r="HX23" s="104"/>
      <c r="HY23" s="105">
        <f t="shared" si="30"/>
        <v>0</v>
      </c>
      <c r="HZ23" s="106"/>
      <c r="IA23" s="104"/>
      <c r="IB23" s="104"/>
      <c r="IC23" s="104"/>
      <c r="ID23" s="104"/>
      <c r="IE23" s="104"/>
      <c r="IF23" s="104"/>
      <c r="IG23" s="105">
        <f t="shared" si="31"/>
        <v>0</v>
      </c>
      <c r="IH23" s="106"/>
      <c r="II23" s="104"/>
      <c r="IJ23" s="104"/>
      <c r="IK23" s="104"/>
      <c r="IL23" s="104"/>
      <c r="IM23" s="104"/>
      <c r="IN23" s="104"/>
      <c r="IO23" s="105">
        <f t="shared" si="32"/>
        <v>0</v>
      </c>
      <c r="IP23" s="106"/>
      <c r="IQ23" s="104"/>
      <c r="IR23" s="104"/>
      <c r="IS23" s="104"/>
      <c r="IT23" s="104"/>
      <c r="IU23" s="104"/>
      <c r="IV23" s="104"/>
      <c r="IW23" s="105">
        <f t="shared" si="33"/>
        <v>0</v>
      </c>
      <c r="IX23" s="106"/>
      <c r="IY23" s="107">
        <f t="shared" ref="IY23:JD23" si="55">SUM(C23,K23,S23,AA23,AI23,AQ23,AY23,BG23,BO23,BW23,CE23,CM23,CU23,DC23,DK23,DS23,EA23,EI23,EQ23,EY23,FG23,FO23,FW23,GE23,GM23,GU23,HC23,HK23,HS23,IA23,II23,IQ23)</f>
        <v>0</v>
      </c>
      <c r="IZ23" s="107">
        <f t="shared" si="55"/>
        <v>0</v>
      </c>
      <c r="JA23" s="107">
        <f t="shared" si="55"/>
        <v>0</v>
      </c>
      <c r="JB23" s="107">
        <f t="shared" si="55"/>
        <v>0</v>
      </c>
      <c r="JC23" s="107">
        <f t="shared" si="55"/>
        <v>0</v>
      </c>
      <c r="JD23" s="107">
        <f t="shared" si="55"/>
        <v>0</v>
      </c>
      <c r="JE23" s="108">
        <f t="shared" si="35"/>
        <v>0</v>
      </c>
      <c r="JF23" s="104"/>
      <c r="JG23" s="104">
        <f t="shared" si="36"/>
        <v>0</v>
      </c>
    </row>
    <row r="24" ht="15.75" customHeight="1">
      <c r="A24" s="3" t="s">
        <v>78</v>
      </c>
      <c r="B24" s="3" t="s">
        <v>23</v>
      </c>
      <c r="C24" s="104"/>
      <c r="D24" s="104"/>
      <c r="E24" s="104"/>
      <c r="F24" s="104"/>
      <c r="G24" s="104"/>
      <c r="H24" s="104"/>
      <c r="I24" s="105">
        <f t="shared" si="2"/>
        <v>0</v>
      </c>
      <c r="J24" s="106"/>
      <c r="K24" s="104"/>
      <c r="L24" s="104"/>
      <c r="M24" s="104"/>
      <c r="N24" s="104"/>
      <c r="O24" s="104"/>
      <c r="P24" s="104"/>
      <c r="Q24" s="105">
        <f t="shared" si="3"/>
        <v>0</v>
      </c>
      <c r="R24" s="106"/>
      <c r="S24" s="104"/>
      <c r="T24" s="104"/>
      <c r="U24" s="104"/>
      <c r="V24" s="104"/>
      <c r="W24" s="104"/>
      <c r="X24" s="104"/>
      <c r="Y24" s="105">
        <f t="shared" si="4"/>
        <v>0</v>
      </c>
      <c r="Z24" s="106"/>
      <c r="AA24" s="104"/>
      <c r="AB24" s="104"/>
      <c r="AC24" s="104"/>
      <c r="AD24" s="104"/>
      <c r="AE24" s="104"/>
      <c r="AF24" s="104"/>
      <c r="AG24" s="105">
        <f t="shared" si="5"/>
        <v>0</v>
      </c>
      <c r="AH24" s="106"/>
      <c r="AI24" s="104"/>
      <c r="AJ24" s="104"/>
      <c r="AK24" s="104"/>
      <c r="AL24" s="104"/>
      <c r="AM24" s="104"/>
      <c r="AN24" s="104"/>
      <c r="AO24" s="105">
        <f t="shared" si="6"/>
        <v>0</v>
      </c>
      <c r="AP24" s="106"/>
      <c r="AQ24" s="104"/>
      <c r="AR24" s="104"/>
      <c r="AS24" s="104"/>
      <c r="AT24" s="104"/>
      <c r="AU24" s="104"/>
      <c r="AV24" s="104"/>
      <c r="AW24" s="105">
        <f t="shared" si="7"/>
        <v>0</v>
      </c>
      <c r="AX24" s="106"/>
      <c r="AY24" s="104"/>
      <c r="AZ24" s="104"/>
      <c r="BA24" s="104"/>
      <c r="BB24" s="104"/>
      <c r="BC24" s="104"/>
      <c r="BD24" s="104"/>
      <c r="BE24" s="105">
        <f t="shared" si="8"/>
        <v>0</v>
      </c>
      <c r="BF24" s="106"/>
      <c r="BG24" s="104"/>
      <c r="BH24" s="104"/>
      <c r="BI24" s="104"/>
      <c r="BJ24" s="104"/>
      <c r="BK24" s="104"/>
      <c r="BL24" s="104"/>
      <c r="BM24" s="105">
        <f t="shared" si="9"/>
        <v>0</v>
      </c>
      <c r="BN24" s="106"/>
      <c r="BO24" s="104"/>
      <c r="BP24" s="104"/>
      <c r="BQ24" s="104"/>
      <c r="BR24" s="104"/>
      <c r="BS24" s="104"/>
      <c r="BT24" s="104"/>
      <c r="BU24" s="105">
        <f t="shared" si="10"/>
        <v>0</v>
      </c>
      <c r="BV24" s="106"/>
      <c r="BW24" s="104"/>
      <c r="BX24" s="104"/>
      <c r="BY24" s="104"/>
      <c r="BZ24" s="104"/>
      <c r="CA24" s="104"/>
      <c r="CB24" s="104"/>
      <c r="CC24" s="105">
        <f t="shared" si="11"/>
        <v>0</v>
      </c>
      <c r="CD24" s="106"/>
      <c r="CE24" s="104"/>
      <c r="CF24" s="104"/>
      <c r="CG24" s="104"/>
      <c r="CH24" s="104"/>
      <c r="CI24" s="104"/>
      <c r="CJ24" s="104"/>
      <c r="CK24" s="105">
        <f t="shared" si="12"/>
        <v>0</v>
      </c>
      <c r="CL24" s="106"/>
      <c r="CM24" s="104"/>
      <c r="CN24" s="104"/>
      <c r="CO24" s="104"/>
      <c r="CP24" s="104"/>
      <c r="CQ24" s="104"/>
      <c r="CR24" s="104"/>
      <c r="CS24" s="105">
        <f t="shared" si="13"/>
        <v>0</v>
      </c>
      <c r="CT24" s="106"/>
      <c r="CU24" s="104"/>
      <c r="CV24" s="104"/>
      <c r="CW24" s="104"/>
      <c r="CX24" s="104"/>
      <c r="CY24" s="104"/>
      <c r="CZ24" s="104"/>
      <c r="DA24" s="105">
        <f t="shared" si="14"/>
        <v>0</v>
      </c>
      <c r="DB24" s="106"/>
      <c r="DC24" s="104"/>
      <c r="DD24" s="104"/>
      <c r="DE24" s="104"/>
      <c r="DF24" s="104"/>
      <c r="DG24" s="104"/>
      <c r="DH24" s="104"/>
      <c r="DI24" s="105">
        <f t="shared" si="15"/>
        <v>0</v>
      </c>
      <c r="DJ24" s="106"/>
      <c r="DK24" s="104"/>
      <c r="DL24" s="104"/>
      <c r="DM24" s="104"/>
      <c r="DN24" s="104"/>
      <c r="DO24" s="104"/>
      <c r="DP24" s="104"/>
      <c r="DQ24" s="105">
        <f t="shared" si="16"/>
        <v>0</v>
      </c>
      <c r="DR24" s="106"/>
      <c r="DS24" s="104"/>
      <c r="DT24" s="104"/>
      <c r="DU24" s="104"/>
      <c r="DV24" s="104"/>
      <c r="DW24" s="104"/>
      <c r="DX24" s="104"/>
      <c r="DY24" s="105">
        <f t="shared" si="17"/>
        <v>0</v>
      </c>
      <c r="DZ24" s="106"/>
      <c r="EA24" s="104"/>
      <c r="EB24" s="104"/>
      <c r="EC24" s="104"/>
      <c r="ED24" s="104"/>
      <c r="EE24" s="104"/>
      <c r="EF24" s="104"/>
      <c r="EG24" s="105">
        <f t="shared" si="18"/>
        <v>0</v>
      </c>
      <c r="EH24" s="106"/>
      <c r="EI24" s="104"/>
      <c r="EJ24" s="104"/>
      <c r="EK24" s="104"/>
      <c r="EL24" s="104"/>
      <c r="EM24" s="104"/>
      <c r="EN24" s="104"/>
      <c r="EO24" s="105">
        <f t="shared" si="19"/>
        <v>0</v>
      </c>
      <c r="EP24" s="106"/>
      <c r="EQ24" s="104"/>
      <c r="ER24" s="104"/>
      <c r="ES24" s="104"/>
      <c r="ET24" s="104"/>
      <c r="EU24" s="104"/>
      <c r="EV24" s="104"/>
      <c r="EW24" s="105">
        <f t="shared" si="20"/>
        <v>0</v>
      </c>
      <c r="EX24" s="106"/>
      <c r="EY24" s="104"/>
      <c r="EZ24" s="104"/>
      <c r="FA24" s="104"/>
      <c r="FB24" s="104"/>
      <c r="FC24" s="104"/>
      <c r="FD24" s="104"/>
      <c r="FE24" s="105">
        <f t="shared" si="21"/>
        <v>0</v>
      </c>
      <c r="FF24" s="106"/>
      <c r="FG24" s="104"/>
      <c r="FH24" s="104"/>
      <c r="FI24" s="104"/>
      <c r="FJ24" s="104"/>
      <c r="FK24" s="104"/>
      <c r="FL24" s="104"/>
      <c r="FM24" s="105">
        <f t="shared" si="22"/>
        <v>0</v>
      </c>
      <c r="FN24" s="106"/>
      <c r="FO24" s="104"/>
      <c r="FP24" s="104"/>
      <c r="FQ24" s="104"/>
      <c r="FR24" s="104"/>
      <c r="FS24" s="104"/>
      <c r="FT24" s="104"/>
      <c r="FU24" s="105">
        <f t="shared" si="23"/>
        <v>0</v>
      </c>
      <c r="FV24" s="106"/>
      <c r="FW24" s="104"/>
      <c r="FX24" s="104"/>
      <c r="FY24" s="104"/>
      <c r="FZ24" s="104"/>
      <c r="GA24" s="104"/>
      <c r="GB24" s="104"/>
      <c r="GC24" s="105">
        <f t="shared" si="24"/>
        <v>0</v>
      </c>
      <c r="GD24" s="106"/>
      <c r="GE24" s="104"/>
      <c r="GF24" s="104"/>
      <c r="GG24" s="104"/>
      <c r="GH24" s="104"/>
      <c r="GI24" s="104"/>
      <c r="GJ24" s="104"/>
      <c r="GK24" s="105">
        <f t="shared" si="25"/>
        <v>0</v>
      </c>
      <c r="GL24" s="106"/>
      <c r="GM24" s="104"/>
      <c r="GN24" s="104"/>
      <c r="GO24" s="104"/>
      <c r="GP24" s="104"/>
      <c r="GQ24" s="104"/>
      <c r="GR24" s="104"/>
      <c r="GS24" s="105">
        <f t="shared" si="26"/>
        <v>0</v>
      </c>
      <c r="GT24" s="106"/>
      <c r="GU24" s="104"/>
      <c r="GV24" s="104"/>
      <c r="GW24" s="104"/>
      <c r="GX24" s="104"/>
      <c r="GY24" s="104"/>
      <c r="GZ24" s="104"/>
      <c r="HA24" s="105">
        <f t="shared" si="27"/>
        <v>0</v>
      </c>
      <c r="HB24" s="106"/>
      <c r="HC24" s="104"/>
      <c r="HD24" s="104"/>
      <c r="HE24" s="104"/>
      <c r="HF24" s="104"/>
      <c r="HG24" s="104"/>
      <c r="HH24" s="104"/>
      <c r="HI24" s="105">
        <f t="shared" si="28"/>
        <v>0</v>
      </c>
      <c r="HJ24" s="106"/>
      <c r="HK24" s="104"/>
      <c r="HL24" s="104"/>
      <c r="HM24" s="104"/>
      <c r="HN24" s="104"/>
      <c r="HO24" s="104"/>
      <c r="HP24" s="104"/>
      <c r="HQ24" s="105">
        <f t="shared" si="29"/>
        <v>0</v>
      </c>
      <c r="HR24" s="106"/>
      <c r="HS24" s="104"/>
      <c r="HT24" s="104"/>
      <c r="HU24" s="104"/>
      <c r="HV24" s="104"/>
      <c r="HW24" s="104"/>
      <c r="HX24" s="104"/>
      <c r="HY24" s="105">
        <f t="shared" si="30"/>
        <v>0</v>
      </c>
      <c r="HZ24" s="106"/>
      <c r="IA24" s="104"/>
      <c r="IB24" s="104"/>
      <c r="IC24" s="104"/>
      <c r="ID24" s="104"/>
      <c r="IE24" s="104"/>
      <c r="IF24" s="104"/>
      <c r="IG24" s="105">
        <f t="shared" si="31"/>
        <v>0</v>
      </c>
      <c r="IH24" s="106"/>
      <c r="II24" s="104"/>
      <c r="IJ24" s="104"/>
      <c r="IK24" s="104"/>
      <c r="IL24" s="104"/>
      <c r="IM24" s="104"/>
      <c r="IN24" s="104"/>
      <c r="IO24" s="105">
        <f t="shared" si="32"/>
        <v>0</v>
      </c>
      <c r="IP24" s="106"/>
      <c r="IQ24" s="104"/>
      <c r="IR24" s="104"/>
      <c r="IS24" s="104"/>
      <c r="IT24" s="104"/>
      <c r="IU24" s="104"/>
      <c r="IV24" s="104"/>
      <c r="IW24" s="105">
        <f t="shared" si="33"/>
        <v>0</v>
      </c>
      <c r="IX24" s="106"/>
      <c r="IY24" s="107">
        <f t="shared" ref="IY24:JD24" si="56">SUM(C24,K24,S24,AA24,AI24,AQ24,AY24,BG24,BO24,BW24,CE24,CM24,CU24,DC24,DK24,DS24,EA24,EI24,EQ24,EY24,FG24,FO24,FW24,GE24,GM24,GU24,HC24,HK24,HS24,IA24,II24,IQ24)</f>
        <v>0</v>
      </c>
      <c r="IZ24" s="107">
        <f t="shared" si="56"/>
        <v>0</v>
      </c>
      <c r="JA24" s="107">
        <f t="shared" si="56"/>
        <v>0</v>
      </c>
      <c r="JB24" s="107">
        <f t="shared" si="56"/>
        <v>0</v>
      </c>
      <c r="JC24" s="107">
        <f t="shared" si="56"/>
        <v>0</v>
      </c>
      <c r="JD24" s="107">
        <f t="shared" si="56"/>
        <v>0</v>
      </c>
      <c r="JE24" s="108">
        <f t="shared" si="35"/>
        <v>0</v>
      </c>
      <c r="JF24" s="104"/>
      <c r="JG24" s="104">
        <f t="shared" si="36"/>
        <v>0</v>
      </c>
    </row>
    <row r="25" ht="15.75" customHeight="1">
      <c r="A25" s="3" t="s">
        <v>79</v>
      </c>
      <c r="B25" s="3" t="s">
        <v>24</v>
      </c>
      <c r="C25" s="104"/>
      <c r="D25" s="104"/>
      <c r="E25" s="104"/>
      <c r="F25" s="104"/>
      <c r="G25" s="104"/>
      <c r="H25" s="104"/>
      <c r="I25" s="105">
        <f t="shared" si="2"/>
        <v>0</v>
      </c>
      <c r="J25" s="106"/>
      <c r="K25" s="104"/>
      <c r="L25" s="104"/>
      <c r="M25" s="104"/>
      <c r="N25" s="104"/>
      <c r="O25" s="104"/>
      <c r="P25" s="104"/>
      <c r="Q25" s="105">
        <f t="shared" si="3"/>
        <v>0</v>
      </c>
      <c r="R25" s="106"/>
      <c r="S25" s="104"/>
      <c r="T25" s="104"/>
      <c r="U25" s="104"/>
      <c r="V25" s="104"/>
      <c r="W25" s="104"/>
      <c r="X25" s="104"/>
      <c r="Y25" s="105">
        <f t="shared" si="4"/>
        <v>0</v>
      </c>
      <c r="Z25" s="106"/>
      <c r="AA25" s="104"/>
      <c r="AB25" s="104"/>
      <c r="AC25" s="104"/>
      <c r="AD25" s="104"/>
      <c r="AE25" s="104"/>
      <c r="AF25" s="104"/>
      <c r="AG25" s="105">
        <f t="shared" si="5"/>
        <v>0</v>
      </c>
      <c r="AH25" s="106"/>
      <c r="AI25" s="104"/>
      <c r="AJ25" s="104"/>
      <c r="AK25" s="104"/>
      <c r="AL25" s="104"/>
      <c r="AM25" s="104"/>
      <c r="AN25" s="104"/>
      <c r="AO25" s="105">
        <f t="shared" si="6"/>
        <v>0</v>
      </c>
      <c r="AP25" s="106"/>
      <c r="AQ25" s="104"/>
      <c r="AR25" s="104"/>
      <c r="AS25" s="104"/>
      <c r="AT25" s="104"/>
      <c r="AU25" s="104"/>
      <c r="AV25" s="104"/>
      <c r="AW25" s="105">
        <f t="shared" si="7"/>
        <v>0</v>
      </c>
      <c r="AX25" s="106"/>
      <c r="AY25" s="104"/>
      <c r="AZ25" s="104"/>
      <c r="BA25" s="104"/>
      <c r="BB25" s="104"/>
      <c r="BC25" s="104"/>
      <c r="BD25" s="104"/>
      <c r="BE25" s="105">
        <f t="shared" si="8"/>
        <v>0</v>
      </c>
      <c r="BF25" s="106"/>
      <c r="BG25" s="104"/>
      <c r="BH25" s="104"/>
      <c r="BI25" s="104"/>
      <c r="BJ25" s="104"/>
      <c r="BK25" s="104"/>
      <c r="BL25" s="104"/>
      <c r="BM25" s="105">
        <f t="shared" si="9"/>
        <v>0</v>
      </c>
      <c r="BN25" s="106"/>
      <c r="BO25" s="104"/>
      <c r="BP25" s="104"/>
      <c r="BQ25" s="104"/>
      <c r="BR25" s="104"/>
      <c r="BS25" s="104"/>
      <c r="BT25" s="104"/>
      <c r="BU25" s="105">
        <f t="shared" si="10"/>
        <v>0</v>
      </c>
      <c r="BV25" s="106"/>
      <c r="BW25" s="104"/>
      <c r="BX25" s="104"/>
      <c r="BY25" s="104"/>
      <c r="BZ25" s="104"/>
      <c r="CA25" s="104"/>
      <c r="CB25" s="104"/>
      <c r="CC25" s="105">
        <f t="shared" si="11"/>
        <v>0</v>
      </c>
      <c r="CD25" s="106"/>
      <c r="CE25" s="104"/>
      <c r="CF25" s="104"/>
      <c r="CG25" s="104"/>
      <c r="CH25" s="104"/>
      <c r="CI25" s="104"/>
      <c r="CJ25" s="104"/>
      <c r="CK25" s="105">
        <f t="shared" si="12"/>
        <v>0</v>
      </c>
      <c r="CL25" s="106"/>
      <c r="CM25" s="104"/>
      <c r="CN25" s="104"/>
      <c r="CO25" s="104"/>
      <c r="CP25" s="104"/>
      <c r="CQ25" s="104"/>
      <c r="CR25" s="104"/>
      <c r="CS25" s="105">
        <f t="shared" si="13"/>
        <v>0</v>
      </c>
      <c r="CT25" s="106"/>
      <c r="CU25" s="104"/>
      <c r="CV25" s="104"/>
      <c r="CW25" s="104"/>
      <c r="CX25" s="104"/>
      <c r="CY25" s="104"/>
      <c r="CZ25" s="104"/>
      <c r="DA25" s="105">
        <f t="shared" si="14"/>
        <v>0</v>
      </c>
      <c r="DB25" s="106"/>
      <c r="DC25" s="104"/>
      <c r="DD25" s="104"/>
      <c r="DE25" s="104"/>
      <c r="DF25" s="104"/>
      <c r="DG25" s="104"/>
      <c r="DH25" s="104"/>
      <c r="DI25" s="105">
        <f t="shared" si="15"/>
        <v>0</v>
      </c>
      <c r="DJ25" s="106"/>
      <c r="DK25" s="104"/>
      <c r="DL25" s="104"/>
      <c r="DM25" s="104"/>
      <c r="DN25" s="104"/>
      <c r="DO25" s="104"/>
      <c r="DP25" s="104"/>
      <c r="DQ25" s="105">
        <f t="shared" si="16"/>
        <v>0</v>
      </c>
      <c r="DR25" s="106"/>
      <c r="DS25" s="104"/>
      <c r="DT25" s="104"/>
      <c r="DU25" s="104"/>
      <c r="DV25" s="104"/>
      <c r="DW25" s="104"/>
      <c r="DX25" s="104"/>
      <c r="DY25" s="105">
        <f t="shared" si="17"/>
        <v>0</v>
      </c>
      <c r="DZ25" s="106"/>
      <c r="EA25" s="104"/>
      <c r="EB25" s="104"/>
      <c r="EC25" s="104"/>
      <c r="ED25" s="104"/>
      <c r="EE25" s="104"/>
      <c r="EF25" s="104"/>
      <c r="EG25" s="105">
        <f t="shared" si="18"/>
        <v>0</v>
      </c>
      <c r="EH25" s="106"/>
      <c r="EI25" s="104"/>
      <c r="EJ25" s="104"/>
      <c r="EK25" s="104"/>
      <c r="EL25" s="104"/>
      <c r="EM25" s="104"/>
      <c r="EN25" s="104"/>
      <c r="EO25" s="105">
        <f t="shared" si="19"/>
        <v>0</v>
      </c>
      <c r="EP25" s="106"/>
      <c r="EQ25" s="104"/>
      <c r="ER25" s="104"/>
      <c r="ES25" s="104"/>
      <c r="ET25" s="104"/>
      <c r="EU25" s="104"/>
      <c r="EV25" s="104"/>
      <c r="EW25" s="105">
        <f t="shared" si="20"/>
        <v>0</v>
      </c>
      <c r="EX25" s="106"/>
      <c r="EY25" s="104"/>
      <c r="EZ25" s="104"/>
      <c r="FA25" s="104"/>
      <c r="FB25" s="104"/>
      <c r="FC25" s="104"/>
      <c r="FD25" s="104"/>
      <c r="FE25" s="105">
        <f t="shared" si="21"/>
        <v>0</v>
      </c>
      <c r="FF25" s="106"/>
      <c r="FG25" s="104"/>
      <c r="FH25" s="104"/>
      <c r="FI25" s="104"/>
      <c r="FJ25" s="104"/>
      <c r="FK25" s="104"/>
      <c r="FL25" s="104"/>
      <c r="FM25" s="105">
        <f t="shared" si="22"/>
        <v>0</v>
      </c>
      <c r="FN25" s="106"/>
      <c r="FO25" s="104"/>
      <c r="FP25" s="104"/>
      <c r="FQ25" s="104"/>
      <c r="FR25" s="104"/>
      <c r="FS25" s="104"/>
      <c r="FT25" s="104"/>
      <c r="FU25" s="105">
        <f t="shared" si="23"/>
        <v>0</v>
      </c>
      <c r="FV25" s="106"/>
      <c r="FW25" s="104"/>
      <c r="FX25" s="104"/>
      <c r="FY25" s="104"/>
      <c r="FZ25" s="104"/>
      <c r="GA25" s="104"/>
      <c r="GB25" s="104"/>
      <c r="GC25" s="105">
        <f t="shared" si="24"/>
        <v>0</v>
      </c>
      <c r="GD25" s="106"/>
      <c r="GE25" s="104"/>
      <c r="GF25" s="104"/>
      <c r="GG25" s="104"/>
      <c r="GH25" s="104"/>
      <c r="GI25" s="104"/>
      <c r="GJ25" s="104"/>
      <c r="GK25" s="105">
        <f t="shared" si="25"/>
        <v>0</v>
      </c>
      <c r="GL25" s="106"/>
      <c r="GM25" s="104"/>
      <c r="GN25" s="104"/>
      <c r="GO25" s="104"/>
      <c r="GP25" s="104"/>
      <c r="GQ25" s="104"/>
      <c r="GR25" s="104"/>
      <c r="GS25" s="105">
        <f t="shared" si="26"/>
        <v>0</v>
      </c>
      <c r="GT25" s="106"/>
      <c r="GU25" s="104"/>
      <c r="GV25" s="104"/>
      <c r="GW25" s="104"/>
      <c r="GX25" s="104"/>
      <c r="GY25" s="104"/>
      <c r="GZ25" s="104"/>
      <c r="HA25" s="105">
        <f t="shared" si="27"/>
        <v>0</v>
      </c>
      <c r="HB25" s="106"/>
      <c r="HC25" s="104"/>
      <c r="HD25" s="104"/>
      <c r="HE25" s="104"/>
      <c r="HF25" s="104"/>
      <c r="HG25" s="104"/>
      <c r="HH25" s="104"/>
      <c r="HI25" s="105">
        <f t="shared" si="28"/>
        <v>0</v>
      </c>
      <c r="HJ25" s="106"/>
      <c r="HK25" s="104"/>
      <c r="HL25" s="104"/>
      <c r="HM25" s="104"/>
      <c r="HN25" s="104"/>
      <c r="HO25" s="104"/>
      <c r="HP25" s="104"/>
      <c r="HQ25" s="105">
        <f t="shared" si="29"/>
        <v>0</v>
      </c>
      <c r="HR25" s="106"/>
      <c r="HS25" s="104"/>
      <c r="HT25" s="104"/>
      <c r="HU25" s="104"/>
      <c r="HV25" s="104"/>
      <c r="HW25" s="104"/>
      <c r="HX25" s="104"/>
      <c r="HY25" s="105">
        <f t="shared" si="30"/>
        <v>0</v>
      </c>
      <c r="HZ25" s="106"/>
      <c r="IA25" s="104"/>
      <c r="IB25" s="104"/>
      <c r="IC25" s="104"/>
      <c r="ID25" s="104"/>
      <c r="IE25" s="104"/>
      <c r="IF25" s="104"/>
      <c r="IG25" s="105">
        <f t="shared" si="31"/>
        <v>0</v>
      </c>
      <c r="IH25" s="106"/>
      <c r="II25" s="104"/>
      <c r="IJ25" s="104"/>
      <c r="IK25" s="104"/>
      <c r="IL25" s="104"/>
      <c r="IM25" s="104"/>
      <c r="IN25" s="104"/>
      <c r="IO25" s="105">
        <f t="shared" si="32"/>
        <v>0</v>
      </c>
      <c r="IP25" s="106"/>
      <c r="IQ25" s="104"/>
      <c r="IR25" s="104"/>
      <c r="IS25" s="104"/>
      <c r="IT25" s="104"/>
      <c r="IU25" s="104"/>
      <c r="IV25" s="104"/>
      <c r="IW25" s="105">
        <f t="shared" si="33"/>
        <v>0</v>
      </c>
      <c r="IX25" s="106"/>
      <c r="IY25" s="107">
        <f t="shared" ref="IY25:JD25" si="57">SUM(C25,K25,S25,AA25,AI25,AQ25,AY25,BG25,BO25,BW25,CE25,CM25,CU25,DC25,DK25,DS25,EA25,EI25,EQ25,EY25,FG25,FO25,FW25,GE25,GM25,GU25,HC25,HK25,HS25,IA25,II25,IQ25)</f>
        <v>0</v>
      </c>
      <c r="IZ25" s="107">
        <f t="shared" si="57"/>
        <v>0</v>
      </c>
      <c r="JA25" s="107">
        <f t="shared" si="57"/>
        <v>0</v>
      </c>
      <c r="JB25" s="107">
        <f t="shared" si="57"/>
        <v>0</v>
      </c>
      <c r="JC25" s="107">
        <f t="shared" si="57"/>
        <v>0</v>
      </c>
      <c r="JD25" s="107">
        <f t="shared" si="57"/>
        <v>0</v>
      </c>
      <c r="JE25" s="108">
        <f t="shared" si="35"/>
        <v>0</v>
      </c>
      <c r="JF25" s="104"/>
      <c r="JG25" s="104">
        <f t="shared" si="36"/>
        <v>0</v>
      </c>
    </row>
    <row r="26" ht="15.75" customHeight="1">
      <c r="A26" s="3" t="s">
        <v>80</v>
      </c>
      <c r="B26" s="3" t="s">
        <v>25</v>
      </c>
      <c r="C26" s="105"/>
      <c r="D26" s="104"/>
      <c r="E26" s="105"/>
      <c r="F26" s="105"/>
      <c r="G26" s="104"/>
      <c r="H26" s="104"/>
      <c r="I26" s="105">
        <f t="shared" si="2"/>
        <v>0</v>
      </c>
      <c r="J26" s="106"/>
      <c r="K26" s="105"/>
      <c r="L26" s="104"/>
      <c r="M26" s="105"/>
      <c r="N26" s="105"/>
      <c r="O26" s="104"/>
      <c r="P26" s="104"/>
      <c r="Q26" s="105">
        <f t="shared" si="3"/>
        <v>0</v>
      </c>
      <c r="R26" s="106"/>
      <c r="S26" s="105"/>
      <c r="T26" s="104"/>
      <c r="U26" s="105"/>
      <c r="V26" s="105"/>
      <c r="W26" s="104"/>
      <c r="X26" s="104"/>
      <c r="Y26" s="105">
        <f t="shared" si="4"/>
        <v>0</v>
      </c>
      <c r="Z26" s="106"/>
      <c r="AA26" s="105"/>
      <c r="AB26" s="104"/>
      <c r="AC26" s="105"/>
      <c r="AD26" s="105"/>
      <c r="AE26" s="104"/>
      <c r="AF26" s="104"/>
      <c r="AG26" s="105">
        <f t="shared" si="5"/>
        <v>0</v>
      </c>
      <c r="AH26" s="106"/>
      <c r="AI26" s="105"/>
      <c r="AJ26" s="104"/>
      <c r="AK26" s="105"/>
      <c r="AL26" s="105"/>
      <c r="AM26" s="104"/>
      <c r="AN26" s="104"/>
      <c r="AO26" s="105">
        <f t="shared" si="6"/>
        <v>0</v>
      </c>
      <c r="AP26" s="106"/>
      <c r="AQ26" s="105"/>
      <c r="AR26" s="104"/>
      <c r="AS26" s="105"/>
      <c r="AT26" s="105"/>
      <c r="AU26" s="104"/>
      <c r="AV26" s="104"/>
      <c r="AW26" s="105">
        <f t="shared" si="7"/>
        <v>0</v>
      </c>
      <c r="AX26" s="106"/>
      <c r="AY26" s="105"/>
      <c r="AZ26" s="104"/>
      <c r="BA26" s="105"/>
      <c r="BB26" s="105"/>
      <c r="BC26" s="104"/>
      <c r="BD26" s="104"/>
      <c r="BE26" s="105">
        <f t="shared" si="8"/>
        <v>0</v>
      </c>
      <c r="BF26" s="106"/>
      <c r="BG26" s="105"/>
      <c r="BH26" s="104"/>
      <c r="BI26" s="105"/>
      <c r="BJ26" s="105"/>
      <c r="BK26" s="104"/>
      <c r="BL26" s="104"/>
      <c r="BM26" s="105">
        <f t="shared" si="9"/>
        <v>0</v>
      </c>
      <c r="BN26" s="106"/>
      <c r="BO26" s="105"/>
      <c r="BP26" s="104"/>
      <c r="BQ26" s="105"/>
      <c r="BR26" s="105"/>
      <c r="BS26" s="104"/>
      <c r="BT26" s="104"/>
      <c r="BU26" s="105">
        <f t="shared" si="10"/>
        <v>0</v>
      </c>
      <c r="BV26" s="106"/>
      <c r="BW26" s="105"/>
      <c r="BX26" s="104"/>
      <c r="BY26" s="105"/>
      <c r="BZ26" s="105"/>
      <c r="CA26" s="104"/>
      <c r="CB26" s="104"/>
      <c r="CC26" s="105">
        <f t="shared" si="11"/>
        <v>0</v>
      </c>
      <c r="CD26" s="106"/>
      <c r="CE26" s="105"/>
      <c r="CF26" s="104"/>
      <c r="CG26" s="105"/>
      <c r="CH26" s="105"/>
      <c r="CI26" s="104"/>
      <c r="CJ26" s="104"/>
      <c r="CK26" s="105">
        <f t="shared" si="12"/>
        <v>0</v>
      </c>
      <c r="CL26" s="106"/>
      <c r="CM26" s="105"/>
      <c r="CN26" s="104"/>
      <c r="CO26" s="105"/>
      <c r="CP26" s="105"/>
      <c r="CQ26" s="104"/>
      <c r="CR26" s="104"/>
      <c r="CS26" s="105">
        <f t="shared" si="13"/>
        <v>0</v>
      </c>
      <c r="CT26" s="106"/>
      <c r="CU26" s="105"/>
      <c r="CV26" s="104"/>
      <c r="CW26" s="105"/>
      <c r="CX26" s="105"/>
      <c r="CY26" s="104"/>
      <c r="CZ26" s="104"/>
      <c r="DA26" s="105">
        <f t="shared" si="14"/>
        <v>0</v>
      </c>
      <c r="DB26" s="106"/>
      <c r="DC26" s="105"/>
      <c r="DD26" s="104"/>
      <c r="DE26" s="105"/>
      <c r="DF26" s="105"/>
      <c r="DG26" s="104"/>
      <c r="DH26" s="104"/>
      <c r="DI26" s="105">
        <f t="shared" si="15"/>
        <v>0</v>
      </c>
      <c r="DJ26" s="106"/>
      <c r="DK26" s="105"/>
      <c r="DL26" s="104"/>
      <c r="DM26" s="105"/>
      <c r="DN26" s="105"/>
      <c r="DO26" s="104"/>
      <c r="DP26" s="104"/>
      <c r="DQ26" s="105">
        <f t="shared" si="16"/>
        <v>0</v>
      </c>
      <c r="DR26" s="106"/>
      <c r="DS26" s="105"/>
      <c r="DT26" s="104"/>
      <c r="DU26" s="105"/>
      <c r="DV26" s="105"/>
      <c r="DW26" s="104"/>
      <c r="DX26" s="104"/>
      <c r="DY26" s="105">
        <f t="shared" si="17"/>
        <v>0</v>
      </c>
      <c r="DZ26" s="106"/>
      <c r="EA26" s="105"/>
      <c r="EB26" s="104"/>
      <c r="EC26" s="105"/>
      <c r="ED26" s="105"/>
      <c r="EE26" s="104"/>
      <c r="EF26" s="104"/>
      <c r="EG26" s="105">
        <f t="shared" si="18"/>
        <v>0</v>
      </c>
      <c r="EH26" s="106"/>
      <c r="EI26" s="105"/>
      <c r="EJ26" s="104"/>
      <c r="EK26" s="105"/>
      <c r="EL26" s="105"/>
      <c r="EM26" s="104"/>
      <c r="EN26" s="104"/>
      <c r="EO26" s="105">
        <f t="shared" si="19"/>
        <v>0</v>
      </c>
      <c r="EP26" s="106"/>
      <c r="EQ26" s="105"/>
      <c r="ER26" s="104"/>
      <c r="ES26" s="105"/>
      <c r="ET26" s="105"/>
      <c r="EU26" s="104"/>
      <c r="EV26" s="104"/>
      <c r="EW26" s="105">
        <f t="shared" si="20"/>
        <v>0</v>
      </c>
      <c r="EX26" s="106"/>
      <c r="EY26" s="105"/>
      <c r="EZ26" s="104"/>
      <c r="FA26" s="105"/>
      <c r="FB26" s="105"/>
      <c r="FC26" s="104"/>
      <c r="FD26" s="104"/>
      <c r="FE26" s="105">
        <f t="shared" si="21"/>
        <v>0</v>
      </c>
      <c r="FF26" s="106"/>
      <c r="FG26" s="105"/>
      <c r="FH26" s="104"/>
      <c r="FI26" s="105"/>
      <c r="FJ26" s="105"/>
      <c r="FK26" s="104"/>
      <c r="FL26" s="104"/>
      <c r="FM26" s="105">
        <f t="shared" si="22"/>
        <v>0</v>
      </c>
      <c r="FN26" s="106"/>
      <c r="FO26" s="105"/>
      <c r="FP26" s="104"/>
      <c r="FQ26" s="105"/>
      <c r="FR26" s="105"/>
      <c r="FS26" s="104"/>
      <c r="FT26" s="104"/>
      <c r="FU26" s="105">
        <f t="shared" si="23"/>
        <v>0</v>
      </c>
      <c r="FV26" s="106"/>
      <c r="FW26" s="105"/>
      <c r="FX26" s="104"/>
      <c r="FY26" s="105"/>
      <c r="FZ26" s="105"/>
      <c r="GA26" s="104"/>
      <c r="GB26" s="104"/>
      <c r="GC26" s="105">
        <f t="shared" si="24"/>
        <v>0</v>
      </c>
      <c r="GD26" s="106"/>
      <c r="GE26" s="105"/>
      <c r="GF26" s="104"/>
      <c r="GG26" s="105"/>
      <c r="GH26" s="105"/>
      <c r="GI26" s="104"/>
      <c r="GJ26" s="104"/>
      <c r="GK26" s="105">
        <f t="shared" si="25"/>
        <v>0</v>
      </c>
      <c r="GL26" s="106"/>
      <c r="GM26" s="105"/>
      <c r="GN26" s="104"/>
      <c r="GO26" s="105"/>
      <c r="GP26" s="105"/>
      <c r="GQ26" s="104"/>
      <c r="GR26" s="104"/>
      <c r="GS26" s="105">
        <f t="shared" si="26"/>
        <v>0</v>
      </c>
      <c r="GT26" s="106"/>
      <c r="GU26" s="105"/>
      <c r="GV26" s="104"/>
      <c r="GW26" s="105"/>
      <c r="GX26" s="105"/>
      <c r="GY26" s="104"/>
      <c r="GZ26" s="104"/>
      <c r="HA26" s="105">
        <f t="shared" si="27"/>
        <v>0</v>
      </c>
      <c r="HB26" s="106"/>
      <c r="HC26" s="105"/>
      <c r="HD26" s="104"/>
      <c r="HE26" s="105"/>
      <c r="HF26" s="105"/>
      <c r="HG26" s="104"/>
      <c r="HH26" s="104"/>
      <c r="HI26" s="105">
        <f t="shared" si="28"/>
        <v>0</v>
      </c>
      <c r="HJ26" s="106"/>
      <c r="HK26" s="105"/>
      <c r="HL26" s="104"/>
      <c r="HM26" s="105"/>
      <c r="HN26" s="105"/>
      <c r="HO26" s="104"/>
      <c r="HP26" s="104"/>
      <c r="HQ26" s="105">
        <f t="shared" si="29"/>
        <v>0</v>
      </c>
      <c r="HR26" s="106"/>
      <c r="HS26" s="105"/>
      <c r="HT26" s="104"/>
      <c r="HU26" s="105"/>
      <c r="HV26" s="105"/>
      <c r="HW26" s="104"/>
      <c r="HX26" s="104"/>
      <c r="HY26" s="105">
        <f t="shared" si="30"/>
        <v>0</v>
      </c>
      <c r="HZ26" s="106"/>
      <c r="IA26" s="105"/>
      <c r="IB26" s="104"/>
      <c r="IC26" s="105"/>
      <c r="ID26" s="105"/>
      <c r="IE26" s="104"/>
      <c r="IF26" s="104"/>
      <c r="IG26" s="105">
        <f t="shared" si="31"/>
        <v>0</v>
      </c>
      <c r="IH26" s="106"/>
      <c r="II26" s="105"/>
      <c r="IJ26" s="104"/>
      <c r="IK26" s="105"/>
      <c r="IL26" s="105"/>
      <c r="IM26" s="104"/>
      <c r="IN26" s="104"/>
      <c r="IO26" s="105">
        <f t="shared" si="32"/>
        <v>0</v>
      </c>
      <c r="IP26" s="106"/>
      <c r="IQ26" s="105"/>
      <c r="IR26" s="104"/>
      <c r="IS26" s="105"/>
      <c r="IT26" s="105"/>
      <c r="IU26" s="104"/>
      <c r="IV26" s="104"/>
      <c r="IW26" s="105">
        <f t="shared" si="33"/>
        <v>0</v>
      </c>
      <c r="IX26" s="106"/>
      <c r="IY26" s="107">
        <f t="shared" ref="IY26:JD26" si="58">SUM(C26,K26,S26,AA26,AI26,AQ26,AY26,BG26,BO26,BW26,CE26,CM26,CU26,DC26,DK26,DS26,EA26,EI26,EQ26,EY26,FG26,FO26,FW26,GE26,GM26,GU26,HC26,HK26,HS26,IA26,II26,IQ26)</f>
        <v>0</v>
      </c>
      <c r="IZ26" s="107">
        <f t="shared" si="58"/>
        <v>0</v>
      </c>
      <c r="JA26" s="107">
        <f t="shared" si="58"/>
        <v>0</v>
      </c>
      <c r="JB26" s="107">
        <f t="shared" si="58"/>
        <v>0</v>
      </c>
      <c r="JC26" s="107">
        <f t="shared" si="58"/>
        <v>0</v>
      </c>
      <c r="JD26" s="107">
        <f t="shared" si="58"/>
        <v>0</v>
      </c>
      <c r="JE26" s="108">
        <f t="shared" si="35"/>
        <v>0</v>
      </c>
      <c r="JF26" s="104"/>
      <c r="JG26" s="104">
        <f t="shared" si="36"/>
        <v>0</v>
      </c>
    </row>
    <row r="27" ht="15.75" customHeight="1">
      <c r="A27" s="3" t="s">
        <v>81</v>
      </c>
      <c r="B27" s="3" t="s">
        <v>26</v>
      </c>
      <c r="C27" s="104"/>
      <c r="D27" s="104"/>
      <c r="E27" s="104"/>
      <c r="F27" s="104"/>
      <c r="G27" s="104"/>
      <c r="H27" s="104"/>
      <c r="I27" s="105">
        <f t="shared" si="2"/>
        <v>0</v>
      </c>
      <c r="J27" s="106"/>
      <c r="K27" s="104"/>
      <c r="L27" s="104"/>
      <c r="M27" s="104"/>
      <c r="N27" s="104"/>
      <c r="O27" s="104"/>
      <c r="P27" s="104"/>
      <c r="Q27" s="105">
        <f t="shared" si="3"/>
        <v>0</v>
      </c>
      <c r="R27" s="106"/>
      <c r="S27" s="104"/>
      <c r="T27" s="104"/>
      <c r="U27" s="104"/>
      <c r="V27" s="104"/>
      <c r="W27" s="104"/>
      <c r="X27" s="104"/>
      <c r="Y27" s="105">
        <f t="shared" si="4"/>
        <v>0</v>
      </c>
      <c r="Z27" s="106"/>
      <c r="AA27" s="104"/>
      <c r="AB27" s="104"/>
      <c r="AC27" s="104"/>
      <c r="AD27" s="104"/>
      <c r="AE27" s="104"/>
      <c r="AF27" s="104"/>
      <c r="AG27" s="105">
        <f t="shared" si="5"/>
        <v>0</v>
      </c>
      <c r="AH27" s="106"/>
      <c r="AI27" s="104"/>
      <c r="AJ27" s="104"/>
      <c r="AK27" s="104"/>
      <c r="AL27" s="104"/>
      <c r="AM27" s="104"/>
      <c r="AN27" s="104"/>
      <c r="AO27" s="105">
        <f t="shared" si="6"/>
        <v>0</v>
      </c>
      <c r="AP27" s="106"/>
      <c r="AQ27" s="104"/>
      <c r="AR27" s="104"/>
      <c r="AS27" s="104"/>
      <c r="AT27" s="104"/>
      <c r="AU27" s="104"/>
      <c r="AV27" s="104"/>
      <c r="AW27" s="105">
        <f t="shared" si="7"/>
        <v>0</v>
      </c>
      <c r="AX27" s="106"/>
      <c r="AY27" s="104"/>
      <c r="AZ27" s="104"/>
      <c r="BA27" s="104"/>
      <c r="BB27" s="104"/>
      <c r="BC27" s="104"/>
      <c r="BD27" s="104"/>
      <c r="BE27" s="105">
        <f t="shared" si="8"/>
        <v>0</v>
      </c>
      <c r="BF27" s="106"/>
      <c r="BG27" s="104"/>
      <c r="BH27" s="104"/>
      <c r="BI27" s="104"/>
      <c r="BJ27" s="104"/>
      <c r="BK27" s="104"/>
      <c r="BL27" s="104"/>
      <c r="BM27" s="105">
        <f t="shared" si="9"/>
        <v>0</v>
      </c>
      <c r="BN27" s="106"/>
      <c r="BO27" s="104"/>
      <c r="BP27" s="104"/>
      <c r="BQ27" s="104"/>
      <c r="BR27" s="104"/>
      <c r="BS27" s="104"/>
      <c r="BT27" s="104"/>
      <c r="BU27" s="105">
        <f t="shared" si="10"/>
        <v>0</v>
      </c>
      <c r="BV27" s="106"/>
      <c r="BW27" s="104"/>
      <c r="BX27" s="104"/>
      <c r="BY27" s="104"/>
      <c r="BZ27" s="104"/>
      <c r="CA27" s="104"/>
      <c r="CB27" s="104"/>
      <c r="CC27" s="105">
        <f t="shared" si="11"/>
        <v>0</v>
      </c>
      <c r="CD27" s="106"/>
      <c r="CE27" s="104"/>
      <c r="CF27" s="104"/>
      <c r="CG27" s="104"/>
      <c r="CH27" s="104"/>
      <c r="CI27" s="104"/>
      <c r="CJ27" s="104"/>
      <c r="CK27" s="105">
        <f t="shared" si="12"/>
        <v>0</v>
      </c>
      <c r="CL27" s="106"/>
      <c r="CM27" s="104"/>
      <c r="CN27" s="104"/>
      <c r="CO27" s="104"/>
      <c r="CP27" s="104"/>
      <c r="CQ27" s="104"/>
      <c r="CR27" s="104"/>
      <c r="CS27" s="105">
        <f t="shared" si="13"/>
        <v>0</v>
      </c>
      <c r="CT27" s="106"/>
      <c r="CU27" s="104"/>
      <c r="CV27" s="104"/>
      <c r="CW27" s="104"/>
      <c r="CX27" s="104"/>
      <c r="CY27" s="104"/>
      <c r="CZ27" s="104"/>
      <c r="DA27" s="105">
        <f t="shared" si="14"/>
        <v>0</v>
      </c>
      <c r="DB27" s="106"/>
      <c r="DC27" s="104"/>
      <c r="DD27" s="104"/>
      <c r="DE27" s="104"/>
      <c r="DF27" s="104"/>
      <c r="DG27" s="104"/>
      <c r="DH27" s="104"/>
      <c r="DI27" s="105">
        <f t="shared" si="15"/>
        <v>0</v>
      </c>
      <c r="DJ27" s="106"/>
      <c r="DK27" s="104"/>
      <c r="DL27" s="104"/>
      <c r="DM27" s="104"/>
      <c r="DN27" s="104"/>
      <c r="DO27" s="104"/>
      <c r="DP27" s="104"/>
      <c r="DQ27" s="105">
        <f t="shared" si="16"/>
        <v>0</v>
      </c>
      <c r="DR27" s="106"/>
      <c r="DS27" s="104"/>
      <c r="DT27" s="104"/>
      <c r="DU27" s="104"/>
      <c r="DV27" s="104"/>
      <c r="DW27" s="104"/>
      <c r="DX27" s="104"/>
      <c r="DY27" s="105">
        <f t="shared" si="17"/>
        <v>0</v>
      </c>
      <c r="DZ27" s="106"/>
      <c r="EA27" s="104"/>
      <c r="EB27" s="104"/>
      <c r="EC27" s="104"/>
      <c r="ED27" s="104"/>
      <c r="EE27" s="104"/>
      <c r="EF27" s="104"/>
      <c r="EG27" s="105">
        <f t="shared" si="18"/>
        <v>0</v>
      </c>
      <c r="EH27" s="106"/>
      <c r="EI27" s="104"/>
      <c r="EJ27" s="104"/>
      <c r="EK27" s="104"/>
      <c r="EL27" s="104"/>
      <c r="EM27" s="104"/>
      <c r="EN27" s="104"/>
      <c r="EO27" s="105">
        <f t="shared" si="19"/>
        <v>0</v>
      </c>
      <c r="EP27" s="106"/>
      <c r="EQ27" s="104"/>
      <c r="ER27" s="104"/>
      <c r="ES27" s="104"/>
      <c r="ET27" s="104"/>
      <c r="EU27" s="104"/>
      <c r="EV27" s="104"/>
      <c r="EW27" s="105">
        <f t="shared" si="20"/>
        <v>0</v>
      </c>
      <c r="EX27" s="106"/>
      <c r="EY27" s="104"/>
      <c r="EZ27" s="104"/>
      <c r="FA27" s="104"/>
      <c r="FB27" s="104"/>
      <c r="FC27" s="104"/>
      <c r="FD27" s="104"/>
      <c r="FE27" s="105">
        <f t="shared" si="21"/>
        <v>0</v>
      </c>
      <c r="FF27" s="106"/>
      <c r="FG27" s="104"/>
      <c r="FH27" s="104"/>
      <c r="FI27" s="104"/>
      <c r="FJ27" s="104"/>
      <c r="FK27" s="104"/>
      <c r="FL27" s="104"/>
      <c r="FM27" s="105">
        <f t="shared" si="22"/>
        <v>0</v>
      </c>
      <c r="FN27" s="106"/>
      <c r="FO27" s="104"/>
      <c r="FP27" s="104"/>
      <c r="FQ27" s="104"/>
      <c r="FR27" s="104"/>
      <c r="FS27" s="104"/>
      <c r="FT27" s="104"/>
      <c r="FU27" s="105">
        <f t="shared" si="23"/>
        <v>0</v>
      </c>
      <c r="FV27" s="106"/>
      <c r="FW27" s="104"/>
      <c r="FX27" s="104"/>
      <c r="FY27" s="104"/>
      <c r="FZ27" s="104"/>
      <c r="GA27" s="104"/>
      <c r="GB27" s="104"/>
      <c r="GC27" s="105">
        <f t="shared" si="24"/>
        <v>0</v>
      </c>
      <c r="GD27" s="106"/>
      <c r="GE27" s="104"/>
      <c r="GF27" s="104"/>
      <c r="GG27" s="104"/>
      <c r="GH27" s="104"/>
      <c r="GI27" s="104"/>
      <c r="GJ27" s="104"/>
      <c r="GK27" s="105">
        <f t="shared" si="25"/>
        <v>0</v>
      </c>
      <c r="GL27" s="106"/>
      <c r="GM27" s="104"/>
      <c r="GN27" s="104"/>
      <c r="GO27" s="104"/>
      <c r="GP27" s="104"/>
      <c r="GQ27" s="104"/>
      <c r="GR27" s="104"/>
      <c r="GS27" s="105">
        <f t="shared" si="26"/>
        <v>0</v>
      </c>
      <c r="GT27" s="106"/>
      <c r="GU27" s="104"/>
      <c r="GV27" s="104"/>
      <c r="GW27" s="104"/>
      <c r="GX27" s="104"/>
      <c r="GY27" s="104"/>
      <c r="GZ27" s="104"/>
      <c r="HA27" s="105">
        <f t="shared" si="27"/>
        <v>0</v>
      </c>
      <c r="HB27" s="106"/>
      <c r="HC27" s="104"/>
      <c r="HD27" s="104"/>
      <c r="HE27" s="104"/>
      <c r="HF27" s="104"/>
      <c r="HG27" s="104"/>
      <c r="HH27" s="104"/>
      <c r="HI27" s="105">
        <f t="shared" si="28"/>
        <v>0</v>
      </c>
      <c r="HJ27" s="106"/>
      <c r="HK27" s="104"/>
      <c r="HL27" s="104"/>
      <c r="HM27" s="104"/>
      <c r="HN27" s="104"/>
      <c r="HO27" s="104"/>
      <c r="HP27" s="104"/>
      <c r="HQ27" s="105">
        <f t="shared" si="29"/>
        <v>0</v>
      </c>
      <c r="HR27" s="106"/>
      <c r="HS27" s="104"/>
      <c r="HT27" s="104"/>
      <c r="HU27" s="104"/>
      <c r="HV27" s="104"/>
      <c r="HW27" s="104"/>
      <c r="HX27" s="104"/>
      <c r="HY27" s="105">
        <f t="shared" si="30"/>
        <v>0</v>
      </c>
      <c r="HZ27" s="106"/>
      <c r="IA27" s="104"/>
      <c r="IB27" s="104"/>
      <c r="IC27" s="104"/>
      <c r="ID27" s="104"/>
      <c r="IE27" s="104"/>
      <c r="IF27" s="104"/>
      <c r="IG27" s="105">
        <f t="shared" si="31"/>
        <v>0</v>
      </c>
      <c r="IH27" s="106"/>
      <c r="II27" s="104"/>
      <c r="IJ27" s="104"/>
      <c r="IK27" s="104"/>
      <c r="IL27" s="104"/>
      <c r="IM27" s="104"/>
      <c r="IN27" s="104"/>
      <c r="IO27" s="105">
        <f t="shared" si="32"/>
        <v>0</v>
      </c>
      <c r="IP27" s="106"/>
      <c r="IQ27" s="104"/>
      <c r="IR27" s="104"/>
      <c r="IS27" s="104"/>
      <c r="IT27" s="104"/>
      <c r="IU27" s="104"/>
      <c r="IV27" s="104"/>
      <c r="IW27" s="105">
        <f t="shared" si="33"/>
        <v>0</v>
      </c>
      <c r="IX27" s="106"/>
      <c r="IY27" s="107">
        <f t="shared" ref="IY27:JD27" si="59">SUM(C27,K27,S27,AA27,AI27,AQ27,AY27,BG27,BO27,BW27,CE27,CM27,CU27,DC27,DK27,DS27,EA27,EI27,EQ27,EY27,FG27,FO27,FW27,GE27,GM27,GU27,HC27,HK27,HS27,IA27,II27,IQ27)</f>
        <v>0</v>
      </c>
      <c r="IZ27" s="107">
        <f t="shared" si="59"/>
        <v>0</v>
      </c>
      <c r="JA27" s="107">
        <f t="shared" si="59"/>
        <v>0</v>
      </c>
      <c r="JB27" s="107">
        <f t="shared" si="59"/>
        <v>0</v>
      </c>
      <c r="JC27" s="107">
        <f t="shared" si="59"/>
        <v>0</v>
      </c>
      <c r="JD27" s="107">
        <f t="shared" si="59"/>
        <v>0</v>
      </c>
      <c r="JE27" s="108">
        <f t="shared" si="35"/>
        <v>0</v>
      </c>
      <c r="JF27" s="104"/>
      <c r="JG27" s="104">
        <f t="shared" si="36"/>
        <v>0</v>
      </c>
    </row>
    <row r="28" ht="15.75" customHeight="1">
      <c r="A28" s="3" t="s">
        <v>82</v>
      </c>
      <c r="B28" s="3" t="s">
        <v>27</v>
      </c>
      <c r="C28" s="104"/>
      <c r="D28" s="104"/>
      <c r="E28" s="104"/>
      <c r="F28" s="104"/>
      <c r="G28" s="104"/>
      <c r="H28" s="104"/>
      <c r="I28" s="105">
        <f t="shared" si="2"/>
        <v>0</v>
      </c>
      <c r="J28" s="106"/>
      <c r="K28" s="104"/>
      <c r="L28" s="104"/>
      <c r="M28" s="104"/>
      <c r="N28" s="104"/>
      <c r="O28" s="104"/>
      <c r="P28" s="104"/>
      <c r="Q28" s="105">
        <f t="shared" si="3"/>
        <v>0</v>
      </c>
      <c r="R28" s="106"/>
      <c r="S28" s="104"/>
      <c r="T28" s="104"/>
      <c r="U28" s="104"/>
      <c r="V28" s="104"/>
      <c r="W28" s="104"/>
      <c r="X28" s="104"/>
      <c r="Y28" s="105">
        <f t="shared" si="4"/>
        <v>0</v>
      </c>
      <c r="Z28" s="106"/>
      <c r="AA28" s="104"/>
      <c r="AB28" s="104"/>
      <c r="AC28" s="104"/>
      <c r="AD28" s="104"/>
      <c r="AE28" s="104"/>
      <c r="AF28" s="104"/>
      <c r="AG28" s="105">
        <f t="shared" si="5"/>
        <v>0</v>
      </c>
      <c r="AH28" s="106"/>
      <c r="AI28" s="104"/>
      <c r="AJ28" s="104"/>
      <c r="AK28" s="104"/>
      <c r="AL28" s="104"/>
      <c r="AM28" s="104"/>
      <c r="AN28" s="104"/>
      <c r="AO28" s="105">
        <f t="shared" si="6"/>
        <v>0</v>
      </c>
      <c r="AP28" s="106"/>
      <c r="AQ28" s="104"/>
      <c r="AR28" s="104"/>
      <c r="AS28" s="104"/>
      <c r="AT28" s="104"/>
      <c r="AU28" s="104"/>
      <c r="AV28" s="104"/>
      <c r="AW28" s="105">
        <f t="shared" si="7"/>
        <v>0</v>
      </c>
      <c r="AX28" s="106"/>
      <c r="AY28" s="104"/>
      <c r="AZ28" s="104"/>
      <c r="BA28" s="104"/>
      <c r="BB28" s="104"/>
      <c r="BC28" s="104"/>
      <c r="BD28" s="104"/>
      <c r="BE28" s="105">
        <f t="shared" si="8"/>
        <v>0</v>
      </c>
      <c r="BF28" s="106"/>
      <c r="BG28" s="104"/>
      <c r="BH28" s="104"/>
      <c r="BI28" s="104"/>
      <c r="BJ28" s="104"/>
      <c r="BK28" s="104"/>
      <c r="BL28" s="104"/>
      <c r="BM28" s="105">
        <f t="shared" si="9"/>
        <v>0</v>
      </c>
      <c r="BN28" s="106"/>
      <c r="BO28" s="104"/>
      <c r="BP28" s="104"/>
      <c r="BQ28" s="104"/>
      <c r="BR28" s="104"/>
      <c r="BS28" s="104"/>
      <c r="BT28" s="104"/>
      <c r="BU28" s="105">
        <f t="shared" si="10"/>
        <v>0</v>
      </c>
      <c r="BV28" s="106"/>
      <c r="BW28" s="104"/>
      <c r="BX28" s="104"/>
      <c r="BY28" s="104"/>
      <c r="BZ28" s="104"/>
      <c r="CA28" s="104"/>
      <c r="CB28" s="104"/>
      <c r="CC28" s="105">
        <f t="shared" si="11"/>
        <v>0</v>
      </c>
      <c r="CD28" s="106"/>
      <c r="CE28" s="104"/>
      <c r="CF28" s="104"/>
      <c r="CG28" s="104"/>
      <c r="CH28" s="104"/>
      <c r="CI28" s="104"/>
      <c r="CJ28" s="104"/>
      <c r="CK28" s="105">
        <f t="shared" si="12"/>
        <v>0</v>
      </c>
      <c r="CL28" s="106"/>
      <c r="CM28" s="104"/>
      <c r="CN28" s="104"/>
      <c r="CO28" s="104"/>
      <c r="CP28" s="104"/>
      <c r="CQ28" s="104"/>
      <c r="CR28" s="104"/>
      <c r="CS28" s="105">
        <f t="shared" si="13"/>
        <v>0</v>
      </c>
      <c r="CT28" s="106"/>
      <c r="CU28" s="104"/>
      <c r="CV28" s="104"/>
      <c r="CW28" s="104"/>
      <c r="CX28" s="104"/>
      <c r="CY28" s="104"/>
      <c r="CZ28" s="104"/>
      <c r="DA28" s="105">
        <f t="shared" si="14"/>
        <v>0</v>
      </c>
      <c r="DB28" s="106"/>
      <c r="DC28" s="104"/>
      <c r="DD28" s="104"/>
      <c r="DE28" s="104"/>
      <c r="DF28" s="104"/>
      <c r="DG28" s="104"/>
      <c r="DH28" s="104"/>
      <c r="DI28" s="105">
        <f t="shared" si="15"/>
        <v>0</v>
      </c>
      <c r="DJ28" s="106"/>
      <c r="DK28" s="104"/>
      <c r="DL28" s="104"/>
      <c r="DM28" s="104"/>
      <c r="DN28" s="104"/>
      <c r="DO28" s="104"/>
      <c r="DP28" s="104"/>
      <c r="DQ28" s="105">
        <f t="shared" si="16"/>
        <v>0</v>
      </c>
      <c r="DR28" s="106"/>
      <c r="DS28" s="104"/>
      <c r="DT28" s="104"/>
      <c r="DU28" s="104"/>
      <c r="DV28" s="104"/>
      <c r="DW28" s="104"/>
      <c r="DX28" s="104"/>
      <c r="DY28" s="105">
        <f t="shared" si="17"/>
        <v>0</v>
      </c>
      <c r="DZ28" s="106"/>
      <c r="EA28" s="104"/>
      <c r="EB28" s="104"/>
      <c r="EC28" s="104"/>
      <c r="ED28" s="104"/>
      <c r="EE28" s="104"/>
      <c r="EF28" s="104"/>
      <c r="EG28" s="105">
        <f t="shared" si="18"/>
        <v>0</v>
      </c>
      <c r="EH28" s="106"/>
      <c r="EI28" s="104"/>
      <c r="EJ28" s="104"/>
      <c r="EK28" s="104"/>
      <c r="EL28" s="104"/>
      <c r="EM28" s="104"/>
      <c r="EN28" s="104"/>
      <c r="EO28" s="105">
        <f t="shared" si="19"/>
        <v>0</v>
      </c>
      <c r="EP28" s="106"/>
      <c r="EQ28" s="104"/>
      <c r="ER28" s="104"/>
      <c r="ES28" s="104"/>
      <c r="ET28" s="104"/>
      <c r="EU28" s="104"/>
      <c r="EV28" s="104"/>
      <c r="EW28" s="105">
        <f t="shared" si="20"/>
        <v>0</v>
      </c>
      <c r="EX28" s="106"/>
      <c r="EY28" s="104"/>
      <c r="EZ28" s="104"/>
      <c r="FA28" s="104"/>
      <c r="FB28" s="104"/>
      <c r="FC28" s="104"/>
      <c r="FD28" s="104"/>
      <c r="FE28" s="105">
        <f t="shared" si="21"/>
        <v>0</v>
      </c>
      <c r="FF28" s="106"/>
      <c r="FG28" s="104"/>
      <c r="FH28" s="104"/>
      <c r="FI28" s="104"/>
      <c r="FJ28" s="104"/>
      <c r="FK28" s="104"/>
      <c r="FL28" s="104"/>
      <c r="FM28" s="105">
        <f t="shared" si="22"/>
        <v>0</v>
      </c>
      <c r="FN28" s="106"/>
      <c r="FO28" s="104"/>
      <c r="FP28" s="104"/>
      <c r="FQ28" s="104"/>
      <c r="FR28" s="104"/>
      <c r="FS28" s="104"/>
      <c r="FT28" s="104"/>
      <c r="FU28" s="105">
        <f t="shared" si="23"/>
        <v>0</v>
      </c>
      <c r="FV28" s="106"/>
      <c r="FW28" s="104"/>
      <c r="FX28" s="104"/>
      <c r="FY28" s="104"/>
      <c r="FZ28" s="104"/>
      <c r="GA28" s="104"/>
      <c r="GB28" s="104"/>
      <c r="GC28" s="105">
        <f t="shared" si="24"/>
        <v>0</v>
      </c>
      <c r="GD28" s="106"/>
      <c r="GE28" s="104"/>
      <c r="GF28" s="104"/>
      <c r="GG28" s="104"/>
      <c r="GH28" s="104"/>
      <c r="GI28" s="104"/>
      <c r="GJ28" s="104"/>
      <c r="GK28" s="105">
        <f t="shared" si="25"/>
        <v>0</v>
      </c>
      <c r="GL28" s="106"/>
      <c r="GM28" s="104"/>
      <c r="GN28" s="104"/>
      <c r="GO28" s="104"/>
      <c r="GP28" s="104"/>
      <c r="GQ28" s="104"/>
      <c r="GR28" s="104"/>
      <c r="GS28" s="105">
        <f t="shared" si="26"/>
        <v>0</v>
      </c>
      <c r="GT28" s="106"/>
      <c r="GU28" s="104"/>
      <c r="GV28" s="104"/>
      <c r="GW28" s="104"/>
      <c r="GX28" s="104"/>
      <c r="GY28" s="104"/>
      <c r="GZ28" s="104"/>
      <c r="HA28" s="105">
        <f t="shared" si="27"/>
        <v>0</v>
      </c>
      <c r="HB28" s="106"/>
      <c r="HC28" s="104"/>
      <c r="HD28" s="104"/>
      <c r="HE28" s="104"/>
      <c r="HF28" s="104"/>
      <c r="HG28" s="104"/>
      <c r="HH28" s="104"/>
      <c r="HI28" s="105">
        <f t="shared" si="28"/>
        <v>0</v>
      </c>
      <c r="HJ28" s="106"/>
      <c r="HK28" s="104"/>
      <c r="HL28" s="104"/>
      <c r="HM28" s="104"/>
      <c r="HN28" s="104"/>
      <c r="HO28" s="104"/>
      <c r="HP28" s="104"/>
      <c r="HQ28" s="105">
        <f t="shared" si="29"/>
        <v>0</v>
      </c>
      <c r="HR28" s="106"/>
      <c r="HS28" s="104"/>
      <c r="HT28" s="104"/>
      <c r="HU28" s="104"/>
      <c r="HV28" s="104"/>
      <c r="HW28" s="104"/>
      <c r="HX28" s="104"/>
      <c r="HY28" s="105">
        <f t="shared" si="30"/>
        <v>0</v>
      </c>
      <c r="HZ28" s="106"/>
      <c r="IA28" s="104"/>
      <c r="IB28" s="104"/>
      <c r="IC28" s="104"/>
      <c r="ID28" s="104"/>
      <c r="IE28" s="104"/>
      <c r="IF28" s="104"/>
      <c r="IG28" s="105">
        <f t="shared" si="31"/>
        <v>0</v>
      </c>
      <c r="IH28" s="106"/>
      <c r="II28" s="104"/>
      <c r="IJ28" s="104"/>
      <c r="IK28" s="104"/>
      <c r="IL28" s="104"/>
      <c r="IM28" s="104"/>
      <c r="IN28" s="104"/>
      <c r="IO28" s="105">
        <f t="shared" si="32"/>
        <v>0</v>
      </c>
      <c r="IP28" s="106"/>
      <c r="IQ28" s="104"/>
      <c r="IR28" s="104"/>
      <c r="IS28" s="104"/>
      <c r="IT28" s="104"/>
      <c r="IU28" s="104"/>
      <c r="IV28" s="104"/>
      <c r="IW28" s="105">
        <f t="shared" si="33"/>
        <v>0</v>
      </c>
      <c r="IX28" s="106"/>
      <c r="IY28" s="107">
        <f t="shared" ref="IY28:JD28" si="60">SUM(C28,K28,S28,AA28,AI28,AQ28,AY28,BG28,BO28,BW28,CE28,CM28,CU28,DC28,DK28,DS28,EA28,EI28,EQ28,EY28,FG28,FO28,FW28,GE28,GM28,GU28,HC28,HK28,HS28,IA28,II28,IQ28)</f>
        <v>0</v>
      </c>
      <c r="IZ28" s="107">
        <f t="shared" si="60"/>
        <v>0</v>
      </c>
      <c r="JA28" s="107">
        <f t="shared" si="60"/>
        <v>0</v>
      </c>
      <c r="JB28" s="107">
        <f t="shared" si="60"/>
        <v>0</v>
      </c>
      <c r="JC28" s="107">
        <f t="shared" si="60"/>
        <v>0</v>
      </c>
      <c r="JD28" s="107">
        <f t="shared" si="60"/>
        <v>0</v>
      </c>
      <c r="JE28" s="108">
        <f t="shared" si="35"/>
        <v>0</v>
      </c>
      <c r="JF28" s="104"/>
      <c r="JG28" s="104">
        <f t="shared" si="36"/>
        <v>0</v>
      </c>
    </row>
    <row r="29" ht="15.75" customHeight="1">
      <c r="A29" s="3" t="s">
        <v>83</v>
      </c>
      <c r="B29" s="3" t="s">
        <v>28</v>
      </c>
      <c r="C29" s="104"/>
      <c r="D29" s="104"/>
      <c r="E29" s="104"/>
      <c r="F29" s="104"/>
      <c r="G29" s="104"/>
      <c r="H29" s="104"/>
      <c r="I29" s="105">
        <f t="shared" si="2"/>
        <v>0</v>
      </c>
      <c r="J29" s="106"/>
      <c r="K29" s="104"/>
      <c r="L29" s="104"/>
      <c r="M29" s="104"/>
      <c r="N29" s="104"/>
      <c r="O29" s="104"/>
      <c r="P29" s="104"/>
      <c r="Q29" s="105">
        <f t="shared" si="3"/>
        <v>0</v>
      </c>
      <c r="R29" s="106"/>
      <c r="S29" s="104"/>
      <c r="T29" s="104"/>
      <c r="U29" s="104"/>
      <c r="V29" s="104"/>
      <c r="W29" s="104"/>
      <c r="X29" s="104"/>
      <c r="Y29" s="105">
        <f t="shared" si="4"/>
        <v>0</v>
      </c>
      <c r="Z29" s="106"/>
      <c r="AA29" s="104"/>
      <c r="AB29" s="104"/>
      <c r="AC29" s="104"/>
      <c r="AD29" s="104"/>
      <c r="AE29" s="104"/>
      <c r="AF29" s="104"/>
      <c r="AG29" s="105">
        <f t="shared" si="5"/>
        <v>0</v>
      </c>
      <c r="AH29" s="106"/>
      <c r="AI29" s="104"/>
      <c r="AJ29" s="104"/>
      <c r="AK29" s="104"/>
      <c r="AL29" s="104"/>
      <c r="AM29" s="104"/>
      <c r="AN29" s="104"/>
      <c r="AO29" s="105">
        <f t="shared" si="6"/>
        <v>0</v>
      </c>
      <c r="AP29" s="106"/>
      <c r="AQ29" s="104"/>
      <c r="AR29" s="104"/>
      <c r="AS29" s="104"/>
      <c r="AT29" s="104"/>
      <c r="AU29" s="104"/>
      <c r="AV29" s="104"/>
      <c r="AW29" s="105">
        <f t="shared" si="7"/>
        <v>0</v>
      </c>
      <c r="AX29" s="106"/>
      <c r="AY29" s="104"/>
      <c r="AZ29" s="104"/>
      <c r="BA29" s="104"/>
      <c r="BB29" s="104"/>
      <c r="BC29" s="104"/>
      <c r="BD29" s="104"/>
      <c r="BE29" s="105">
        <f t="shared" si="8"/>
        <v>0</v>
      </c>
      <c r="BF29" s="106"/>
      <c r="BG29" s="104"/>
      <c r="BH29" s="104"/>
      <c r="BI29" s="104"/>
      <c r="BJ29" s="104"/>
      <c r="BK29" s="104"/>
      <c r="BL29" s="104"/>
      <c r="BM29" s="105">
        <f t="shared" si="9"/>
        <v>0</v>
      </c>
      <c r="BN29" s="106"/>
      <c r="BO29" s="104"/>
      <c r="BP29" s="104"/>
      <c r="BQ29" s="104"/>
      <c r="BR29" s="104"/>
      <c r="BS29" s="104"/>
      <c r="BT29" s="104"/>
      <c r="BU29" s="105">
        <f t="shared" si="10"/>
        <v>0</v>
      </c>
      <c r="BV29" s="106"/>
      <c r="BW29" s="104"/>
      <c r="BX29" s="104"/>
      <c r="BY29" s="104"/>
      <c r="BZ29" s="104"/>
      <c r="CA29" s="104"/>
      <c r="CB29" s="104"/>
      <c r="CC29" s="105">
        <f t="shared" si="11"/>
        <v>0</v>
      </c>
      <c r="CD29" s="106"/>
      <c r="CE29" s="104"/>
      <c r="CF29" s="104"/>
      <c r="CG29" s="104"/>
      <c r="CH29" s="104"/>
      <c r="CI29" s="104"/>
      <c r="CJ29" s="104"/>
      <c r="CK29" s="105">
        <f t="shared" si="12"/>
        <v>0</v>
      </c>
      <c r="CL29" s="106"/>
      <c r="CM29" s="104"/>
      <c r="CN29" s="104"/>
      <c r="CO29" s="104"/>
      <c r="CP29" s="104"/>
      <c r="CQ29" s="104"/>
      <c r="CR29" s="104"/>
      <c r="CS29" s="105">
        <f t="shared" si="13"/>
        <v>0</v>
      </c>
      <c r="CT29" s="106"/>
      <c r="CU29" s="104"/>
      <c r="CV29" s="104"/>
      <c r="CW29" s="104"/>
      <c r="CX29" s="104"/>
      <c r="CY29" s="104"/>
      <c r="CZ29" s="104"/>
      <c r="DA29" s="105">
        <f t="shared" si="14"/>
        <v>0</v>
      </c>
      <c r="DB29" s="106"/>
      <c r="DC29" s="104"/>
      <c r="DD29" s="104"/>
      <c r="DE29" s="104"/>
      <c r="DF29" s="104"/>
      <c r="DG29" s="104"/>
      <c r="DH29" s="104"/>
      <c r="DI29" s="105">
        <f t="shared" si="15"/>
        <v>0</v>
      </c>
      <c r="DJ29" s="106"/>
      <c r="DK29" s="104"/>
      <c r="DL29" s="104"/>
      <c r="DM29" s="104"/>
      <c r="DN29" s="104"/>
      <c r="DO29" s="104"/>
      <c r="DP29" s="104"/>
      <c r="DQ29" s="105">
        <f t="shared" si="16"/>
        <v>0</v>
      </c>
      <c r="DR29" s="106"/>
      <c r="DS29" s="104"/>
      <c r="DT29" s="104"/>
      <c r="DU29" s="104"/>
      <c r="DV29" s="104"/>
      <c r="DW29" s="104"/>
      <c r="DX29" s="104"/>
      <c r="DY29" s="105">
        <f t="shared" si="17"/>
        <v>0</v>
      </c>
      <c r="DZ29" s="106"/>
      <c r="EA29" s="104"/>
      <c r="EB29" s="104"/>
      <c r="EC29" s="104"/>
      <c r="ED29" s="104"/>
      <c r="EE29" s="104"/>
      <c r="EF29" s="104"/>
      <c r="EG29" s="105">
        <f t="shared" si="18"/>
        <v>0</v>
      </c>
      <c r="EH29" s="106"/>
      <c r="EI29" s="104"/>
      <c r="EJ29" s="104"/>
      <c r="EK29" s="104"/>
      <c r="EL29" s="104"/>
      <c r="EM29" s="104"/>
      <c r="EN29" s="104"/>
      <c r="EO29" s="105">
        <f t="shared" si="19"/>
        <v>0</v>
      </c>
      <c r="EP29" s="106"/>
      <c r="EQ29" s="104"/>
      <c r="ER29" s="104"/>
      <c r="ES29" s="104"/>
      <c r="ET29" s="104"/>
      <c r="EU29" s="104"/>
      <c r="EV29" s="104"/>
      <c r="EW29" s="105">
        <f t="shared" si="20"/>
        <v>0</v>
      </c>
      <c r="EX29" s="106"/>
      <c r="EY29" s="104"/>
      <c r="EZ29" s="104"/>
      <c r="FA29" s="104"/>
      <c r="FB29" s="104"/>
      <c r="FC29" s="104"/>
      <c r="FD29" s="104"/>
      <c r="FE29" s="105">
        <f t="shared" si="21"/>
        <v>0</v>
      </c>
      <c r="FF29" s="106"/>
      <c r="FG29" s="104"/>
      <c r="FH29" s="104"/>
      <c r="FI29" s="104"/>
      <c r="FJ29" s="104"/>
      <c r="FK29" s="104"/>
      <c r="FL29" s="104"/>
      <c r="FM29" s="105">
        <f t="shared" si="22"/>
        <v>0</v>
      </c>
      <c r="FN29" s="106"/>
      <c r="FO29" s="104"/>
      <c r="FP29" s="104"/>
      <c r="FQ29" s="104"/>
      <c r="FR29" s="104"/>
      <c r="FS29" s="104"/>
      <c r="FT29" s="104"/>
      <c r="FU29" s="105">
        <f t="shared" si="23"/>
        <v>0</v>
      </c>
      <c r="FV29" s="106"/>
      <c r="FW29" s="104"/>
      <c r="FX29" s="104"/>
      <c r="FY29" s="104"/>
      <c r="FZ29" s="104"/>
      <c r="GA29" s="104"/>
      <c r="GB29" s="104"/>
      <c r="GC29" s="105">
        <f t="shared" si="24"/>
        <v>0</v>
      </c>
      <c r="GD29" s="106"/>
      <c r="GE29" s="104"/>
      <c r="GF29" s="104"/>
      <c r="GG29" s="104"/>
      <c r="GH29" s="104"/>
      <c r="GI29" s="104"/>
      <c r="GJ29" s="104"/>
      <c r="GK29" s="105">
        <f t="shared" si="25"/>
        <v>0</v>
      </c>
      <c r="GL29" s="106"/>
      <c r="GM29" s="104"/>
      <c r="GN29" s="104"/>
      <c r="GO29" s="104"/>
      <c r="GP29" s="104"/>
      <c r="GQ29" s="104"/>
      <c r="GR29" s="104"/>
      <c r="GS29" s="105">
        <f t="shared" si="26"/>
        <v>0</v>
      </c>
      <c r="GT29" s="106"/>
      <c r="GU29" s="104"/>
      <c r="GV29" s="104"/>
      <c r="GW29" s="104"/>
      <c r="GX29" s="104"/>
      <c r="GY29" s="104"/>
      <c r="GZ29" s="104"/>
      <c r="HA29" s="105">
        <f t="shared" si="27"/>
        <v>0</v>
      </c>
      <c r="HB29" s="106"/>
      <c r="HC29" s="104"/>
      <c r="HD29" s="104"/>
      <c r="HE29" s="104"/>
      <c r="HF29" s="104"/>
      <c r="HG29" s="104"/>
      <c r="HH29" s="104"/>
      <c r="HI29" s="105">
        <f t="shared" si="28"/>
        <v>0</v>
      </c>
      <c r="HJ29" s="106"/>
      <c r="HK29" s="104"/>
      <c r="HL29" s="104"/>
      <c r="HM29" s="104"/>
      <c r="HN29" s="104"/>
      <c r="HO29" s="104"/>
      <c r="HP29" s="104"/>
      <c r="HQ29" s="105">
        <f t="shared" si="29"/>
        <v>0</v>
      </c>
      <c r="HR29" s="106"/>
      <c r="HS29" s="104"/>
      <c r="HT29" s="104"/>
      <c r="HU29" s="104"/>
      <c r="HV29" s="104"/>
      <c r="HW29" s="104"/>
      <c r="HX29" s="104"/>
      <c r="HY29" s="105">
        <f t="shared" si="30"/>
        <v>0</v>
      </c>
      <c r="HZ29" s="106"/>
      <c r="IA29" s="104"/>
      <c r="IB29" s="104"/>
      <c r="IC29" s="104"/>
      <c r="ID29" s="104"/>
      <c r="IE29" s="104"/>
      <c r="IF29" s="104"/>
      <c r="IG29" s="105">
        <f t="shared" si="31"/>
        <v>0</v>
      </c>
      <c r="IH29" s="106"/>
      <c r="II29" s="104"/>
      <c r="IJ29" s="104"/>
      <c r="IK29" s="104"/>
      <c r="IL29" s="104"/>
      <c r="IM29" s="104"/>
      <c r="IN29" s="104"/>
      <c r="IO29" s="105">
        <f t="shared" si="32"/>
        <v>0</v>
      </c>
      <c r="IP29" s="106"/>
      <c r="IQ29" s="104"/>
      <c r="IR29" s="104"/>
      <c r="IS29" s="104"/>
      <c r="IT29" s="104"/>
      <c r="IU29" s="104"/>
      <c r="IV29" s="104"/>
      <c r="IW29" s="105">
        <f t="shared" si="33"/>
        <v>0</v>
      </c>
      <c r="IX29" s="106"/>
      <c r="IY29" s="107">
        <f t="shared" ref="IY29:JD29" si="61">SUM(C29,K29,S29,AA29,AI29,AQ29,AY29,BG29,BO29,BW29,CE29,CM29,CU29,DC29,DK29,DS29,EA29,EI29,EQ29,EY29,FG29,FO29,FW29,GE29,GM29,GU29,HC29,HK29,HS29,IA29,II29,IQ29)</f>
        <v>0</v>
      </c>
      <c r="IZ29" s="107">
        <f t="shared" si="61"/>
        <v>0</v>
      </c>
      <c r="JA29" s="107">
        <f t="shared" si="61"/>
        <v>0</v>
      </c>
      <c r="JB29" s="107">
        <f t="shared" si="61"/>
        <v>0</v>
      </c>
      <c r="JC29" s="107">
        <f t="shared" si="61"/>
        <v>0</v>
      </c>
      <c r="JD29" s="107">
        <f t="shared" si="61"/>
        <v>0</v>
      </c>
      <c r="JE29" s="108">
        <f t="shared" si="35"/>
        <v>0</v>
      </c>
      <c r="JF29" s="104"/>
      <c r="JG29" s="104">
        <f t="shared" si="36"/>
        <v>0</v>
      </c>
    </row>
    <row r="30" ht="15.75" customHeight="1">
      <c r="A30" s="3" t="s">
        <v>84</v>
      </c>
      <c r="B30" s="3" t="s">
        <v>29</v>
      </c>
      <c r="C30" s="104"/>
      <c r="D30" s="104"/>
      <c r="E30" s="104"/>
      <c r="F30" s="104"/>
      <c r="G30" s="104"/>
      <c r="H30" s="104"/>
      <c r="I30" s="105">
        <f t="shared" si="2"/>
        <v>0</v>
      </c>
      <c r="J30" s="106"/>
      <c r="K30" s="104"/>
      <c r="L30" s="104"/>
      <c r="M30" s="104"/>
      <c r="N30" s="104"/>
      <c r="O30" s="104"/>
      <c r="P30" s="104"/>
      <c r="Q30" s="105">
        <f t="shared" si="3"/>
        <v>0</v>
      </c>
      <c r="R30" s="106"/>
      <c r="S30" s="104"/>
      <c r="T30" s="104"/>
      <c r="U30" s="104"/>
      <c r="V30" s="104"/>
      <c r="W30" s="104"/>
      <c r="X30" s="104"/>
      <c r="Y30" s="105">
        <f t="shared" si="4"/>
        <v>0</v>
      </c>
      <c r="Z30" s="106"/>
      <c r="AA30" s="104"/>
      <c r="AB30" s="104"/>
      <c r="AC30" s="104"/>
      <c r="AD30" s="104"/>
      <c r="AE30" s="104"/>
      <c r="AF30" s="104"/>
      <c r="AG30" s="105">
        <f t="shared" si="5"/>
        <v>0</v>
      </c>
      <c r="AH30" s="106"/>
      <c r="AI30" s="104"/>
      <c r="AJ30" s="104"/>
      <c r="AK30" s="104"/>
      <c r="AL30" s="104"/>
      <c r="AM30" s="104"/>
      <c r="AN30" s="104"/>
      <c r="AO30" s="105">
        <f t="shared" si="6"/>
        <v>0</v>
      </c>
      <c r="AP30" s="106"/>
      <c r="AQ30" s="104"/>
      <c r="AR30" s="104"/>
      <c r="AS30" s="104"/>
      <c r="AT30" s="104"/>
      <c r="AU30" s="104"/>
      <c r="AV30" s="104"/>
      <c r="AW30" s="105">
        <f t="shared" si="7"/>
        <v>0</v>
      </c>
      <c r="AX30" s="106"/>
      <c r="AY30" s="104"/>
      <c r="AZ30" s="104"/>
      <c r="BA30" s="104"/>
      <c r="BB30" s="104"/>
      <c r="BC30" s="104"/>
      <c r="BD30" s="104"/>
      <c r="BE30" s="105">
        <f t="shared" si="8"/>
        <v>0</v>
      </c>
      <c r="BF30" s="106"/>
      <c r="BG30" s="104"/>
      <c r="BH30" s="104"/>
      <c r="BI30" s="104"/>
      <c r="BJ30" s="104"/>
      <c r="BK30" s="104"/>
      <c r="BL30" s="104"/>
      <c r="BM30" s="105">
        <f t="shared" si="9"/>
        <v>0</v>
      </c>
      <c r="BN30" s="106"/>
      <c r="BO30" s="104"/>
      <c r="BP30" s="104"/>
      <c r="BQ30" s="104"/>
      <c r="BR30" s="104"/>
      <c r="BS30" s="104"/>
      <c r="BT30" s="104"/>
      <c r="BU30" s="105">
        <f t="shared" si="10"/>
        <v>0</v>
      </c>
      <c r="BV30" s="106"/>
      <c r="BW30" s="104"/>
      <c r="BX30" s="104"/>
      <c r="BY30" s="104"/>
      <c r="BZ30" s="104"/>
      <c r="CA30" s="104"/>
      <c r="CB30" s="104"/>
      <c r="CC30" s="105">
        <f t="shared" si="11"/>
        <v>0</v>
      </c>
      <c r="CD30" s="106"/>
      <c r="CE30" s="104"/>
      <c r="CF30" s="104"/>
      <c r="CG30" s="104"/>
      <c r="CH30" s="104"/>
      <c r="CI30" s="104"/>
      <c r="CJ30" s="104"/>
      <c r="CK30" s="105">
        <f t="shared" si="12"/>
        <v>0</v>
      </c>
      <c r="CL30" s="106"/>
      <c r="CM30" s="104"/>
      <c r="CN30" s="104"/>
      <c r="CO30" s="104"/>
      <c r="CP30" s="104"/>
      <c r="CQ30" s="104"/>
      <c r="CR30" s="104"/>
      <c r="CS30" s="105">
        <f t="shared" si="13"/>
        <v>0</v>
      </c>
      <c r="CT30" s="106"/>
      <c r="CU30" s="104"/>
      <c r="CV30" s="104"/>
      <c r="CW30" s="104"/>
      <c r="CX30" s="104"/>
      <c r="CY30" s="104"/>
      <c r="CZ30" s="104"/>
      <c r="DA30" s="105">
        <f t="shared" si="14"/>
        <v>0</v>
      </c>
      <c r="DB30" s="106"/>
      <c r="DC30" s="104"/>
      <c r="DD30" s="104"/>
      <c r="DE30" s="104"/>
      <c r="DF30" s="104"/>
      <c r="DG30" s="104"/>
      <c r="DH30" s="104"/>
      <c r="DI30" s="105">
        <f t="shared" si="15"/>
        <v>0</v>
      </c>
      <c r="DJ30" s="106"/>
      <c r="DK30" s="104"/>
      <c r="DL30" s="104"/>
      <c r="DM30" s="104"/>
      <c r="DN30" s="104"/>
      <c r="DO30" s="104"/>
      <c r="DP30" s="104"/>
      <c r="DQ30" s="105">
        <f t="shared" si="16"/>
        <v>0</v>
      </c>
      <c r="DR30" s="106"/>
      <c r="DS30" s="104"/>
      <c r="DT30" s="104"/>
      <c r="DU30" s="104"/>
      <c r="DV30" s="104"/>
      <c r="DW30" s="104"/>
      <c r="DX30" s="104"/>
      <c r="DY30" s="105">
        <f t="shared" si="17"/>
        <v>0</v>
      </c>
      <c r="DZ30" s="106"/>
      <c r="EA30" s="104"/>
      <c r="EB30" s="104"/>
      <c r="EC30" s="104"/>
      <c r="ED30" s="104"/>
      <c r="EE30" s="104"/>
      <c r="EF30" s="104"/>
      <c r="EG30" s="105">
        <f t="shared" si="18"/>
        <v>0</v>
      </c>
      <c r="EH30" s="106"/>
      <c r="EI30" s="104"/>
      <c r="EJ30" s="104"/>
      <c r="EK30" s="104"/>
      <c r="EL30" s="104"/>
      <c r="EM30" s="104"/>
      <c r="EN30" s="104"/>
      <c r="EO30" s="105">
        <f t="shared" si="19"/>
        <v>0</v>
      </c>
      <c r="EP30" s="106"/>
      <c r="EQ30" s="104"/>
      <c r="ER30" s="104"/>
      <c r="ES30" s="104"/>
      <c r="ET30" s="104"/>
      <c r="EU30" s="104"/>
      <c r="EV30" s="104"/>
      <c r="EW30" s="105">
        <f t="shared" si="20"/>
        <v>0</v>
      </c>
      <c r="EX30" s="106"/>
      <c r="EY30" s="104"/>
      <c r="EZ30" s="104"/>
      <c r="FA30" s="104"/>
      <c r="FB30" s="104"/>
      <c r="FC30" s="104"/>
      <c r="FD30" s="104"/>
      <c r="FE30" s="105">
        <f t="shared" si="21"/>
        <v>0</v>
      </c>
      <c r="FF30" s="106"/>
      <c r="FG30" s="104"/>
      <c r="FH30" s="104"/>
      <c r="FI30" s="104"/>
      <c r="FJ30" s="104"/>
      <c r="FK30" s="104"/>
      <c r="FL30" s="104"/>
      <c r="FM30" s="105">
        <f t="shared" si="22"/>
        <v>0</v>
      </c>
      <c r="FN30" s="106"/>
      <c r="FO30" s="104"/>
      <c r="FP30" s="104"/>
      <c r="FQ30" s="104"/>
      <c r="FR30" s="104"/>
      <c r="FS30" s="104"/>
      <c r="FT30" s="104"/>
      <c r="FU30" s="105">
        <f t="shared" si="23"/>
        <v>0</v>
      </c>
      <c r="FV30" s="106"/>
      <c r="FW30" s="104"/>
      <c r="FX30" s="104"/>
      <c r="FY30" s="104"/>
      <c r="FZ30" s="104"/>
      <c r="GA30" s="104"/>
      <c r="GB30" s="104"/>
      <c r="GC30" s="105">
        <f t="shared" si="24"/>
        <v>0</v>
      </c>
      <c r="GD30" s="106"/>
      <c r="GE30" s="104"/>
      <c r="GF30" s="104"/>
      <c r="GG30" s="104"/>
      <c r="GH30" s="104"/>
      <c r="GI30" s="104"/>
      <c r="GJ30" s="104"/>
      <c r="GK30" s="105">
        <f t="shared" si="25"/>
        <v>0</v>
      </c>
      <c r="GL30" s="106"/>
      <c r="GM30" s="104"/>
      <c r="GN30" s="104"/>
      <c r="GO30" s="104"/>
      <c r="GP30" s="104"/>
      <c r="GQ30" s="104"/>
      <c r="GR30" s="104"/>
      <c r="GS30" s="105">
        <f t="shared" si="26"/>
        <v>0</v>
      </c>
      <c r="GT30" s="106"/>
      <c r="GU30" s="104"/>
      <c r="GV30" s="104"/>
      <c r="GW30" s="104"/>
      <c r="GX30" s="104"/>
      <c r="GY30" s="104"/>
      <c r="GZ30" s="104"/>
      <c r="HA30" s="105">
        <f t="shared" si="27"/>
        <v>0</v>
      </c>
      <c r="HB30" s="106"/>
      <c r="HC30" s="104"/>
      <c r="HD30" s="104"/>
      <c r="HE30" s="104"/>
      <c r="HF30" s="104"/>
      <c r="HG30" s="104"/>
      <c r="HH30" s="104"/>
      <c r="HI30" s="105">
        <f t="shared" si="28"/>
        <v>0</v>
      </c>
      <c r="HJ30" s="106"/>
      <c r="HK30" s="104"/>
      <c r="HL30" s="104"/>
      <c r="HM30" s="104"/>
      <c r="HN30" s="104"/>
      <c r="HO30" s="104"/>
      <c r="HP30" s="104"/>
      <c r="HQ30" s="105">
        <f t="shared" si="29"/>
        <v>0</v>
      </c>
      <c r="HR30" s="106"/>
      <c r="HS30" s="104"/>
      <c r="HT30" s="104"/>
      <c r="HU30" s="104"/>
      <c r="HV30" s="104"/>
      <c r="HW30" s="104"/>
      <c r="HX30" s="104"/>
      <c r="HY30" s="105">
        <f t="shared" si="30"/>
        <v>0</v>
      </c>
      <c r="HZ30" s="106"/>
      <c r="IA30" s="104"/>
      <c r="IB30" s="104"/>
      <c r="IC30" s="104"/>
      <c r="ID30" s="104"/>
      <c r="IE30" s="104"/>
      <c r="IF30" s="104"/>
      <c r="IG30" s="105">
        <f t="shared" si="31"/>
        <v>0</v>
      </c>
      <c r="IH30" s="106"/>
      <c r="II30" s="104"/>
      <c r="IJ30" s="104"/>
      <c r="IK30" s="104"/>
      <c r="IL30" s="104"/>
      <c r="IM30" s="104"/>
      <c r="IN30" s="104"/>
      <c r="IO30" s="105">
        <f t="shared" si="32"/>
        <v>0</v>
      </c>
      <c r="IP30" s="106"/>
      <c r="IQ30" s="104"/>
      <c r="IR30" s="104"/>
      <c r="IS30" s="104"/>
      <c r="IT30" s="104"/>
      <c r="IU30" s="104"/>
      <c r="IV30" s="104"/>
      <c r="IW30" s="105">
        <f t="shared" si="33"/>
        <v>0</v>
      </c>
      <c r="IX30" s="106"/>
      <c r="IY30" s="107">
        <f t="shared" ref="IY30:JD30" si="62">SUM(C30,K30,S30,AA30,AI30,AQ30,AY30,BG30,BO30,BW30,CE30,CM30,CU30,DC30,DK30,DS30,EA30,EI30,EQ30,EY30,FG30,FO30,FW30,GE30,GM30,GU30,HC30,HK30,HS30,IA30,II30,IQ30)</f>
        <v>0</v>
      </c>
      <c r="IZ30" s="107">
        <f t="shared" si="62"/>
        <v>0</v>
      </c>
      <c r="JA30" s="107">
        <f t="shared" si="62"/>
        <v>0</v>
      </c>
      <c r="JB30" s="107">
        <f t="shared" si="62"/>
        <v>0</v>
      </c>
      <c r="JC30" s="107">
        <f t="shared" si="62"/>
        <v>0</v>
      </c>
      <c r="JD30" s="107">
        <f t="shared" si="62"/>
        <v>0</v>
      </c>
      <c r="JE30" s="108">
        <f t="shared" si="35"/>
        <v>0</v>
      </c>
      <c r="JF30" s="104"/>
      <c r="JG30" s="104">
        <f t="shared" si="36"/>
        <v>0</v>
      </c>
    </row>
    <row r="31" ht="15.75" customHeight="1">
      <c r="A31" s="3" t="s">
        <v>85</v>
      </c>
      <c r="B31" s="3" t="s">
        <v>30</v>
      </c>
      <c r="C31" s="104"/>
      <c r="D31" s="104"/>
      <c r="E31" s="104"/>
      <c r="F31" s="104"/>
      <c r="G31" s="104"/>
      <c r="H31" s="104"/>
      <c r="I31" s="105">
        <f t="shared" si="2"/>
        <v>0</v>
      </c>
      <c r="J31" s="106"/>
      <c r="K31" s="104"/>
      <c r="L31" s="104"/>
      <c r="M31" s="104"/>
      <c r="N31" s="104"/>
      <c r="O31" s="104"/>
      <c r="P31" s="104"/>
      <c r="Q31" s="105">
        <f t="shared" si="3"/>
        <v>0</v>
      </c>
      <c r="R31" s="106"/>
      <c r="S31" s="104"/>
      <c r="T31" s="104"/>
      <c r="U31" s="104"/>
      <c r="V31" s="104"/>
      <c r="W31" s="104"/>
      <c r="X31" s="104"/>
      <c r="Y31" s="105">
        <f t="shared" si="4"/>
        <v>0</v>
      </c>
      <c r="Z31" s="106"/>
      <c r="AA31" s="104"/>
      <c r="AB31" s="104"/>
      <c r="AC31" s="104"/>
      <c r="AD31" s="104"/>
      <c r="AE31" s="104"/>
      <c r="AF31" s="104"/>
      <c r="AG31" s="105">
        <f t="shared" si="5"/>
        <v>0</v>
      </c>
      <c r="AH31" s="106"/>
      <c r="AI31" s="104"/>
      <c r="AJ31" s="104"/>
      <c r="AK31" s="104"/>
      <c r="AL31" s="104"/>
      <c r="AM31" s="104"/>
      <c r="AN31" s="104"/>
      <c r="AO31" s="105">
        <f t="shared" si="6"/>
        <v>0</v>
      </c>
      <c r="AP31" s="106"/>
      <c r="AQ31" s="104"/>
      <c r="AR31" s="104"/>
      <c r="AS31" s="104"/>
      <c r="AT31" s="104"/>
      <c r="AU31" s="104"/>
      <c r="AV31" s="104"/>
      <c r="AW31" s="105">
        <f t="shared" si="7"/>
        <v>0</v>
      </c>
      <c r="AX31" s="106"/>
      <c r="AY31" s="104"/>
      <c r="AZ31" s="104"/>
      <c r="BA31" s="104"/>
      <c r="BB31" s="104"/>
      <c r="BC31" s="104"/>
      <c r="BD31" s="104"/>
      <c r="BE31" s="105">
        <f t="shared" si="8"/>
        <v>0</v>
      </c>
      <c r="BF31" s="106"/>
      <c r="BG31" s="104"/>
      <c r="BH31" s="104"/>
      <c r="BI31" s="104"/>
      <c r="BJ31" s="104"/>
      <c r="BK31" s="104"/>
      <c r="BL31" s="104"/>
      <c r="BM31" s="105">
        <f t="shared" si="9"/>
        <v>0</v>
      </c>
      <c r="BN31" s="106"/>
      <c r="BO31" s="104"/>
      <c r="BP31" s="104"/>
      <c r="BQ31" s="104"/>
      <c r="BR31" s="104"/>
      <c r="BS31" s="104"/>
      <c r="BT31" s="104"/>
      <c r="BU31" s="105">
        <f t="shared" si="10"/>
        <v>0</v>
      </c>
      <c r="BV31" s="106"/>
      <c r="BW31" s="104"/>
      <c r="BX31" s="104"/>
      <c r="BY31" s="104"/>
      <c r="BZ31" s="104"/>
      <c r="CA31" s="104"/>
      <c r="CB31" s="104"/>
      <c r="CC31" s="105">
        <f t="shared" si="11"/>
        <v>0</v>
      </c>
      <c r="CD31" s="106"/>
      <c r="CE31" s="104"/>
      <c r="CF31" s="104"/>
      <c r="CG31" s="104"/>
      <c r="CH31" s="104"/>
      <c r="CI31" s="104"/>
      <c r="CJ31" s="104"/>
      <c r="CK31" s="105">
        <f t="shared" si="12"/>
        <v>0</v>
      </c>
      <c r="CL31" s="106"/>
      <c r="CM31" s="104"/>
      <c r="CN31" s="104"/>
      <c r="CO31" s="104"/>
      <c r="CP31" s="104"/>
      <c r="CQ31" s="104"/>
      <c r="CR31" s="104"/>
      <c r="CS31" s="105">
        <f t="shared" si="13"/>
        <v>0</v>
      </c>
      <c r="CT31" s="106"/>
      <c r="CU31" s="104"/>
      <c r="CV31" s="104"/>
      <c r="CW31" s="104"/>
      <c r="CX31" s="104"/>
      <c r="CY31" s="104"/>
      <c r="CZ31" s="104"/>
      <c r="DA31" s="105">
        <f t="shared" si="14"/>
        <v>0</v>
      </c>
      <c r="DB31" s="106"/>
      <c r="DC31" s="104"/>
      <c r="DD31" s="104"/>
      <c r="DE31" s="104"/>
      <c r="DF31" s="104"/>
      <c r="DG31" s="104"/>
      <c r="DH31" s="104"/>
      <c r="DI31" s="105">
        <f t="shared" si="15"/>
        <v>0</v>
      </c>
      <c r="DJ31" s="106"/>
      <c r="DK31" s="104"/>
      <c r="DL31" s="104"/>
      <c r="DM31" s="104"/>
      <c r="DN31" s="104"/>
      <c r="DO31" s="104"/>
      <c r="DP31" s="104"/>
      <c r="DQ31" s="105">
        <f t="shared" si="16"/>
        <v>0</v>
      </c>
      <c r="DR31" s="106"/>
      <c r="DS31" s="104"/>
      <c r="DT31" s="104"/>
      <c r="DU31" s="104"/>
      <c r="DV31" s="104"/>
      <c r="DW31" s="104"/>
      <c r="DX31" s="104"/>
      <c r="DY31" s="105">
        <f t="shared" si="17"/>
        <v>0</v>
      </c>
      <c r="DZ31" s="106"/>
      <c r="EA31" s="104"/>
      <c r="EB31" s="104"/>
      <c r="EC31" s="104"/>
      <c r="ED31" s="104"/>
      <c r="EE31" s="104"/>
      <c r="EF31" s="104"/>
      <c r="EG31" s="105">
        <f t="shared" si="18"/>
        <v>0</v>
      </c>
      <c r="EH31" s="106"/>
      <c r="EI31" s="104"/>
      <c r="EJ31" s="104"/>
      <c r="EK31" s="104"/>
      <c r="EL31" s="104"/>
      <c r="EM31" s="104"/>
      <c r="EN31" s="104"/>
      <c r="EO31" s="105">
        <f t="shared" si="19"/>
        <v>0</v>
      </c>
      <c r="EP31" s="106"/>
      <c r="EQ31" s="104"/>
      <c r="ER31" s="104"/>
      <c r="ES31" s="104"/>
      <c r="ET31" s="104"/>
      <c r="EU31" s="104"/>
      <c r="EV31" s="104"/>
      <c r="EW31" s="105">
        <f t="shared" si="20"/>
        <v>0</v>
      </c>
      <c r="EX31" s="106"/>
      <c r="EY31" s="104"/>
      <c r="EZ31" s="104"/>
      <c r="FA31" s="104"/>
      <c r="FB31" s="104"/>
      <c r="FC31" s="104"/>
      <c r="FD31" s="104"/>
      <c r="FE31" s="105">
        <f t="shared" si="21"/>
        <v>0</v>
      </c>
      <c r="FF31" s="106"/>
      <c r="FG31" s="104"/>
      <c r="FH31" s="104"/>
      <c r="FI31" s="104"/>
      <c r="FJ31" s="104"/>
      <c r="FK31" s="104"/>
      <c r="FL31" s="104"/>
      <c r="FM31" s="105">
        <f t="shared" si="22"/>
        <v>0</v>
      </c>
      <c r="FN31" s="106"/>
      <c r="FO31" s="104"/>
      <c r="FP31" s="104"/>
      <c r="FQ31" s="104"/>
      <c r="FR31" s="104"/>
      <c r="FS31" s="104"/>
      <c r="FT31" s="104"/>
      <c r="FU31" s="105">
        <f t="shared" si="23"/>
        <v>0</v>
      </c>
      <c r="FV31" s="106"/>
      <c r="FW31" s="104"/>
      <c r="FX31" s="104"/>
      <c r="FY31" s="104"/>
      <c r="FZ31" s="104"/>
      <c r="GA31" s="104"/>
      <c r="GB31" s="104"/>
      <c r="GC31" s="105">
        <f t="shared" si="24"/>
        <v>0</v>
      </c>
      <c r="GD31" s="106"/>
      <c r="GE31" s="104"/>
      <c r="GF31" s="104"/>
      <c r="GG31" s="104"/>
      <c r="GH31" s="104"/>
      <c r="GI31" s="104"/>
      <c r="GJ31" s="104"/>
      <c r="GK31" s="105">
        <f t="shared" si="25"/>
        <v>0</v>
      </c>
      <c r="GL31" s="106"/>
      <c r="GM31" s="104"/>
      <c r="GN31" s="104"/>
      <c r="GO31" s="104"/>
      <c r="GP31" s="104"/>
      <c r="GQ31" s="104"/>
      <c r="GR31" s="104"/>
      <c r="GS31" s="105">
        <f t="shared" si="26"/>
        <v>0</v>
      </c>
      <c r="GT31" s="106"/>
      <c r="GU31" s="104"/>
      <c r="GV31" s="104"/>
      <c r="GW31" s="104"/>
      <c r="GX31" s="104"/>
      <c r="GY31" s="104"/>
      <c r="GZ31" s="104"/>
      <c r="HA31" s="105">
        <f t="shared" si="27"/>
        <v>0</v>
      </c>
      <c r="HB31" s="106"/>
      <c r="HC31" s="104"/>
      <c r="HD31" s="104"/>
      <c r="HE31" s="104"/>
      <c r="HF31" s="104"/>
      <c r="HG31" s="104"/>
      <c r="HH31" s="104"/>
      <c r="HI31" s="105">
        <f t="shared" si="28"/>
        <v>0</v>
      </c>
      <c r="HJ31" s="106"/>
      <c r="HK31" s="104"/>
      <c r="HL31" s="104"/>
      <c r="HM31" s="104"/>
      <c r="HN31" s="104"/>
      <c r="HO31" s="104"/>
      <c r="HP31" s="104"/>
      <c r="HQ31" s="105">
        <f t="shared" si="29"/>
        <v>0</v>
      </c>
      <c r="HR31" s="106"/>
      <c r="HS31" s="104"/>
      <c r="HT31" s="104"/>
      <c r="HU31" s="104"/>
      <c r="HV31" s="104"/>
      <c r="HW31" s="104"/>
      <c r="HX31" s="104"/>
      <c r="HY31" s="105">
        <f t="shared" si="30"/>
        <v>0</v>
      </c>
      <c r="HZ31" s="106"/>
      <c r="IA31" s="104"/>
      <c r="IB31" s="104"/>
      <c r="IC31" s="104"/>
      <c r="ID31" s="104"/>
      <c r="IE31" s="104"/>
      <c r="IF31" s="104"/>
      <c r="IG31" s="105">
        <f t="shared" si="31"/>
        <v>0</v>
      </c>
      <c r="IH31" s="106"/>
      <c r="II31" s="104"/>
      <c r="IJ31" s="104"/>
      <c r="IK31" s="104"/>
      <c r="IL31" s="104"/>
      <c r="IM31" s="104"/>
      <c r="IN31" s="104"/>
      <c r="IO31" s="105">
        <f t="shared" si="32"/>
        <v>0</v>
      </c>
      <c r="IP31" s="106"/>
      <c r="IQ31" s="104"/>
      <c r="IR31" s="104"/>
      <c r="IS31" s="104"/>
      <c r="IT31" s="104"/>
      <c r="IU31" s="104"/>
      <c r="IV31" s="104"/>
      <c r="IW31" s="105">
        <f t="shared" si="33"/>
        <v>0</v>
      </c>
      <c r="IX31" s="106"/>
      <c r="IY31" s="107">
        <f t="shared" ref="IY31:JD31" si="63">SUM(C31,K31,S31,AA31,AI31,AQ31,AY31,BG31,BO31,BW31,CE31,CM31,CU31,DC31,DK31,DS31,EA31,EI31,EQ31,EY31,FG31,FO31,FW31,GE31,GM31,GU31,HC31,HK31,HS31,IA31,II31,IQ31)</f>
        <v>0</v>
      </c>
      <c r="IZ31" s="107">
        <f t="shared" si="63"/>
        <v>0</v>
      </c>
      <c r="JA31" s="107">
        <f t="shared" si="63"/>
        <v>0</v>
      </c>
      <c r="JB31" s="107">
        <f t="shared" si="63"/>
        <v>0</v>
      </c>
      <c r="JC31" s="107">
        <f t="shared" si="63"/>
        <v>0</v>
      </c>
      <c r="JD31" s="107">
        <f t="shared" si="63"/>
        <v>0</v>
      </c>
      <c r="JE31" s="108">
        <f t="shared" si="35"/>
        <v>0</v>
      </c>
      <c r="JF31" s="104"/>
      <c r="JG31" s="104">
        <f t="shared" si="36"/>
        <v>0</v>
      </c>
    </row>
    <row r="32" ht="15.75" customHeight="1">
      <c r="A32" s="3" t="s">
        <v>86</v>
      </c>
      <c r="B32" s="3" t="s">
        <v>31</v>
      </c>
      <c r="C32" s="104"/>
      <c r="D32" s="104"/>
      <c r="E32" s="104"/>
      <c r="F32" s="104"/>
      <c r="G32" s="104"/>
      <c r="H32" s="104"/>
      <c r="I32" s="105">
        <f t="shared" si="2"/>
        <v>0</v>
      </c>
      <c r="J32" s="106"/>
      <c r="K32" s="104"/>
      <c r="L32" s="104"/>
      <c r="M32" s="104"/>
      <c r="N32" s="104"/>
      <c r="O32" s="104"/>
      <c r="P32" s="104"/>
      <c r="Q32" s="105">
        <f t="shared" si="3"/>
        <v>0</v>
      </c>
      <c r="R32" s="106"/>
      <c r="S32" s="104"/>
      <c r="T32" s="104"/>
      <c r="U32" s="104"/>
      <c r="V32" s="104"/>
      <c r="W32" s="104"/>
      <c r="X32" s="104"/>
      <c r="Y32" s="105">
        <f t="shared" si="4"/>
        <v>0</v>
      </c>
      <c r="Z32" s="106"/>
      <c r="AA32" s="104"/>
      <c r="AB32" s="104"/>
      <c r="AC32" s="104"/>
      <c r="AD32" s="104"/>
      <c r="AE32" s="104"/>
      <c r="AF32" s="104"/>
      <c r="AG32" s="105">
        <f t="shared" si="5"/>
        <v>0</v>
      </c>
      <c r="AH32" s="106"/>
      <c r="AI32" s="104"/>
      <c r="AJ32" s="104"/>
      <c r="AK32" s="104"/>
      <c r="AL32" s="104"/>
      <c r="AM32" s="104"/>
      <c r="AN32" s="104"/>
      <c r="AO32" s="105">
        <f t="shared" si="6"/>
        <v>0</v>
      </c>
      <c r="AP32" s="106"/>
      <c r="AQ32" s="104"/>
      <c r="AR32" s="104"/>
      <c r="AS32" s="104"/>
      <c r="AT32" s="104"/>
      <c r="AU32" s="104"/>
      <c r="AV32" s="104"/>
      <c r="AW32" s="105">
        <f t="shared" si="7"/>
        <v>0</v>
      </c>
      <c r="AX32" s="106"/>
      <c r="AY32" s="104"/>
      <c r="AZ32" s="104"/>
      <c r="BA32" s="104"/>
      <c r="BB32" s="104"/>
      <c r="BC32" s="104"/>
      <c r="BD32" s="104"/>
      <c r="BE32" s="105">
        <f t="shared" si="8"/>
        <v>0</v>
      </c>
      <c r="BF32" s="106"/>
      <c r="BG32" s="104"/>
      <c r="BH32" s="104"/>
      <c r="BI32" s="104"/>
      <c r="BJ32" s="104"/>
      <c r="BK32" s="104"/>
      <c r="BL32" s="104"/>
      <c r="BM32" s="105">
        <f t="shared" si="9"/>
        <v>0</v>
      </c>
      <c r="BN32" s="106"/>
      <c r="BO32" s="104"/>
      <c r="BP32" s="104"/>
      <c r="BQ32" s="104"/>
      <c r="BR32" s="104"/>
      <c r="BS32" s="104"/>
      <c r="BT32" s="104"/>
      <c r="BU32" s="105">
        <f t="shared" si="10"/>
        <v>0</v>
      </c>
      <c r="BV32" s="106"/>
      <c r="BW32" s="104"/>
      <c r="BX32" s="104"/>
      <c r="BY32" s="104"/>
      <c r="BZ32" s="104"/>
      <c r="CA32" s="104"/>
      <c r="CB32" s="104"/>
      <c r="CC32" s="105">
        <f t="shared" si="11"/>
        <v>0</v>
      </c>
      <c r="CD32" s="106"/>
      <c r="CE32" s="104"/>
      <c r="CF32" s="104"/>
      <c r="CG32" s="104"/>
      <c r="CH32" s="104"/>
      <c r="CI32" s="104"/>
      <c r="CJ32" s="104"/>
      <c r="CK32" s="105">
        <f t="shared" si="12"/>
        <v>0</v>
      </c>
      <c r="CL32" s="106"/>
      <c r="CM32" s="104"/>
      <c r="CN32" s="104"/>
      <c r="CO32" s="104"/>
      <c r="CP32" s="104"/>
      <c r="CQ32" s="104"/>
      <c r="CR32" s="104"/>
      <c r="CS32" s="105">
        <f t="shared" si="13"/>
        <v>0</v>
      </c>
      <c r="CT32" s="106"/>
      <c r="CU32" s="104"/>
      <c r="CV32" s="104"/>
      <c r="CW32" s="104"/>
      <c r="CX32" s="104"/>
      <c r="CY32" s="104"/>
      <c r="CZ32" s="104"/>
      <c r="DA32" s="105">
        <f t="shared" si="14"/>
        <v>0</v>
      </c>
      <c r="DB32" s="106"/>
      <c r="DC32" s="104"/>
      <c r="DD32" s="104"/>
      <c r="DE32" s="104"/>
      <c r="DF32" s="104"/>
      <c r="DG32" s="104"/>
      <c r="DH32" s="104"/>
      <c r="DI32" s="105">
        <f t="shared" si="15"/>
        <v>0</v>
      </c>
      <c r="DJ32" s="106"/>
      <c r="DK32" s="104"/>
      <c r="DL32" s="104"/>
      <c r="DM32" s="104"/>
      <c r="DN32" s="104"/>
      <c r="DO32" s="104"/>
      <c r="DP32" s="104"/>
      <c r="DQ32" s="105">
        <f t="shared" si="16"/>
        <v>0</v>
      </c>
      <c r="DR32" s="106"/>
      <c r="DS32" s="104"/>
      <c r="DT32" s="104"/>
      <c r="DU32" s="104"/>
      <c r="DV32" s="104"/>
      <c r="DW32" s="104"/>
      <c r="DX32" s="104"/>
      <c r="DY32" s="105">
        <f t="shared" si="17"/>
        <v>0</v>
      </c>
      <c r="DZ32" s="106"/>
      <c r="EA32" s="104"/>
      <c r="EB32" s="104"/>
      <c r="EC32" s="104"/>
      <c r="ED32" s="104"/>
      <c r="EE32" s="104"/>
      <c r="EF32" s="104"/>
      <c r="EG32" s="105">
        <f t="shared" si="18"/>
        <v>0</v>
      </c>
      <c r="EH32" s="106"/>
      <c r="EI32" s="104"/>
      <c r="EJ32" s="104"/>
      <c r="EK32" s="104"/>
      <c r="EL32" s="104"/>
      <c r="EM32" s="104"/>
      <c r="EN32" s="104"/>
      <c r="EO32" s="105">
        <f t="shared" si="19"/>
        <v>0</v>
      </c>
      <c r="EP32" s="106"/>
      <c r="EQ32" s="104"/>
      <c r="ER32" s="104"/>
      <c r="ES32" s="104"/>
      <c r="ET32" s="104"/>
      <c r="EU32" s="104"/>
      <c r="EV32" s="104"/>
      <c r="EW32" s="105">
        <f t="shared" si="20"/>
        <v>0</v>
      </c>
      <c r="EX32" s="106"/>
      <c r="EY32" s="104"/>
      <c r="EZ32" s="104"/>
      <c r="FA32" s="104"/>
      <c r="FB32" s="104"/>
      <c r="FC32" s="104"/>
      <c r="FD32" s="104"/>
      <c r="FE32" s="105">
        <f t="shared" si="21"/>
        <v>0</v>
      </c>
      <c r="FF32" s="106"/>
      <c r="FG32" s="104"/>
      <c r="FH32" s="104"/>
      <c r="FI32" s="104"/>
      <c r="FJ32" s="104"/>
      <c r="FK32" s="104"/>
      <c r="FL32" s="104"/>
      <c r="FM32" s="105">
        <f t="shared" si="22"/>
        <v>0</v>
      </c>
      <c r="FN32" s="106"/>
      <c r="FO32" s="104"/>
      <c r="FP32" s="104"/>
      <c r="FQ32" s="104"/>
      <c r="FR32" s="104"/>
      <c r="FS32" s="104"/>
      <c r="FT32" s="104"/>
      <c r="FU32" s="105">
        <f t="shared" si="23"/>
        <v>0</v>
      </c>
      <c r="FV32" s="106"/>
      <c r="FW32" s="104"/>
      <c r="FX32" s="104"/>
      <c r="FY32" s="104"/>
      <c r="FZ32" s="104"/>
      <c r="GA32" s="104"/>
      <c r="GB32" s="104"/>
      <c r="GC32" s="105">
        <f t="shared" si="24"/>
        <v>0</v>
      </c>
      <c r="GD32" s="106"/>
      <c r="GE32" s="104"/>
      <c r="GF32" s="104"/>
      <c r="GG32" s="104"/>
      <c r="GH32" s="104"/>
      <c r="GI32" s="104"/>
      <c r="GJ32" s="104"/>
      <c r="GK32" s="105">
        <f t="shared" si="25"/>
        <v>0</v>
      </c>
      <c r="GL32" s="106"/>
      <c r="GM32" s="104"/>
      <c r="GN32" s="104"/>
      <c r="GO32" s="104"/>
      <c r="GP32" s="104"/>
      <c r="GQ32" s="104"/>
      <c r="GR32" s="104"/>
      <c r="GS32" s="105">
        <f t="shared" si="26"/>
        <v>0</v>
      </c>
      <c r="GT32" s="106"/>
      <c r="GU32" s="104"/>
      <c r="GV32" s="104"/>
      <c r="GW32" s="104"/>
      <c r="GX32" s="104"/>
      <c r="GY32" s="104"/>
      <c r="GZ32" s="104"/>
      <c r="HA32" s="105">
        <f t="shared" si="27"/>
        <v>0</v>
      </c>
      <c r="HB32" s="106"/>
      <c r="HC32" s="104"/>
      <c r="HD32" s="104"/>
      <c r="HE32" s="104"/>
      <c r="HF32" s="104"/>
      <c r="HG32" s="104"/>
      <c r="HH32" s="104"/>
      <c r="HI32" s="105">
        <f t="shared" si="28"/>
        <v>0</v>
      </c>
      <c r="HJ32" s="106"/>
      <c r="HK32" s="104"/>
      <c r="HL32" s="104"/>
      <c r="HM32" s="104"/>
      <c r="HN32" s="104"/>
      <c r="HO32" s="104"/>
      <c r="HP32" s="104"/>
      <c r="HQ32" s="105">
        <f t="shared" si="29"/>
        <v>0</v>
      </c>
      <c r="HR32" s="106"/>
      <c r="HS32" s="104"/>
      <c r="HT32" s="104"/>
      <c r="HU32" s="104"/>
      <c r="HV32" s="104"/>
      <c r="HW32" s="104"/>
      <c r="HX32" s="104"/>
      <c r="HY32" s="105">
        <f t="shared" si="30"/>
        <v>0</v>
      </c>
      <c r="HZ32" s="106"/>
      <c r="IA32" s="104"/>
      <c r="IB32" s="104"/>
      <c r="IC32" s="104"/>
      <c r="ID32" s="104"/>
      <c r="IE32" s="104"/>
      <c r="IF32" s="104"/>
      <c r="IG32" s="105">
        <f t="shared" si="31"/>
        <v>0</v>
      </c>
      <c r="IH32" s="106"/>
      <c r="II32" s="104"/>
      <c r="IJ32" s="104"/>
      <c r="IK32" s="104"/>
      <c r="IL32" s="104"/>
      <c r="IM32" s="104"/>
      <c r="IN32" s="104"/>
      <c r="IO32" s="105">
        <f t="shared" si="32"/>
        <v>0</v>
      </c>
      <c r="IP32" s="106"/>
      <c r="IQ32" s="104"/>
      <c r="IR32" s="104"/>
      <c r="IS32" s="104"/>
      <c r="IT32" s="104"/>
      <c r="IU32" s="104"/>
      <c r="IV32" s="104"/>
      <c r="IW32" s="105">
        <f t="shared" si="33"/>
        <v>0</v>
      </c>
      <c r="IX32" s="106"/>
      <c r="IY32" s="107">
        <f t="shared" ref="IY32:JD32" si="64">SUM(C32,K32,S32,AA32,AI32,AQ32,AY32,BG32,BO32,BW32,CE32,CM32,CU32,DC32,DK32,DS32,EA32,EI32,EQ32,EY32,FG32,FO32,FW32,GE32,GM32,GU32,HC32,HK32,HS32,IA32,II32,IQ32)</f>
        <v>0</v>
      </c>
      <c r="IZ32" s="107">
        <f t="shared" si="64"/>
        <v>0</v>
      </c>
      <c r="JA32" s="107">
        <f t="shared" si="64"/>
        <v>0</v>
      </c>
      <c r="JB32" s="107">
        <f t="shared" si="64"/>
        <v>0</v>
      </c>
      <c r="JC32" s="107">
        <f t="shared" si="64"/>
        <v>0</v>
      </c>
      <c r="JD32" s="107">
        <f t="shared" si="64"/>
        <v>0</v>
      </c>
      <c r="JE32" s="108">
        <f t="shared" si="35"/>
        <v>0</v>
      </c>
      <c r="JF32" s="104"/>
      <c r="JG32" s="104">
        <f t="shared" si="36"/>
        <v>0</v>
      </c>
    </row>
    <row r="33" ht="15.75" customHeight="1">
      <c r="A33" s="3" t="s">
        <v>87</v>
      </c>
      <c r="B33" s="3" t="s">
        <v>32</v>
      </c>
      <c r="C33" s="104"/>
      <c r="D33" s="104"/>
      <c r="E33" s="105"/>
      <c r="F33" s="105"/>
      <c r="G33" s="104"/>
      <c r="H33" s="104"/>
      <c r="I33" s="105">
        <f t="shared" si="2"/>
        <v>0</v>
      </c>
      <c r="J33" s="106"/>
      <c r="K33" s="104"/>
      <c r="L33" s="104"/>
      <c r="M33" s="105"/>
      <c r="N33" s="105"/>
      <c r="O33" s="104"/>
      <c r="P33" s="104"/>
      <c r="Q33" s="105">
        <f t="shared" si="3"/>
        <v>0</v>
      </c>
      <c r="R33" s="106"/>
      <c r="S33" s="104"/>
      <c r="T33" s="104"/>
      <c r="U33" s="105"/>
      <c r="V33" s="105"/>
      <c r="W33" s="104"/>
      <c r="X33" s="104"/>
      <c r="Y33" s="105">
        <f t="shared" si="4"/>
        <v>0</v>
      </c>
      <c r="Z33" s="106"/>
      <c r="AA33" s="104"/>
      <c r="AB33" s="104"/>
      <c r="AC33" s="105"/>
      <c r="AD33" s="105"/>
      <c r="AE33" s="104"/>
      <c r="AF33" s="104"/>
      <c r="AG33" s="105">
        <f t="shared" si="5"/>
        <v>0</v>
      </c>
      <c r="AH33" s="106"/>
      <c r="AI33" s="104"/>
      <c r="AJ33" s="104"/>
      <c r="AK33" s="105"/>
      <c r="AL33" s="105"/>
      <c r="AM33" s="104"/>
      <c r="AN33" s="104"/>
      <c r="AO33" s="105">
        <f t="shared" si="6"/>
        <v>0</v>
      </c>
      <c r="AP33" s="106"/>
      <c r="AQ33" s="104"/>
      <c r="AR33" s="104"/>
      <c r="AS33" s="105"/>
      <c r="AT33" s="105"/>
      <c r="AU33" s="104"/>
      <c r="AV33" s="104"/>
      <c r="AW33" s="105">
        <f t="shared" si="7"/>
        <v>0</v>
      </c>
      <c r="AX33" s="106"/>
      <c r="AY33" s="104"/>
      <c r="AZ33" s="104"/>
      <c r="BA33" s="105"/>
      <c r="BB33" s="105"/>
      <c r="BC33" s="104"/>
      <c r="BD33" s="104"/>
      <c r="BE33" s="105">
        <f t="shared" si="8"/>
        <v>0</v>
      </c>
      <c r="BF33" s="106"/>
      <c r="BG33" s="104"/>
      <c r="BH33" s="104"/>
      <c r="BI33" s="105"/>
      <c r="BJ33" s="105"/>
      <c r="BK33" s="104"/>
      <c r="BL33" s="104"/>
      <c r="BM33" s="105">
        <f t="shared" si="9"/>
        <v>0</v>
      </c>
      <c r="BN33" s="106"/>
      <c r="BO33" s="104"/>
      <c r="BP33" s="104"/>
      <c r="BQ33" s="105"/>
      <c r="BR33" s="105"/>
      <c r="BS33" s="104"/>
      <c r="BT33" s="104"/>
      <c r="BU33" s="105">
        <f t="shared" si="10"/>
        <v>0</v>
      </c>
      <c r="BV33" s="106"/>
      <c r="BW33" s="104"/>
      <c r="BX33" s="104"/>
      <c r="BY33" s="105"/>
      <c r="BZ33" s="105"/>
      <c r="CA33" s="104"/>
      <c r="CB33" s="104"/>
      <c r="CC33" s="105">
        <f t="shared" si="11"/>
        <v>0</v>
      </c>
      <c r="CD33" s="106"/>
      <c r="CE33" s="104"/>
      <c r="CF33" s="104"/>
      <c r="CG33" s="105"/>
      <c r="CH33" s="105"/>
      <c r="CI33" s="104"/>
      <c r="CJ33" s="104"/>
      <c r="CK33" s="105">
        <f t="shared" si="12"/>
        <v>0</v>
      </c>
      <c r="CL33" s="106"/>
      <c r="CM33" s="104"/>
      <c r="CN33" s="104"/>
      <c r="CO33" s="105"/>
      <c r="CP33" s="105"/>
      <c r="CQ33" s="104"/>
      <c r="CR33" s="104"/>
      <c r="CS33" s="105">
        <f t="shared" si="13"/>
        <v>0</v>
      </c>
      <c r="CT33" s="106"/>
      <c r="CU33" s="104"/>
      <c r="CV33" s="104"/>
      <c r="CW33" s="105"/>
      <c r="CX33" s="105"/>
      <c r="CY33" s="104"/>
      <c r="CZ33" s="104"/>
      <c r="DA33" s="105">
        <f t="shared" si="14"/>
        <v>0</v>
      </c>
      <c r="DB33" s="106"/>
      <c r="DC33" s="104"/>
      <c r="DD33" s="104"/>
      <c r="DE33" s="105"/>
      <c r="DF33" s="105"/>
      <c r="DG33" s="104"/>
      <c r="DH33" s="104"/>
      <c r="DI33" s="105">
        <f t="shared" si="15"/>
        <v>0</v>
      </c>
      <c r="DJ33" s="106"/>
      <c r="DK33" s="104"/>
      <c r="DL33" s="104"/>
      <c r="DM33" s="105"/>
      <c r="DN33" s="105"/>
      <c r="DO33" s="104"/>
      <c r="DP33" s="104"/>
      <c r="DQ33" s="105">
        <f t="shared" si="16"/>
        <v>0</v>
      </c>
      <c r="DR33" s="106"/>
      <c r="DS33" s="104"/>
      <c r="DT33" s="104"/>
      <c r="DU33" s="105"/>
      <c r="DV33" s="105"/>
      <c r="DW33" s="104"/>
      <c r="DX33" s="104"/>
      <c r="DY33" s="105">
        <f t="shared" si="17"/>
        <v>0</v>
      </c>
      <c r="DZ33" s="106"/>
      <c r="EA33" s="104"/>
      <c r="EB33" s="104"/>
      <c r="EC33" s="105"/>
      <c r="ED33" s="105"/>
      <c r="EE33" s="104"/>
      <c r="EF33" s="104"/>
      <c r="EG33" s="105">
        <f t="shared" si="18"/>
        <v>0</v>
      </c>
      <c r="EH33" s="106"/>
      <c r="EI33" s="104"/>
      <c r="EJ33" s="104"/>
      <c r="EK33" s="105"/>
      <c r="EL33" s="105"/>
      <c r="EM33" s="104"/>
      <c r="EN33" s="104"/>
      <c r="EO33" s="105">
        <f t="shared" si="19"/>
        <v>0</v>
      </c>
      <c r="EP33" s="106"/>
      <c r="EQ33" s="104"/>
      <c r="ER33" s="104"/>
      <c r="ES33" s="105"/>
      <c r="ET33" s="105"/>
      <c r="EU33" s="104"/>
      <c r="EV33" s="104"/>
      <c r="EW33" s="105">
        <f t="shared" si="20"/>
        <v>0</v>
      </c>
      <c r="EX33" s="106"/>
      <c r="EY33" s="104"/>
      <c r="EZ33" s="104"/>
      <c r="FA33" s="105"/>
      <c r="FB33" s="105"/>
      <c r="FC33" s="104"/>
      <c r="FD33" s="104"/>
      <c r="FE33" s="105">
        <f t="shared" si="21"/>
        <v>0</v>
      </c>
      <c r="FF33" s="106"/>
      <c r="FG33" s="104"/>
      <c r="FH33" s="104"/>
      <c r="FI33" s="105"/>
      <c r="FJ33" s="105"/>
      <c r="FK33" s="104"/>
      <c r="FL33" s="104"/>
      <c r="FM33" s="105">
        <f t="shared" si="22"/>
        <v>0</v>
      </c>
      <c r="FN33" s="106"/>
      <c r="FO33" s="104"/>
      <c r="FP33" s="104"/>
      <c r="FQ33" s="105"/>
      <c r="FR33" s="105"/>
      <c r="FS33" s="104"/>
      <c r="FT33" s="104"/>
      <c r="FU33" s="105">
        <f t="shared" si="23"/>
        <v>0</v>
      </c>
      <c r="FV33" s="106"/>
      <c r="FW33" s="104"/>
      <c r="FX33" s="104"/>
      <c r="FY33" s="105"/>
      <c r="FZ33" s="105"/>
      <c r="GA33" s="104"/>
      <c r="GB33" s="104"/>
      <c r="GC33" s="105">
        <f t="shared" si="24"/>
        <v>0</v>
      </c>
      <c r="GD33" s="106"/>
      <c r="GE33" s="104"/>
      <c r="GF33" s="104"/>
      <c r="GG33" s="105"/>
      <c r="GH33" s="105"/>
      <c r="GI33" s="104"/>
      <c r="GJ33" s="104"/>
      <c r="GK33" s="105">
        <f t="shared" si="25"/>
        <v>0</v>
      </c>
      <c r="GL33" s="106"/>
      <c r="GM33" s="104"/>
      <c r="GN33" s="104"/>
      <c r="GO33" s="105"/>
      <c r="GP33" s="105"/>
      <c r="GQ33" s="104"/>
      <c r="GR33" s="104"/>
      <c r="GS33" s="105">
        <f t="shared" si="26"/>
        <v>0</v>
      </c>
      <c r="GT33" s="106"/>
      <c r="GU33" s="104"/>
      <c r="GV33" s="104"/>
      <c r="GW33" s="105"/>
      <c r="GX33" s="105"/>
      <c r="GY33" s="104"/>
      <c r="GZ33" s="104"/>
      <c r="HA33" s="105">
        <f t="shared" si="27"/>
        <v>0</v>
      </c>
      <c r="HB33" s="106"/>
      <c r="HC33" s="104"/>
      <c r="HD33" s="104"/>
      <c r="HE33" s="105"/>
      <c r="HF33" s="105"/>
      <c r="HG33" s="104"/>
      <c r="HH33" s="104"/>
      <c r="HI33" s="105">
        <f t="shared" si="28"/>
        <v>0</v>
      </c>
      <c r="HJ33" s="106"/>
      <c r="HK33" s="104"/>
      <c r="HL33" s="104"/>
      <c r="HM33" s="105"/>
      <c r="HN33" s="105"/>
      <c r="HO33" s="104"/>
      <c r="HP33" s="104"/>
      <c r="HQ33" s="105">
        <f t="shared" si="29"/>
        <v>0</v>
      </c>
      <c r="HR33" s="106"/>
      <c r="HS33" s="104"/>
      <c r="HT33" s="104"/>
      <c r="HU33" s="105"/>
      <c r="HV33" s="105"/>
      <c r="HW33" s="104"/>
      <c r="HX33" s="104"/>
      <c r="HY33" s="105">
        <f t="shared" si="30"/>
        <v>0</v>
      </c>
      <c r="HZ33" s="106"/>
      <c r="IA33" s="104"/>
      <c r="IB33" s="104"/>
      <c r="IC33" s="105"/>
      <c r="ID33" s="105"/>
      <c r="IE33" s="104"/>
      <c r="IF33" s="104"/>
      <c r="IG33" s="105">
        <f t="shared" si="31"/>
        <v>0</v>
      </c>
      <c r="IH33" s="106"/>
      <c r="II33" s="104"/>
      <c r="IJ33" s="104"/>
      <c r="IK33" s="105"/>
      <c r="IL33" s="105"/>
      <c r="IM33" s="104"/>
      <c r="IN33" s="104"/>
      <c r="IO33" s="105">
        <f t="shared" si="32"/>
        <v>0</v>
      </c>
      <c r="IP33" s="106"/>
      <c r="IQ33" s="104"/>
      <c r="IR33" s="104"/>
      <c r="IS33" s="105"/>
      <c r="IT33" s="105"/>
      <c r="IU33" s="104"/>
      <c r="IV33" s="104"/>
      <c r="IW33" s="105">
        <f t="shared" si="33"/>
        <v>0</v>
      </c>
      <c r="IX33" s="106"/>
      <c r="IY33" s="107">
        <f t="shared" ref="IY33:JD33" si="65">SUM(C33,K33,S33,AA33,AI33,AQ33,AY33,BG33,BO33,BW33,CE33,CM33,CU33,DC33,DK33,DS33,EA33,EI33,EQ33,EY33,FG33,FO33,FW33,GE33,GM33,GU33,HC33,HK33,HS33,IA33,II33,IQ33)</f>
        <v>0</v>
      </c>
      <c r="IZ33" s="107">
        <f t="shared" si="65"/>
        <v>0</v>
      </c>
      <c r="JA33" s="107">
        <f t="shared" si="65"/>
        <v>0</v>
      </c>
      <c r="JB33" s="107">
        <f t="shared" si="65"/>
        <v>0</v>
      </c>
      <c r="JC33" s="107">
        <f t="shared" si="65"/>
        <v>0</v>
      </c>
      <c r="JD33" s="107">
        <f t="shared" si="65"/>
        <v>0</v>
      </c>
      <c r="JE33" s="108">
        <f t="shared" si="35"/>
        <v>0</v>
      </c>
      <c r="JF33" s="104"/>
      <c r="JG33" s="104">
        <f t="shared" si="36"/>
        <v>0</v>
      </c>
    </row>
    <row r="34" ht="15.75" customHeight="1">
      <c r="A34" s="3" t="s">
        <v>88</v>
      </c>
      <c r="B34" s="3" t="s">
        <v>33</v>
      </c>
      <c r="C34" s="104"/>
      <c r="D34" s="104"/>
      <c r="E34" s="105"/>
      <c r="F34" s="105"/>
      <c r="G34" s="104"/>
      <c r="H34" s="104"/>
      <c r="I34" s="105">
        <f t="shared" si="2"/>
        <v>0</v>
      </c>
      <c r="J34" s="106"/>
      <c r="K34" s="104"/>
      <c r="L34" s="104"/>
      <c r="M34" s="105"/>
      <c r="N34" s="105"/>
      <c r="O34" s="104"/>
      <c r="P34" s="104"/>
      <c r="Q34" s="105">
        <f t="shared" si="3"/>
        <v>0</v>
      </c>
      <c r="R34" s="106"/>
      <c r="S34" s="104"/>
      <c r="T34" s="104"/>
      <c r="U34" s="105"/>
      <c r="V34" s="105"/>
      <c r="W34" s="104"/>
      <c r="X34" s="104"/>
      <c r="Y34" s="105">
        <f t="shared" si="4"/>
        <v>0</v>
      </c>
      <c r="Z34" s="106"/>
      <c r="AA34" s="104"/>
      <c r="AB34" s="104"/>
      <c r="AC34" s="105"/>
      <c r="AD34" s="105"/>
      <c r="AE34" s="104"/>
      <c r="AF34" s="104"/>
      <c r="AG34" s="105">
        <f t="shared" si="5"/>
        <v>0</v>
      </c>
      <c r="AH34" s="106"/>
      <c r="AI34" s="104"/>
      <c r="AJ34" s="104"/>
      <c r="AK34" s="105"/>
      <c r="AL34" s="105"/>
      <c r="AM34" s="104"/>
      <c r="AN34" s="104"/>
      <c r="AO34" s="105">
        <f t="shared" si="6"/>
        <v>0</v>
      </c>
      <c r="AP34" s="106"/>
      <c r="AQ34" s="104"/>
      <c r="AR34" s="104"/>
      <c r="AS34" s="105"/>
      <c r="AT34" s="105"/>
      <c r="AU34" s="104"/>
      <c r="AV34" s="104"/>
      <c r="AW34" s="105">
        <f t="shared" si="7"/>
        <v>0</v>
      </c>
      <c r="AX34" s="106"/>
      <c r="AY34" s="104"/>
      <c r="AZ34" s="104"/>
      <c r="BA34" s="105"/>
      <c r="BB34" s="105"/>
      <c r="BC34" s="104"/>
      <c r="BD34" s="104"/>
      <c r="BE34" s="105">
        <f t="shared" si="8"/>
        <v>0</v>
      </c>
      <c r="BF34" s="106"/>
      <c r="BG34" s="104"/>
      <c r="BH34" s="104"/>
      <c r="BI34" s="105"/>
      <c r="BJ34" s="105"/>
      <c r="BK34" s="104"/>
      <c r="BL34" s="104"/>
      <c r="BM34" s="105">
        <f t="shared" si="9"/>
        <v>0</v>
      </c>
      <c r="BN34" s="106"/>
      <c r="BO34" s="104"/>
      <c r="BP34" s="104"/>
      <c r="BQ34" s="105"/>
      <c r="BR34" s="105"/>
      <c r="BS34" s="104"/>
      <c r="BT34" s="104"/>
      <c r="BU34" s="105">
        <f t="shared" si="10"/>
        <v>0</v>
      </c>
      <c r="BV34" s="106"/>
      <c r="BW34" s="104"/>
      <c r="BX34" s="104"/>
      <c r="BY34" s="105"/>
      <c r="BZ34" s="105"/>
      <c r="CA34" s="104"/>
      <c r="CB34" s="104"/>
      <c r="CC34" s="105">
        <f t="shared" si="11"/>
        <v>0</v>
      </c>
      <c r="CD34" s="106"/>
      <c r="CE34" s="104"/>
      <c r="CF34" s="104"/>
      <c r="CG34" s="105"/>
      <c r="CH34" s="105"/>
      <c r="CI34" s="104"/>
      <c r="CJ34" s="104"/>
      <c r="CK34" s="105">
        <f t="shared" si="12"/>
        <v>0</v>
      </c>
      <c r="CL34" s="106"/>
      <c r="CM34" s="104"/>
      <c r="CN34" s="104"/>
      <c r="CO34" s="105"/>
      <c r="CP34" s="105"/>
      <c r="CQ34" s="104"/>
      <c r="CR34" s="104"/>
      <c r="CS34" s="105">
        <f t="shared" si="13"/>
        <v>0</v>
      </c>
      <c r="CT34" s="106"/>
      <c r="CU34" s="104"/>
      <c r="CV34" s="104"/>
      <c r="CW34" s="105"/>
      <c r="CX34" s="105"/>
      <c r="CY34" s="104"/>
      <c r="CZ34" s="104"/>
      <c r="DA34" s="105">
        <f t="shared" si="14"/>
        <v>0</v>
      </c>
      <c r="DB34" s="106"/>
      <c r="DC34" s="104"/>
      <c r="DD34" s="104"/>
      <c r="DE34" s="105"/>
      <c r="DF34" s="105"/>
      <c r="DG34" s="104"/>
      <c r="DH34" s="104"/>
      <c r="DI34" s="105">
        <f t="shared" si="15"/>
        <v>0</v>
      </c>
      <c r="DJ34" s="106"/>
      <c r="DK34" s="104"/>
      <c r="DL34" s="104"/>
      <c r="DM34" s="105"/>
      <c r="DN34" s="105"/>
      <c r="DO34" s="104"/>
      <c r="DP34" s="104"/>
      <c r="DQ34" s="105">
        <f t="shared" si="16"/>
        <v>0</v>
      </c>
      <c r="DR34" s="106"/>
      <c r="DS34" s="104"/>
      <c r="DT34" s="104"/>
      <c r="DU34" s="105"/>
      <c r="DV34" s="105"/>
      <c r="DW34" s="104"/>
      <c r="DX34" s="104"/>
      <c r="DY34" s="105">
        <f t="shared" si="17"/>
        <v>0</v>
      </c>
      <c r="DZ34" s="106"/>
      <c r="EA34" s="104"/>
      <c r="EB34" s="104"/>
      <c r="EC34" s="105"/>
      <c r="ED34" s="105"/>
      <c r="EE34" s="104"/>
      <c r="EF34" s="104"/>
      <c r="EG34" s="105">
        <f t="shared" si="18"/>
        <v>0</v>
      </c>
      <c r="EH34" s="106"/>
      <c r="EI34" s="104"/>
      <c r="EJ34" s="104"/>
      <c r="EK34" s="105"/>
      <c r="EL34" s="105"/>
      <c r="EM34" s="104"/>
      <c r="EN34" s="104"/>
      <c r="EO34" s="105">
        <f t="shared" si="19"/>
        <v>0</v>
      </c>
      <c r="EP34" s="106"/>
      <c r="EQ34" s="104"/>
      <c r="ER34" s="104"/>
      <c r="ES34" s="105"/>
      <c r="ET34" s="105"/>
      <c r="EU34" s="104"/>
      <c r="EV34" s="104"/>
      <c r="EW34" s="105">
        <f t="shared" si="20"/>
        <v>0</v>
      </c>
      <c r="EX34" s="106"/>
      <c r="EY34" s="104"/>
      <c r="EZ34" s="104"/>
      <c r="FA34" s="105"/>
      <c r="FB34" s="105"/>
      <c r="FC34" s="104"/>
      <c r="FD34" s="104"/>
      <c r="FE34" s="105">
        <f t="shared" si="21"/>
        <v>0</v>
      </c>
      <c r="FF34" s="106"/>
      <c r="FG34" s="104"/>
      <c r="FH34" s="104"/>
      <c r="FI34" s="105"/>
      <c r="FJ34" s="105"/>
      <c r="FK34" s="104"/>
      <c r="FL34" s="104"/>
      <c r="FM34" s="105">
        <f t="shared" si="22"/>
        <v>0</v>
      </c>
      <c r="FN34" s="106"/>
      <c r="FO34" s="104"/>
      <c r="FP34" s="104"/>
      <c r="FQ34" s="105"/>
      <c r="FR34" s="105"/>
      <c r="FS34" s="104"/>
      <c r="FT34" s="104"/>
      <c r="FU34" s="105">
        <f t="shared" si="23"/>
        <v>0</v>
      </c>
      <c r="FV34" s="106"/>
      <c r="FW34" s="104"/>
      <c r="FX34" s="104"/>
      <c r="FY34" s="105"/>
      <c r="FZ34" s="105"/>
      <c r="GA34" s="104"/>
      <c r="GB34" s="104"/>
      <c r="GC34" s="105">
        <f t="shared" si="24"/>
        <v>0</v>
      </c>
      <c r="GD34" s="106"/>
      <c r="GE34" s="104"/>
      <c r="GF34" s="104"/>
      <c r="GG34" s="105"/>
      <c r="GH34" s="105"/>
      <c r="GI34" s="104"/>
      <c r="GJ34" s="104"/>
      <c r="GK34" s="105">
        <f t="shared" si="25"/>
        <v>0</v>
      </c>
      <c r="GL34" s="106"/>
      <c r="GM34" s="104"/>
      <c r="GN34" s="104"/>
      <c r="GO34" s="105"/>
      <c r="GP34" s="105"/>
      <c r="GQ34" s="104"/>
      <c r="GR34" s="104"/>
      <c r="GS34" s="105">
        <f t="shared" si="26"/>
        <v>0</v>
      </c>
      <c r="GT34" s="106"/>
      <c r="GU34" s="104"/>
      <c r="GV34" s="104"/>
      <c r="GW34" s="105"/>
      <c r="GX34" s="105"/>
      <c r="GY34" s="104"/>
      <c r="GZ34" s="104"/>
      <c r="HA34" s="105">
        <f t="shared" si="27"/>
        <v>0</v>
      </c>
      <c r="HB34" s="106"/>
      <c r="HC34" s="104"/>
      <c r="HD34" s="104"/>
      <c r="HE34" s="105"/>
      <c r="HF34" s="105"/>
      <c r="HG34" s="104"/>
      <c r="HH34" s="104"/>
      <c r="HI34" s="105">
        <f t="shared" si="28"/>
        <v>0</v>
      </c>
      <c r="HJ34" s="106"/>
      <c r="HK34" s="104"/>
      <c r="HL34" s="104"/>
      <c r="HM34" s="105"/>
      <c r="HN34" s="105"/>
      <c r="HO34" s="104"/>
      <c r="HP34" s="104"/>
      <c r="HQ34" s="105">
        <f t="shared" si="29"/>
        <v>0</v>
      </c>
      <c r="HR34" s="106"/>
      <c r="HS34" s="104"/>
      <c r="HT34" s="104"/>
      <c r="HU34" s="105"/>
      <c r="HV34" s="105"/>
      <c r="HW34" s="104"/>
      <c r="HX34" s="104"/>
      <c r="HY34" s="105">
        <f t="shared" si="30"/>
        <v>0</v>
      </c>
      <c r="HZ34" s="106"/>
      <c r="IA34" s="104"/>
      <c r="IB34" s="104"/>
      <c r="IC34" s="105"/>
      <c r="ID34" s="105"/>
      <c r="IE34" s="104"/>
      <c r="IF34" s="104"/>
      <c r="IG34" s="105">
        <f t="shared" si="31"/>
        <v>0</v>
      </c>
      <c r="IH34" s="106"/>
      <c r="II34" s="104"/>
      <c r="IJ34" s="104"/>
      <c r="IK34" s="105"/>
      <c r="IL34" s="105"/>
      <c r="IM34" s="104"/>
      <c r="IN34" s="104"/>
      <c r="IO34" s="105">
        <f t="shared" si="32"/>
        <v>0</v>
      </c>
      <c r="IP34" s="106"/>
      <c r="IQ34" s="104"/>
      <c r="IR34" s="104"/>
      <c r="IS34" s="105"/>
      <c r="IT34" s="105"/>
      <c r="IU34" s="104"/>
      <c r="IV34" s="104"/>
      <c r="IW34" s="105">
        <f t="shared" si="33"/>
        <v>0</v>
      </c>
      <c r="IX34" s="106"/>
      <c r="IY34" s="107">
        <f t="shared" ref="IY34:JD34" si="66">SUM(C34,K34,S34,AA34,AI34,AQ34,AY34,BG34,BO34,BW34,CE34,CM34,CU34,DC34,DK34,DS34,EA34,EI34,EQ34,EY34,FG34,FO34,FW34,GE34,GM34,GU34,HC34,HK34,HS34,IA34,II34,IQ34)</f>
        <v>0</v>
      </c>
      <c r="IZ34" s="107">
        <f t="shared" si="66"/>
        <v>0</v>
      </c>
      <c r="JA34" s="107">
        <f t="shared" si="66"/>
        <v>0</v>
      </c>
      <c r="JB34" s="107">
        <f t="shared" si="66"/>
        <v>0</v>
      </c>
      <c r="JC34" s="107">
        <f t="shared" si="66"/>
        <v>0</v>
      </c>
      <c r="JD34" s="107">
        <f t="shared" si="66"/>
        <v>0</v>
      </c>
      <c r="JE34" s="108">
        <f t="shared" si="35"/>
        <v>0</v>
      </c>
      <c r="JF34" s="104"/>
      <c r="JG34" s="104">
        <f t="shared" si="36"/>
        <v>0</v>
      </c>
    </row>
    <row r="35" ht="15.75" customHeight="1">
      <c r="A35" s="3" t="s">
        <v>89</v>
      </c>
      <c r="B35" s="3" t="s">
        <v>34</v>
      </c>
      <c r="C35" s="105"/>
      <c r="D35" s="104"/>
      <c r="E35" s="104"/>
      <c r="F35" s="105"/>
      <c r="G35" s="105"/>
      <c r="H35" s="104"/>
      <c r="I35" s="105">
        <f t="shared" si="2"/>
        <v>0</v>
      </c>
      <c r="J35" s="106"/>
      <c r="K35" s="105"/>
      <c r="L35" s="104"/>
      <c r="M35" s="104"/>
      <c r="N35" s="105"/>
      <c r="O35" s="105"/>
      <c r="P35" s="104"/>
      <c r="Q35" s="105">
        <f t="shared" si="3"/>
        <v>0</v>
      </c>
      <c r="R35" s="106"/>
      <c r="S35" s="105"/>
      <c r="T35" s="104"/>
      <c r="U35" s="104"/>
      <c r="V35" s="105"/>
      <c r="W35" s="105"/>
      <c r="X35" s="104"/>
      <c r="Y35" s="105">
        <f t="shared" si="4"/>
        <v>0</v>
      </c>
      <c r="Z35" s="106"/>
      <c r="AA35" s="105"/>
      <c r="AB35" s="104"/>
      <c r="AC35" s="104"/>
      <c r="AD35" s="105"/>
      <c r="AE35" s="105"/>
      <c r="AF35" s="104"/>
      <c r="AG35" s="105">
        <f t="shared" si="5"/>
        <v>0</v>
      </c>
      <c r="AH35" s="106"/>
      <c r="AI35" s="105"/>
      <c r="AJ35" s="104"/>
      <c r="AK35" s="104"/>
      <c r="AL35" s="105"/>
      <c r="AM35" s="105"/>
      <c r="AN35" s="104"/>
      <c r="AO35" s="105">
        <f t="shared" si="6"/>
        <v>0</v>
      </c>
      <c r="AP35" s="106"/>
      <c r="AQ35" s="105"/>
      <c r="AR35" s="104"/>
      <c r="AS35" s="104"/>
      <c r="AT35" s="105"/>
      <c r="AU35" s="105"/>
      <c r="AV35" s="104"/>
      <c r="AW35" s="105">
        <f t="shared" si="7"/>
        <v>0</v>
      </c>
      <c r="AX35" s="106"/>
      <c r="AY35" s="105"/>
      <c r="AZ35" s="104"/>
      <c r="BA35" s="104"/>
      <c r="BB35" s="105"/>
      <c r="BC35" s="105"/>
      <c r="BD35" s="104"/>
      <c r="BE35" s="105">
        <f t="shared" si="8"/>
        <v>0</v>
      </c>
      <c r="BF35" s="106"/>
      <c r="BG35" s="105"/>
      <c r="BH35" s="104"/>
      <c r="BI35" s="104"/>
      <c r="BJ35" s="105"/>
      <c r="BK35" s="105"/>
      <c r="BL35" s="104"/>
      <c r="BM35" s="105">
        <f t="shared" si="9"/>
        <v>0</v>
      </c>
      <c r="BN35" s="106"/>
      <c r="BO35" s="105"/>
      <c r="BP35" s="104"/>
      <c r="BQ35" s="104"/>
      <c r="BR35" s="105"/>
      <c r="BS35" s="105"/>
      <c r="BT35" s="104"/>
      <c r="BU35" s="105">
        <f t="shared" si="10"/>
        <v>0</v>
      </c>
      <c r="BV35" s="106"/>
      <c r="BW35" s="105"/>
      <c r="BX35" s="104"/>
      <c r="BY35" s="104"/>
      <c r="BZ35" s="105"/>
      <c r="CA35" s="105"/>
      <c r="CB35" s="104"/>
      <c r="CC35" s="105">
        <f t="shared" si="11"/>
        <v>0</v>
      </c>
      <c r="CD35" s="106"/>
      <c r="CE35" s="105"/>
      <c r="CF35" s="104"/>
      <c r="CG35" s="104"/>
      <c r="CH35" s="105"/>
      <c r="CI35" s="105"/>
      <c r="CJ35" s="104"/>
      <c r="CK35" s="105">
        <f t="shared" si="12"/>
        <v>0</v>
      </c>
      <c r="CL35" s="106"/>
      <c r="CM35" s="105"/>
      <c r="CN35" s="104"/>
      <c r="CO35" s="104"/>
      <c r="CP35" s="105"/>
      <c r="CQ35" s="105"/>
      <c r="CR35" s="104"/>
      <c r="CS35" s="105">
        <f t="shared" si="13"/>
        <v>0</v>
      </c>
      <c r="CT35" s="106"/>
      <c r="CU35" s="105"/>
      <c r="CV35" s="104"/>
      <c r="CW35" s="104"/>
      <c r="CX35" s="105"/>
      <c r="CY35" s="105"/>
      <c r="CZ35" s="104"/>
      <c r="DA35" s="105">
        <f t="shared" si="14"/>
        <v>0</v>
      </c>
      <c r="DB35" s="106"/>
      <c r="DC35" s="105"/>
      <c r="DD35" s="104"/>
      <c r="DE35" s="104"/>
      <c r="DF35" s="105"/>
      <c r="DG35" s="105"/>
      <c r="DH35" s="104"/>
      <c r="DI35" s="105">
        <f t="shared" si="15"/>
        <v>0</v>
      </c>
      <c r="DJ35" s="106"/>
      <c r="DK35" s="105"/>
      <c r="DL35" s="104"/>
      <c r="DM35" s="104"/>
      <c r="DN35" s="105"/>
      <c r="DO35" s="105"/>
      <c r="DP35" s="104"/>
      <c r="DQ35" s="105">
        <f t="shared" si="16"/>
        <v>0</v>
      </c>
      <c r="DR35" s="106"/>
      <c r="DS35" s="105"/>
      <c r="DT35" s="104"/>
      <c r="DU35" s="104"/>
      <c r="DV35" s="105"/>
      <c r="DW35" s="105"/>
      <c r="DX35" s="104"/>
      <c r="DY35" s="105">
        <f t="shared" si="17"/>
        <v>0</v>
      </c>
      <c r="DZ35" s="106"/>
      <c r="EA35" s="105"/>
      <c r="EB35" s="104"/>
      <c r="EC35" s="104"/>
      <c r="ED35" s="105"/>
      <c r="EE35" s="105"/>
      <c r="EF35" s="104"/>
      <c r="EG35" s="105">
        <f t="shared" si="18"/>
        <v>0</v>
      </c>
      <c r="EH35" s="106"/>
      <c r="EI35" s="105"/>
      <c r="EJ35" s="104"/>
      <c r="EK35" s="104"/>
      <c r="EL35" s="105"/>
      <c r="EM35" s="105"/>
      <c r="EN35" s="104"/>
      <c r="EO35" s="105">
        <f t="shared" si="19"/>
        <v>0</v>
      </c>
      <c r="EP35" s="106"/>
      <c r="EQ35" s="105"/>
      <c r="ER35" s="104"/>
      <c r="ES35" s="104"/>
      <c r="ET35" s="105"/>
      <c r="EU35" s="105"/>
      <c r="EV35" s="104"/>
      <c r="EW35" s="105">
        <f t="shared" si="20"/>
        <v>0</v>
      </c>
      <c r="EX35" s="106"/>
      <c r="EY35" s="105"/>
      <c r="EZ35" s="104"/>
      <c r="FA35" s="104"/>
      <c r="FB35" s="105"/>
      <c r="FC35" s="105"/>
      <c r="FD35" s="104"/>
      <c r="FE35" s="105">
        <f t="shared" si="21"/>
        <v>0</v>
      </c>
      <c r="FF35" s="106"/>
      <c r="FG35" s="105"/>
      <c r="FH35" s="104"/>
      <c r="FI35" s="104"/>
      <c r="FJ35" s="105"/>
      <c r="FK35" s="105"/>
      <c r="FL35" s="104"/>
      <c r="FM35" s="105">
        <f t="shared" si="22"/>
        <v>0</v>
      </c>
      <c r="FN35" s="106"/>
      <c r="FO35" s="105"/>
      <c r="FP35" s="104"/>
      <c r="FQ35" s="104"/>
      <c r="FR35" s="105"/>
      <c r="FS35" s="105"/>
      <c r="FT35" s="104"/>
      <c r="FU35" s="105">
        <f t="shared" si="23"/>
        <v>0</v>
      </c>
      <c r="FV35" s="106"/>
      <c r="FW35" s="105"/>
      <c r="FX35" s="104"/>
      <c r="FY35" s="104"/>
      <c r="FZ35" s="105"/>
      <c r="GA35" s="105"/>
      <c r="GB35" s="104"/>
      <c r="GC35" s="105">
        <f t="shared" si="24"/>
        <v>0</v>
      </c>
      <c r="GD35" s="106"/>
      <c r="GE35" s="105"/>
      <c r="GF35" s="104"/>
      <c r="GG35" s="104"/>
      <c r="GH35" s="105"/>
      <c r="GI35" s="105"/>
      <c r="GJ35" s="104"/>
      <c r="GK35" s="105">
        <f t="shared" si="25"/>
        <v>0</v>
      </c>
      <c r="GL35" s="106"/>
      <c r="GM35" s="105"/>
      <c r="GN35" s="104"/>
      <c r="GO35" s="104"/>
      <c r="GP35" s="105"/>
      <c r="GQ35" s="105"/>
      <c r="GR35" s="104"/>
      <c r="GS35" s="105">
        <f t="shared" si="26"/>
        <v>0</v>
      </c>
      <c r="GT35" s="106"/>
      <c r="GU35" s="105"/>
      <c r="GV35" s="104"/>
      <c r="GW35" s="104"/>
      <c r="GX35" s="105"/>
      <c r="GY35" s="105"/>
      <c r="GZ35" s="104"/>
      <c r="HA35" s="105">
        <f t="shared" si="27"/>
        <v>0</v>
      </c>
      <c r="HB35" s="106"/>
      <c r="HC35" s="105"/>
      <c r="HD35" s="104"/>
      <c r="HE35" s="104"/>
      <c r="HF35" s="105"/>
      <c r="HG35" s="105"/>
      <c r="HH35" s="104"/>
      <c r="HI35" s="105">
        <f t="shared" si="28"/>
        <v>0</v>
      </c>
      <c r="HJ35" s="106"/>
      <c r="HK35" s="105"/>
      <c r="HL35" s="104"/>
      <c r="HM35" s="104"/>
      <c r="HN35" s="105"/>
      <c r="HO35" s="105"/>
      <c r="HP35" s="104"/>
      <c r="HQ35" s="105">
        <f t="shared" si="29"/>
        <v>0</v>
      </c>
      <c r="HR35" s="106"/>
      <c r="HS35" s="105"/>
      <c r="HT35" s="104"/>
      <c r="HU35" s="104"/>
      <c r="HV35" s="105"/>
      <c r="HW35" s="105"/>
      <c r="HX35" s="104"/>
      <c r="HY35" s="105">
        <f t="shared" si="30"/>
        <v>0</v>
      </c>
      <c r="HZ35" s="106"/>
      <c r="IA35" s="105"/>
      <c r="IB35" s="104"/>
      <c r="IC35" s="104"/>
      <c r="ID35" s="105"/>
      <c r="IE35" s="105"/>
      <c r="IF35" s="104"/>
      <c r="IG35" s="105">
        <f t="shared" si="31"/>
        <v>0</v>
      </c>
      <c r="IH35" s="106"/>
      <c r="II35" s="105"/>
      <c r="IJ35" s="104"/>
      <c r="IK35" s="104"/>
      <c r="IL35" s="105"/>
      <c r="IM35" s="105"/>
      <c r="IN35" s="104"/>
      <c r="IO35" s="105">
        <f t="shared" si="32"/>
        <v>0</v>
      </c>
      <c r="IP35" s="106"/>
      <c r="IQ35" s="105"/>
      <c r="IR35" s="104"/>
      <c r="IS35" s="104"/>
      <c r="IT35" s="105"/>
      <c r="IU35" s="105"/>
      <c r="IV35" s="104"/>
      <c r="IW35" s="105">
        <f t="shared" si="33"/>
        <v>0</v>
      </c>
      <c r="IX35" s="106"/>
      <c r="IY35" s="107">
        <f t="shared" ref="IY35:JD35" si="67">SUM(C35,K35,S35,AA35,AI35,AQ35,AY35,BG35,BO35,BW35,CE35,CM35,CU35,DC35,DK35,DS35,EA35,EI35,EQ35,EY35,FG35,FO35,FW35,GE35,GM35,GU35,HC35,HK35,HS35,IA35,II35,IQ35)</f>
        <v>0</v>
      </c>
      <c r="IZ35" s="107">
        <f t="shared" si="67"/>
        <v>0</v>
      </c>
      <c r="JA35" s="107">
        <f t="shared" si="67"/>
        <v>0</v>
      </c>
      <c r="JB35" s="107">
        <f t="shared" si="67"/>
        <v>0</v>
      </c>
      <c r="JC35" s="107">
        <f t="shared" si="67"/>
        <v>0</v>
      </c>
      <c r="JD35" s="107">
        <f t="shared" si="67"/>
        <v>0</v>
      </c>
      <c r="JE35" s="108">
        <f t="shared" si="35"/>
        <v>0</v>
      </c>
      <c r="JF35" s="104"/>
      <c r="JG35" s="104">
        <f t="shared" si="36"/>
        <v>0</v>
      </c>
    </row>
    <row r="36" ht="15.75" customHeight="1">
      <c r="A36" s="3" t="s">
        <v>90</v>
      </c>
      <c r="B36" s="3" t="s">
        <v>35</v>
      </c>
      <c r="C36" s="104"/>
      <c r="D36" s="104"/>
      <c r="E36" s="104"/>
      <c r="F36" s="104"/>
      <c r="G36" s="104"/>
      <c r="H36" s="104"/>
      <c r="I36" s="105">
        <f t="shared" si="2"/>
        <v>0</v>
      </c>
      <c r="J36" s="106"/>
      <c r="K36" s="104"/>
      <c r="L36" s="104"/>
      <c r="M36" s="104"/>
      <c r="N36" s="104"/>
      <c r="O36" s="104"/>
      <c r="P36" s="104"/>
      <c r="Q36" s="105">
        <f t="shared" si="3"/>
        <v>0</v>
      </c>
      <c r="R36" s="106"/>
      <c r="S36" s="104"/>
      <c r="T36" s="104"/>
      <c r="U36" s="104"/>
      <c r="V36" s="104"/>
      <c r="W36" s="104"/>
      <c r="X36" s="104"/>
      <c r="Y36" s="105">
        <f t="shared" si="4"/>
        <v>0</v>
      </c>
      <c r="Z36" s="106"/>
      <c r="AA36" s="104"/>
      <c r="AB36" s="104"/>
      <c r="AC36" s="104"/>
      <c r="AD36" s="104"/>
      <c r="AE36" s="104"/>
      <c r="AF36" s="104"/>
      <c r="AG36" s="105">
        <f t="shared" si="5"/>
        <v>0</v>
      </c>
      <c r="AH36" s="106"/>
      <c r="AI36" s="104"/>
      <c r="AJ36" s="104"/>
      <c r="AK36" s="104"/>
      <c r="AL36" s="104"/>
      <c r="AM36" s="104"/>
      <c r="AN36" s="104"/>
      <c r="AO36" s="105">
        <f t="shared" si="6"/>
        <v>0</v>
      </c>
      <c r="AP36" s="106"/>
      <c r="AQ36" s="104"/>
      <c r="AR36" s="104"/>
      <c r="AS36" s="104"/>
      <c r="AT36" s="104"/>
      <c r="AU36" s="104"/>
      <c r="AV36" s="104"/>
      <c r="AW36" s="105">
        <f t="shared" si="7"/>
        <v>0</v>
      </c>
      <c r="AX36" s="106"/>
      <c r="AY36" s="104"/>
      <c r="AZ36" s="104"/>
      <c r="BA36" s="104"/>
      <c r="BB36" s="104"/>
      <c r="BC36" s="104"/>
      <c r="BD36" s="104"/>
      <c r="BE36" s="105">
        <f t="shared" si="8"/>
        <v>0</v>
      </c>
      <c r="BF36" s="106"/>
      <c r="BG36" s="104"/>
      <c r="BH36" s="104"/>
      <c r="BI36" s="104"/>
      <c r="BJ36" s="104"/>
      <c r="BK36" s="104"/>
      <c r="BL36" s="104"/>
      <c r="BM36" s="105">
        <f t="shared" si="9"/>
        <v>0</v>
      </c>
      <c r="BN36" s="106"/>
      <c r="BO36" s="104"/>
      <c r="BP36" s="104"/>
      <c r="BQ36" s="104"/>
      <c r="BR36" s="104"/>
      <c r="BS36" s="104"/>
      <c r="BT36" s="104"/>
      <c r="BU36" s="105">
        <f t="shared" si="10"/>
        <v>0</v>
      </c>
      <c r="BV36" s="106"/>
      <c r="BW36" s="104"/>
      <c r="BX36" s="104"/>
      <c r="BY36" s="104"/>
      <c r="BZ36" s="104"/>
      <c r="CA36" s="104"/>
      <c r="CB36" s="104"/>
      <c r="CC36" s="105">
        <f t="shared" si="11"/>
        <v>0</v>
      </c>
      <c r="CD36" s="106"/>
      <c r="CE36" s="104"/>
      <c r="CF36" s="104"/>
      <c r="CG36" s="104"/>
      <c r="CH36" s="104"/>
      <c r="CI36" s="104"/>
      <c r="CJ36" s="104"/>
      <c r="CK36" s="105">
        <f t="shared" si="12"/>
        <v>0</v>
      </c>
      <c r="CL36" s="106"/>
      <c r="CM36" s="104"/>
      <c r="CN36" s="104"/>
      <c r="CO36" s="104"/>
      <c r="CP36" s="104"/>
      <c r="CQ36" s="104"/>
      <c r="CR36" s="104"/>
      <c r="CS36" s="105">
        <f t="shared" si="13"/>
        <v>0</v>
      </c>
      <c r="CT36" s="106"/>
      <c r="CU36" s="104"/>
      <c r="CV36" s="104"/>
      <c r="CW36" s="104"/>
      <c r="CX36" s="104"/>
      <c r="CY36" s="104"/>
      <c r="CZ36" s="104"/>
      <c r="DA36" s="105">
        <f t="shared" si="14"/>
        <v>0</v>
      </c>
      <c r="DB36" s="106"/>
      <c r="DC36" s="104"/>
      <c r="DD36" s="104"/>
      <c r="DE36" s="104"/>
      <c r="DF36" s="104"/>
      <c r="DG36" s="104"/>
      <c r="DH36" s="104"/>
      <c r="DI36" s="105">
        <f t="shared" si="15"/>
        <v>0</v>
      </c>
      <c r="DJ36" s="106"/>
      <c r="DK36" s="104"/>
      <c r="DL36" s="104"/>
      <c r="DM36" s="104"/>
      <c r="DN36" s="104"/>
      <c r="DO36" s="104"/>
      <c r="DP36" s="104"/>
      <c r="DQ36" s="105">
        <f t="shared" si="16"/>
        <v>0</v>
      </c>
      <c r="DR36" s="106"/>
      <c r="DS36" s="104"/>
      <c r="DT36" s="104"/>
      <c r="DU36" s="104"/>
      <c r="DV36" s="104"/>
      <c r="DW36" s="104"/>
      <c r="DX36" s="104"/>
      <c r="DY36" s="105">
        <f t="shared" si="17"/>
        <v>0</v>
      </c>
      <c r="DZ36" s="106"/>
      <c r="EA36" s="104"/>
      <c r="EB36" s="104"/>
      <c r="EC36" s="104"/>
      <c r="ED36" s="104"/>
      <c r="EE36" s="104"/>
      <c r="EF36" s="104"/>
      <c r="EG36" s="105">
        <f t="shared" si="18"/>
        <v>0</v>
      </c>
      <c r="EH36" s="106"/>
      <c r="EI36" s="104"/>
      <c r="EJ36" s="104"/>
      <c r="EK36" s="104"/>
      <c r="EL36" s="104"/>
      <c r="EM36" s="104"/>
      <c r="EN36" s="104"/>
      <c r="EO36" s="105">
        <f t="shared" si="19"/>
        <v>0</v>
      </c>
      <c r="EP36" s="106"/>
      <c r="EQ36" s="104"/>
      <c r="ER36" s="104"/>
      <c r="ES36" s="104"/>
      <c r="ET36" s="104"/>
      <c r="EU36" s="104"/>
      <c r="EV36" s="104"/>
      <c r="EW36" s="105">
        <f t="shared" si="20"/>
        <v>0</v>
      </c>
      <c r="EX36" s="106"/>
      <c r="EY36" s="104"/>
      <c r="EZ36" s="104"/>
      <c r="FA36" s="104"/>
      <c r="FB36" s="104"/>
      <c r="FC36" s="104"/>
      <c r="FD36" s="104"/>
      <c r="FE36" s="105">
        <f t="shared" si="21"/>
        <v>0</v>
      </c>
      <c r="FF36" s="106"/>
      <c r="FG36" s="104"/>
      <c r="FH36" s="104"/>
      <c r="FI36" s="104"/>
      <c r="FJ36" s="104"/>
      <c r="FK36" s="104"/>
      <c r="FL36" s="104"/>
      <c r="FM36" s="105">
        <f t="shared" si="22"/>
        <v>0</v>
      </c>
      <c r="FN36" s="106"/>
      <c r="FO36" s="104"/>
      <c r="FP36" s="104"/>
      <c r="FQ36" s="104"/>
      <c r="FR36" s="104"/>
      <c r="FS36" s="104"/>
      <c r="FT36" s="104"/>
      <c r="FU36" s="105">
        <f t="shared" si="23"/>
        <v>0</v>
      </c>
      <c r="FV36" s="106"/>
      <c r="FW36" s="104"/>
      <c r="FX36" s="104"/>
      <c r="FY36" s="104"/>
      <c r="FZ36" s="104"/>
      <c r="GA36" s="104"/>
      <c r="GB36" s="104"/>
      <c r="GC36" s="105">
        <f t="shared" si="24"/>
        <v>0</v>
      </c>
      <c r="GD36" s="106"/>
      <c r="GE36" s="104"/>
      <c r="GF36" s="104"/>
      <c r="GG36" s="104"/>
      <c r="GH36" s="104"/>
      <c r="GI36" s="104"/>
      <c r="GJ36" s="104"/>
      <c r="GK36" s="105">
        <f t="shared" si="25"/>
        <v>0</v>
      </c>
      <c r="GL36" s="106"/>
      <c r="GM36" s="104"/>
      <c r="GN36" s="104"/>
      <c r="GO36" s="104"/>
      <c r="GP36" s="104"/>
      <c r="GQ36" s="104"/>
      <c r="GR36" s="104"/>
      <c r="GS36" s="105">
        <f t="shared" si="26"/>
        <v>0</v>
      </c>
      <c r="GT36" s="106"/>
      <c r="GU36" s="104"/>
      <c r="GV36" s="104"/>
      <c r="GW36" s="104"/>
      <c r="GX36" s="104"/>
      <c r="GY36" s="104"/>
      <c r="GZ36" s="104"/>
      <c r="HA36" s="105">
        <f t="shared" si="27"/>
        <v>0</v>
      </c>
      <c r="HB36" s="106"/>
      <c r="HC36" s="104"/>
      <c r="HD36" s="104"/>
      <c r="HE36" s="104"/>
      <c r="HF36" s="104"/>
      <c r="HG36" s="104"/>
      <c r="HH36" s="104"/>
      <c r="HI36" s="105">
        <f t="shared" si="28"/>
        <v>0</v>
      </c>
      <c r="HJ36" s="106"/>
      <c r="HK36" s="104"/>
      <c r="HL36" s="104"/>
      <c r="HM36" s="104"/>
      <c r="HN36" s="104"/>
      <c r="HO36" s="104"/>
      <c r="HP36" s="104"/>
      <c r="HQ36" s="105">
        <f t="shared" si="29"/>
        <v>0</v>
      </c>
      <c r="HR36" s="106"/>
      <c r="HS36" s="104"/>
      <c r="HT36" s="104"/>
      <c r="HU36" s="104"/>
      <c r="HV36" s="104"/>
      <c r="HW36" s="104"/>
      <c r="HX36" s="104"/>
      <c r="HY36" s="105">
        <f t="shared" si="30"/>
        <v>0</v>
      </c>
      <c r="HZ36" s="106"/>
      <c r="IA36" s="104"/>
      <c r="IB36" s="104"/>
      <c r="IC36" s="104"/>
      <c r="ID36" s="104"/>
      <c r="IE36" s="104"/>
      <c r="IF36" s="104"/>
      <c r="IG36" s="105">
        <f t="shared" si="31"/>
        <v>0</v>
      </c>
      <c r="IH36" s="106"/>
      <c r="II36" s="104"/>
      <c r="IJ36" s="104"/>
      <c r="IK36" s="104"/>
      <c r="IL36" s="104"/>
      <c r="IM36" s="104"/>
      <c r="IN36" s="104"/>
      <c r="IO36" s="105">
        <f t="shared" si="32"/>
        <v>0</v>
      </c>
      <c r="IP36" s="106"/>
      <c r="IQ36" s="104"/>
      <c r="IR36" s="104"/>
      <c r="IS36" s="104"/>
      <c r="IT36" s="104"/>
      <c r="IU36" s="104"/>
      <c r="IV36" s="104"/>
      <c r="IW36" s="105">
        <f t="shared" si="33"/>
        <v>0</v>
      </c>
      <c r="IX36" s="106"/>
      <c r="IY36" s="107">
        <f t="shared" ref="IY36:JD36" si="68">SUM(C36,K36,S36,AA36,AI36,AQ36,AY36,BG36,BO36,BW36,CE36,CM36,CU36,DC36,DK36,DS36,EA36,EI36,EQ36,EY36,FG36,FO36,FW36,GE36,GM36,GU36,HC36,HK36,HS36,IA36,II36,IQ36)</f>
        <v>0</v>
      </c>
      <c r="IZ36" s="107">
        <f t="shared" si="68"/>
        <v>0</v>
      </c>
      <c r="JA36" s="107">
        <f t="shared" si="68"/>
        <v>0</v>
      </c>
      <c r="JB36" s="107">
        <f t="shared" si="68"/>
        <v>0</v>
      </c>
      <c r="JC36" s="107">
        <f t="shared" si="68"/>
        <v>0</v>
      </c>
      <c r="JD36" s="107">
        <f t="shared" si="68"/>
        <v>0</v>
      </c>
      <c r="JE36" s="108">
        <f t="shared" si="35"/>
        <v>0</v>
      </c>
      <c r="JF36" s="104"/>
      <c r="JG36" s="104">
        <f t="shared" si="36"/>
        <v>0</v>
      </c>
    </row>
    <row r="37" ht="15.75" customHeight="1">
      <c r="A37" s="110" t="s">
        <v>36</v>
      </c>
      <c r="B37" s="110" t="s">
        <v>36</v>
      </c>
      <c r="C37" s="104"/>
      <c r="D37" s="105"/>
      <c r="E37" s="105"/>
      <c r="F37" s="105"/>
      <c r="G37" s="104"/>
      <c r="H37" s="104"/>
      <c r="I37" s="105">
        <f t="shared" si="2"/>
        <v>0</v>
      </c>
      <c r="J37" s="106"/>
      <c r="K37" s="104"/>
      <c r="L37" s="105"/>
      <c r="M37" s="105"/>
      <c r="N37" s="105"/>
      <c r="O37" s="104"/>
      <c r="P37" s="104"/>
      <c r="Q37" s="105">
        <f t="shared" si="3"/>
        <v>0</v>
      </c>
      <c r="R37" s="106"/>
      <c r="S37" s="104"/>
      <c r="T37" s="105"/>
      <c r="U37" s="105"/>
      <c r="V37" s="105"/>
      <c r="W37" s="104"/>
      <c r="X37" s="104"/>
      <c r="Y37" s="105">
        <f t="shared" si="4"/>
        <v>0</v>
      </c>
      <c r="Z37" s="106"/>
      <c r="AA37" s="104"/>
      <c r="AB37" s="105"/>
      <c r="AC37" s="105"/>
      <c r="AD37" s="105"/>
      <c r="AE37" s="104"/>
      <c r="AF37" s="104"/>
      <c r="AG37" s="105">
        <f t="shared" si="5"/>
        <v>0</v>
      </c>
      <c r="AH37" s="106"/>
      <c r="AI37" s="104"/>
      <c r="AJ37" s="105"/>
      <c r="AK37" s="105"/>
      <c r="AL37" s="105"/>
      <c r="AM37" s="104"/>
      <c r="AN37" s="104"/>
      <c r="AO37" s="105">
        <f t="shared" si="6"/>
        <v>0</v>
      </c>
      <c r="AP37" s="106"/>
      <c r="AQ37" s="104"/>
      <c r="AR37" s="105"/>
      <c r="AS37" s="105"/>
      <c r="AT37" s="105"/>
      <c r="AU37" s="104"/>
      <c r="AV37" s="104"/>
      <c r="AW37" s="105">
        <f t="shared" si="7"/>
        <v>0</v>
      </c>
      <c r="AX37" s="106"/>
      <c r="AY37" s="104"/>
      <c r="AZ37" s="105"/>
      <c r="BA37" s="105"/>
      <c r="BB37" s="105"/>
      <c r="BC37" s="104"/>
      <c r="BD37" s="104"/>
      <c r="BE37" s="105">
        <f t="shared" si="8"/>
        <v>0</v>
      </c>
      <c r="BF37" s="106"/>
      <c r="BG37" s="104"/>
      <c r="BH37" s="105"/>
      <c r="BI37" s="105"/>
      <c r="BJ37" s="105"/>
      <c r="BK37" s="104"/>
      <c r="BL37" s="104"/>
      <c r="BM37" s="105">
        <f t="shared" si="9"/>
        <v>0</v>
      </c>
      <c r="BN37" s="106"/>
      <c r="BO37" s="104"/>
      <c r="BP37" s="105"/>
      <c r="BQ37" s="105"/>
      <c r="BR37" s="105"/>
      <c r="BS37" s="104"/>
      <c r="BT37" s="104"/>
      <c r="BU37" s="105">
        <f t="shared" si="10"/>
        <v>0</v>
      </c>
      <c r="BV37" s="106"/>
      <c r="BW37" s="104"/>
      <c r="BX37" s="105"/>
      <c r="BY37" s="105"/>
      <c r="BZ37" s="105"/>
      <c r="CA37" s="104"/>
      <c r="CB37" s="104"/>
      <c r="CC37" s="105">
        <f t="shared" si="11"/>
        <v>0</v>
      </c>
      <c r="CD37" s="106"/>
      <c r="CE37" s="104"/>
      <c r="CF37" s="105"/>
      <c r="CG37" s="105"/>
      <c r="CH37" s="105"/>
      <c r="CI37" s="104"/>
      <c r="CJ37" s="104"/>
      <c r="CK37" s="105">
        <f t="shared" si="12"/>
        <v>0</v>
      </c>
      <c r="CL37" s="106"/>
      <c r="CM37" s="104"/>
      <c r="CN37" s="105"/>
      <c r="CO37" s="105"/>
      <c r="CP37" s="105"/>
      <c r="CQ37" s="104"/>
      <c r="CR37" s="104"/>
      <c r="CS37" s="105">
        <f t="shared" si="13"/>
        <v>0</v>
      </c>
      <c r="CT37" s="106"/>
      <c r="CU37" s="104"/>
      <c r="CV37" s="105"/>
      <c r="CW37" s="105"/>
      <c r="CX37" s="105"/>
      <c r="CY37" s="104"/>
      <c r="CZ37" s="104"/>
      <c r="DA37" s="105">
        <f t="shared" si="14"/>
        <v>0</v>
      </c>
      <c r="DB37" s="106"/>
      <c r="DC37" s="104"/>
      <c r="DD37" s="105"/>
      <c r="DE37" s="105"/>
      <c r="DF37" s="105"/>
      <c r="DG37" s="104"/>
      <c r="DH37" s="104"/>
      <c r="DI37" s="105">
        <f t="shared" si="15"/>
        <v>0</v>
      </c>
      <c r="DJ37" s="106"/>
      <c r="DK37" s="104"/>
      <c r="DL37" s="105"/>
      <c r="DM37" s="105"/>
      <c r="DN37" s="105"/>
      <c r="DO37" s="104"/>
      <c r="DP37" s="104"/>
      <c r="DQ37" s="105">
        <f t="shared" si="16"/>
        <v>0</v>
      </c>
      <c r="DR37" s="106"/>
      <c r="DS37" s="104"/>
      <c r="DT37" s="105"/>
      <c r="DU37" s="105"/>
      <c r="DV37" s="105"/>
      <c r="DW37" s="104"/>
      <c r="DX37" s="104"/>
      <c r="DY37" s="105">
        <f t="shared" si="17"/>
        <v>0</v>
      </c>
      <c r="DZ37" s="106"/>
      <c r="EA37" s="104"/>
      <c r="EB37" s="105"/>
      <c r="EC37" s="105"/>
      <c r="ED37" s="105"/>
      <c r="EE37" s="104"/>
      <c r="EF37" s="104"/>
      <c r="EG37" s="105">
        <f t="shared" si="18"/>
        <v>0</v>
      </c>
      <c r="EH37" s="106"/>
      <c r="EI37" s="104"/>
      <c r="EJ37" s="105"/>
      <c r="EK37" s="105"/>
      <c r="EL37" s="105"/>
      <c r="EM37" s="104"/>
      <c r="EN37" s="104"/>
      <c r="EO37" s="105">
        <f t="shared" si="19"/>
        <v>0</v>
      </c>
      <c r="EP37" s="106"/>
      <c r="EQ37" s="104"/>
      <c r="ER37" s="105"/>
      <c r="ES37" s="105"/>
      <c r="ET37" s="105"/>
      <c r="EU37" s="104"/>
      <c r="EV37" s="104"/>
      <c r="EW37" s="105">
        <f t="shared" si="20"/>
        <v>0</v>
      </c>
      <c r="EX37" s="106"/>
      <c r="EY37" s="104"/>
      <c r="EZ37" s="105"/>
      <c r="FA37" s="105"/>
      <c r="FB37" s="105"/>
      <c r="FC37" s="104"/>
      <c r="FD37" s="104"/>
      <c r="FE37" s="105">
        <f t="shared" si="21"/>
        <v>0</v>
      </c>
      <c r="FF37" s="106"/>
      <c r="FG37" s="104"/>
      <c r="FH37" s="105"/>
      <c r="FI37" s="105"/>
      <c r="FJ37" s="105"/>
      <c r="FK37" s="104"/>
      <c r="FL37" s="104"/>
      <c r="FM37" s="105">
        <f t="shared" si="22"/>
        <v>0</v>
      </c>
      <c r="FN37" s="106"/>
      <c r="FO37" s="104"/>
      <c r="FP37" s="105"/>
      <c r="FQ37" s="105"/>
      <c r="FR37" s="105"/>
      <c r="FS37" s="104"/>
      <c r="FT37" s="104"/>
      <c r="FU37" s="105">
        <f t="shared" si="23"/>
        <v>0</v>
      </c>
      <c r="FV37" s="106"/>
      <c r="FW37" s="104"/>
      <c r="FX37" s="105"/>
      <c r="FY37" s="105"/>
      <c r="FZ37" s="105"/>
      <c r="GA37" s="104"/>
      <c r="GB37" s="104"/>
      <c r="GC37" s="105">
        <f t="shared" si="24"/>
        <v>0</v>
      </c>
      <c r="GD37" s="106"/>
      <c r="GE37" s="104"/>
      <c r="GF37" s="105"/>
      <c r="GG37" s="105"/>
      <c r="GH37" s="105"/>
      <c r="GI37" s="104"/>
      <c r="GJ37" s="104"/>
      <c r="GK37" s="105">
        <f t="shared" si="25"/>
        <v>0</v>
      </c>
      <c r="GL37" s="106"/>
      <c r="GM37" s="104"/>
      <c r="GN37" s="105"/>
      <c r="GO37" s="105"/>
      <c r="GP37" s="105"/>
      <c r="GQ37" s="104"/>
      <c r="GR37" s="104"/>
      <c r="GS37" s="105">
        <f t="shared" si="26"/>
        <v>0</v>
      </c>
      <c r="GT37" s="106"/>
      <c r="GU37" s="104"/>
      <c r="GV37" s="105"/>
      <c r="GW37" s="105"/>
      <c r="GX37" s="105"/>
      <c r="GY37" s="104"/>
      <c r="GZ37" s="104"/>
      <c r="HA37" s="105">
        <f t="shared" si="27"/>
        <v>0</v>
      </c>
      <c r="HB37" s="106"/>
      <c r="HC37" s="104"/>
      <c r="HD37" s="105"/>
      <c r="HE37" s="105"/>
      <c r="HF37" s="105"/>
      <c r="HG37" s="104"/>
      <c r="HH37" s="104"/>
      <c r="HI37" s="105">
        <f t="shared" si="28"/>
        <v>0</v>
      </c>
      <c r="HJ37" s="106"/>
      <c r="HK37" s="104"/>
      <c r="HL37" s="105"/>
      <c r="HM37" s="105"/>
      <c r="HN37" s="105"/>
      <c r="HO37" s="104"/>
      <c r="HP37" s="104"/>
      <c r="HQ37" s="105">
        <f t="shared" si="29"/>
        <v>0</v>
      </c>
      <c r="HR37" s="106"/>
      <c r="HS37" s="104"/>
      <c r="HT37" s="105"/>
      <c r="HU37" s="105"/>
      <c r="HV37" s="105"/>
      <c r="HW37" s="104"/>
      <c r="HX37" s="104"/>
      <c r="HY37" s="105">
        <f t="shared" si="30"/>
        <v>0</v>
      </c>
      <c r="HZ37" s="106"/>
      <c r="IA37" s="104"/>
      <c r="IB37" s="105"/>
      <c r="IC37" s="105"/>
      <c r="ID37" s="105"/>
      <c r="IE37" s="104"/>
      <c r="IF37" s="104"/>
      <c r="IG37" s="105">
        <f t="shared" si="31"/>
        <v>0</v>
      </c>
      <c r="IH37" s="106"/>
      <c r="II37" s="104"/>
      <c r="IJ37" s="105"/>
      <c r="IK37" s="105"/>
      <c r="IL37" s="105"/>
      <c r="IM37" s="104"/>
      <c r="IN37" s="104"/>
      <c r="IO37" s="105">
        <f t="shared" si="32"/>
        <v>0</v>
      </c>
      <c r="IP37" s="106"/>
      <c r="IQ37" s="104"/>
      <c r="IR37" s="105"/>
      <c r="IS37" s="105"/>
      <c r="IT37" s="105"/>
      <c r="IU37" s="104"/>
      <c r="IV37" s="104"/>
      <c r="IW37" s="105">
        <f t="shared" si="33"/>
        <v>0</v>
      </c>
      <c r="IX37" s="106"/>
      <c r="IY37" s="107">
        <f t="shared" ref="IY37:JD37" si="69">SUM(C37,K37,S37,AA37,AI37,AQ37,AY37,BG37,BO37,BW37,CE37,CM37,CU37,DC37,DK37,DS37,EA37,EI37,EQ37,EY37,FG37,FO37,FW37,GE37,GM37,GU37,HC37,HK37,HS37,IA37,II37,IQ37)</f>
        <v>0</v>
      </c>
      <c r="IZ37" s="107">
        <f t="shared" si="69"/>
        <v>0</v>
      </c>
      <c r="JA37" s="107">
        <f t="shared" si="69"/>
        <v>0</v>
      </c>
      <c r="JB37" s="107">
        <f t="shared" si="69"/>
        <v>0</v>
      </c>
      <c r="JC37" s="107">
        <f t="shared" si="69"/>
        <v>0</v>
      </c>
      <c r="JD37" s="107">
        <f t="shared" si="69"/>
        <v>0</v>
      </c>
      <c r="JE37" s="108">
        <f t="shared" si="35"/>
        <v>0</v>
      </c>
      <c r="JF37" s="104"/>
      <c r="JG37" s="104">
        <f t="shared" si="36"/>
        <v>0</v>
      </c>
    </row>
    <row r="38" ht="15.75" customHeight="1">
      <c r="A38" s="3" t="s">
        <v>91</v>
      </c>
      <c r="B38" s="3" t="s">
        <v>37</v>
      </c>
      <c r="C38" s="104"/>
      <c r="D38" s="104"/>
      <c r="E38" s="104"/>
      <c r="F38" s="104"/>
      <c r="G38" s="104"/>
      <c r="H38" s="104"/>
      <c r="I38" s="105">
        <f t="shared" si="2"/>
        <v>0</v>
      </c>
      <c r="J38" s="106"/>
      <c r="K38" s="104"/>
      <c r="L38" s="104"/>
      <c r="M38" s="104"/>
      <c r="N38" s="104"/>
      <c r="O38" s="104"/>
      <c r="P38" s="104"/>
      <c r="Q38" s="105">
        <f t="shared" si="3"/>
        <v>0</v>
      </c>
      <c r="R38" s="106"/>
      <c r="S38" s="104"/>
      <c r="T38" s="104"/>
      <c r="U38" s="104"/>
      <c r="V38" s="104"/>
      <c r="W38" s="104"/>
      <c r="X38" s="104"/>
      <c r="Y38" s="105">
        <f t="shared" si="4"/>
        <v>0</v>
      </c>
      <c r="Z38" s="106"/>
      <c r="AA38" s="104"/>
      <c r="AB38" s="104"/>
      <c r="AC38" s="104"/>
      <c r="AD38" s="104"/>
      <c r="AE38" s="104"/>
      <c r="AF38" s="104"/>
      <c r="AG38" s="105">
        <f t="shared" si="5"/>
        <v>0</v>
      </c>
      <c r="AH38" s="106"/>
      <c r="AI38" s="104"/>
      <c r="AJ38" s="104"/>
      <c r="AK38" s="104"/>
      <c r="AL38" s="104"/>
      <c r="AM38" s="104"/>
      <c r="AN38" s="104"/>
      <c r="AO38" s="105">
        <f t="shared" si="6"/>
        <v>0</v>
      </c>
      <c r="AP38" s="106"/>
      <c r="AQ38" s="104"/>
      <c r="AR38" s="104"/>
      <c r="AS38" s="104"/>
      <c r="AT38" s="104"/>
      <c r="AU38" s="104"/>
      <c r="AV38" s="104"/>
      <c r="AW38" s="105">
        <f t="shared" si="7"/>
        <v>0</v>
      </c>
      <c r="AX38" s="106"/>
      <c r="AY38" s="104"/>
      <c r="AZ38" s="104"/>
      <c r="BA38" s="104"/>
      <c r="BB38" s="104"/>
      <c r="BC38" s="104"/>
      <c r="BD38" s="104"/>
      <c r="BE38" s="105">
        <f t="shared" si="8"/>
        <v>0</v>
      </c>
      <c r="BF38" s="106"/>
      <c r="BG38" s="104"/>
      <c r="BH38" s="104"/>
      <c r="BI38" s="104"/>
      <c r="BJ38" s="104"/>
      <c r="BK38" s="104"/>
      <c r="BL38" s="104"/>
      <c r="BM38" s="105">
        <f t="shared" si="9"/>
        <v>0</v>
      </c>
      <c r="BN38" s="106"/>
      <c r="BO38" s="104"/>
      <c r="BP38" s="104"/>
      <c r="BQ38" s="104"/>
      <c r="BR38" s="104"/>
      <c r="BS38" s="104"/>
      <c r="BT38" s="104"/>
      <c r="BU38" s="105">
        <f t="shared" si="10"/>
        <v>0</v>
      </c>
      <c r="BV38" s="106"/>
      <c r="BW38" s="104"/>
      <c r="BX38" s="104"/>
      <c r="BY38" s="104"/>
      <c r="BZ38" s="104"/>
      <c r="CA38" s="104"/>
      <c r="CB38" s="104"/>
      <c r="CC38" s="105">
        <f t="shared" si="11"/>
        <v>0</v>
      </c>
      <c r="CD38" s="106"/>
      <c r="CE38" s="104"/>
      <c r="CF38" s="104"/>
      <c r="CG38" s="104"/>
      <c r="CH38" s="104"/>
      <c r="CI38" s="104"/>
      <c r="CJ38" s="104"/>
      <c r="CK38" s="105">
        <f t="shared" si="12"/>
        <v>0</v>
      </c>
      <c r="CL38" s="106"/>
      <c r="CM38" s="104"/>
      <c r="CN38" s="104"/>
      <c r="CO38" s="104"/>
      <c r="CP38" s="104"/>
      <c r="CQ38" s="104"/>
      <c r="CR38" s="104"/>
      <c r="CS38" s="105">
        <f t="shared" si="13"/>
        <v>0</v>
      </c>
      <c r="CT38" s="106"/>
      <c r="CU38" s="104"/>
      <c r="CV38" s="104"/>
      <c r="CW38" s="104"/>
      <c r="CX38" s="104"/>
      <c r="CY38" s="104"/>
      <c r="CZ38" s="104"/>
      <c r="DA38" s="105">
        <f t="shared" si="14"/>
        <v>0</v>
      </c>
      <c r="DB38" s="106"/>
      <c r="DC38" s="104"/>
      <c r="DD38" s="104"/>
      <c r="DE38" s="104"/>
      <c r="DF38" s="104"/>
      <c r="DG38" s="104"/>
      <c r="DH38" s="104"/>
      <c r="DI38" s="105">
        <f t="shared" si="15"/>
        <v>0</v>
      </c>
      <c r="DJ38" s="106"/>
      <c r="DK38" s="104"/>
      <c r="DL38" s="104"/>
      <c r="DM38" s="104"/>
      <c r="DN38" s="104"/>
      <c r="DO38" s="104"/>
      <c r="DP38" s="104"/>
      <c r="DQ38" s="105">
        <f t="shared" si="16"/>
        <v>0</v>
      </c>
      <c r="DR38" s="106"/>
      <c r="DS38" s="104"/>
      <c r="DT38" s="104"/>
      <c r="DU38" s="104"/>
      <c r="DV38" s="104"/>
      <c r="DW38" s="104"/>
      <c r="DX38" s="104"/>
      <c r="DY38" s="105">
        <f t="shared" si="17"/>
        <v>0</v>
      </c>
      <c r="DZ38" s="106"/>
      <c r="EA38" s="104"/>
      <c r="EB38" s="104"/>
      <c r="EC38" s="104"/>
      <c r="ED38" s="104"/>
      <c r="EE38" s="104"/>
      <c r="EF38" s="104"/>
      <c r="EG38" s="105">
        <f t="shared" si="18"/>
        <v>0</v>
      </c>
      <c r="EH38" s="106"/>
      <c r="EI38" s="104"/>
      <c r="EJ38" s="104"/>
      <c r="EK38" s="104"/>
      <c r="EL38" s="104"/>
      <c r="EM38" s="104"/>
      <c r="EN38" s="104"/>
      <c r="EO38" s="105">
        <f t="shared" si="19"/>
        <v>0</v>
      </c>
      <c r="EP38" s="106"/>
      <c r="EQ38" s="104"/>
      <c r="ER38" s="104"/>
      <c r="ES38" s="104"/>
      <c r="ET38" s="104"/>
      <c r="EU38" s="104"/>
      <c r="EV38" s="104"/>
      <c r="EW38" s="105">
        <f t="shared" si="20"/>
        <v>0</v>
      </c>
      <c r="EX38" s="106"/>
      <c r="EY38" s="104"/>
      <c r="EZ38" s="104"/>
      <c r="FA38" s="104"/>
      <c r="FB38" s="104"/>
      <c r="FC38" s="104"/>
      <c r="FD38" s="104"/>
      <c r="FE38" s="105">
        <f t="shared" si="21"/>
        <v>0</v>
      </c>
      <c r="FF38" s="106"/>
      <c r="FG38" s="104"/>
      <c r="FH38" s="104"/>
      <c r="FI38" s="104"/>
      <c r="FJ38" s="104"/>
      <c r="FK38" s="104"/>
      <c r="FL38" s="104"/>
      <c r="FM38" s="105">
        <f t="shared" si="22"/>
        <v>0</v>
      </c>
      <c r="FN38" s="106"/>
      <c r="FO38" s="104"/>
      <c r="FP38" s="104"/>
      <c r="FQ38" s="104"/>
      <c r="FR38" s="104"/>
      <c r="FS38" s="104"/>
      <c r="FT38" s="104"/>
      <c r="FU38" s="105">
        <f t="shared" si="23"/>
        <v>0</v>
      </c>
      <c r="FV38" s="106"/>
      <c r="FW38" s="104"/>
      <c r="FX38" s="104"/>
      <c r="FY38" s="104"/>
      <c r="FZ38" s="104"/>
      <c r="GA38" s="104"/>
      <c r="GB38" s="104"/>
      <c r="GC38" s="105">
        <f t="shared" si="24"/>
        <v>0</v>
      </c>
      <c r="GD38" s="106"/>
      <c r="GE38" s="104"/>
      <c r="GF38" s="104"/>
      <c r="GG38" s="104"/>
      <c r="GH38" s="104"/>
      <c r="GI38" s="104"/>
      <c r="GJ38" s="104"/>
      <c r="GK38" s="105">
        <f t="shared" si="25"/>
        <v>0</v>
      </c>
      <c r="GL38" s="106"/>
      <c r="GM38" s="104"/>
      <c r="GN38" s="104"/>
      <c r="GO38" s="104"/>
      <c r="GP38" s="104"/>
      <c r="GQ38" s="104"/>
      <c r="GR38" s="104"/>
      <c r="GS38" s="105">
        <f t="shared" si="26"/>
        <v>0</v>
      </c>
      <c r="GT38" s="106"/>
      <c r="GU38" s="104"/>
      <c r="GV38" s="104"/>
      <c r="GW38" s="104"/>
      <c r="GX38" s="104"/>
      <c r="GY38" s="104"/>
      <c r="GZ38" s="104"/>
      <c r="HA38" s="105">
        <f t="shared" si="27"/>
        <v>0</v>
      </c>
      <c r="HB38" s="106"/>
      <c r="HC38" s="104"/>
      <c r="HD38" s="104"/>
      <c r="HE38" s="104"/>
      <c r="HF38" s="104"/>
      <c r="HG38" s="104"/>
      <c r="HH38" s="104"/>
      <c r="HI38" s="105">
        <f t="shared" si="28"/>
        <v>0</v>
      </c>
      <c r="HJ38" s="106"/>
      <c r="HK38" s="104"/>
      <c r="HL38" s="104"/>
      <c r="HM38" s="104"/>
      <c r="HN38" s="104"/>
      <c r="HO38" s="104"/>
      <c r="HP38" s="104"/>
      <c r="HQ38" s="105">
        <f t="shared" si="29"/>
        <v>0</v>
      </c>
      <c r="HR38" s="106"/>
      <c r="HS38" s="104"/>
      <c r="HT38" s="104"/>
      <c r="HU38" s="104"/>
      <c r="HV38" s="104"/>
      <c r="HW38" s="104"/>
      <c r="HX38" s="104"/>
      <c r="HY38" s="105">
        <f t="shared" si="30"/>
        <v>0</v>
      </c>
      <c r="HZ38" s="106"/>
      <c r="IA38" s="104"/>
      <c r="IB38" s="104"/>
      <c r="IC38" s="104"/>
      <c r="ID38" s="104"/>
      <c r="IE38" s="104"/>
      <c r="IF38" s="104"/>
      <c r="IG38" s="105">
        <f t="shared" si="31"/>
        <v>0</v>
      </c>
      <c r="IH38" s="106"/>
      <c r="II38" s="104"/>
      <c r="IJ38" s="104"/>
      <c r="IK38" s="104"/>
      <c r="IL38" s="104"/>
      <c r="IM38" s="104"/>
      <c r="IN38" s="104"/>
      <c r="IO38" s="105">
        <f t="shared" si="32"/>
        <v>0</v>
      </c>
      <c r="IP38" s="106"/>
      <c r="IQ38" s="104"/>
      <c r="IR38" s="104"/>
      <c r="IS38" s="104"/>
      <c r="IT38" s="104"/>
      <c r="IU38" s="104"/>
      <c r="IV38" s="104"/>
      <c r="IW38" s="105">
        <f t="shared" si="33"/>
        <v>0</v>
      </c>
      <c r="IX38" s="106"/>
      <c r="IY38" s="107">
        <f t="shared" ref="IY38:JD38" si="70">SUM(C38,K38,S38,AA38,AI38,AQ38,AY38,BG38,BO38,BW38,CE38,CM38,CU38,DC38,DK38,DS38,EA38,EI38,EQ38,EY38,FG38,FO38,FW38,GE38,GM38,GU38,HC38,HK38,HS38,IA38,II38,IQ38)</f>
        <v>0</v>
      </c>
      <c r="IZ38" s="107">
        <f t="shared" si="70"/>
        <v>0</v>
      </c>
      <c r="JA38" s="107">
        <f t="shared" si="70"/>
        <v>0</v>
      </c>
      <c r="JB38" s="107">
        <f t="shared" si="70"/>
        <v>0</v>
      </c>
      <c r="JC38" s="107">
        <f t="shared" si="70"/>
        <v>0</v>
      </c>
      <c r="JD38" s="107">
        <f t="shared" si="70"/>
        <v>0</v>
      </c>
      <c r="JE38" s="108">
        <f t="shared" si="35"/>
        <v>0</v>
      </c>
      <c r="JF38" s="104"/>
      <c r="JG38" s="104">
        <f t="shared" si="36"/>
        <v>0</v>
      </c>
    </row>
    <row r="39" ht="15.75" customHeight="1">
      <c r="A39" s="3" t="s">
        <v>92</v>
      </c>
      <c r="B39" s="3" t="s">
        <v>38</v>
      </c>
      <c r="C39" s="105"/>
      <c r="D39" s="105"/>
      <c r="E39" s="104"/>
      <c r="F39" s="105"/>
      <c r="G39" s="105"/>
      <c r="H39" s="104"/>
      <c r="I39" s="105">
        <f t="shared" si="2"/>
        <v>0</v>
      </c>
      <c r="J39" s="106"/>
      <c r="K39" s="105"/>
      <c r="L39" s="105"/>
      <c r="M39" s="104"/>
      <c r="N39" s="105"/>
      <c r="O39" s="105"/>
      <c r="P39" s="104"/>
      <c r="Q39" s="105">
        <f t="shared" si="3"/>
        <v>0</v>
      </c>
      <c r="R39" s="106"/>
      <c r="S39" s="105"/>
      <c r="T39" s="105"/>
      <c r="U39" s="104"/>
      <c r="V39" s="105"/>
      <c r="W39" s="105"/>
      <c r="X39" s="104"/>
      <c r="Y39" s="105">
        <f t="shared" si="4"/>
        <v>0</v>
      </c>
      <c r="Z39" s="106"/>
      <c r="AA39" s="105"/>
      <c r="AB39" s="105"/>
      <c r="AC39" s="104"/>
      <c r="AD39" s="105"/>
      <c r="AE39" s="105"/>
      <c r="AF39" s="104"/>
      <c r="AG39" s="105">
        <f t="shared" si="5"/>
        <v>0</v>
      </c>
      <c r="AH39" s="106"/>
      <c r="AI39" s="105"/>
      <c r="AJ39" s="105"/>
      <c r="AK39" s="104"/>
      <c r="AL39" s="105"/>
      <c r="AM39" s="105"/>
      <c r="AN39" s="104"/>
      <c r="AO39" s="105">
        <f t="shared" si="6"/>
        <v>0</v>
      </c>
      <c r="AP39" s="106"/>
      <c r="AQ39" s="105"/>
      <c r="AR39" s="105"/>
      <c r="AS39" s="104"/>
      <c r="AT39" s="105"/>
      <c r="AU39" s="105"/>
      <c r="AV39" s="104"/>
      <c r="AW39" s="105">
        <f t="shared" si="7"/>
        <v>0</v>
      </c>
      <c r="AX39" s="106"/>
      <c r="AY39" s="105"/>
      <c r="AZ39" s="105"/>
      <c r="BA39" s="104"/>
      <c r="BB39" s="105"/>
      <c r="BC39" s="105"/>
      <c r="BD39" s="104"/>
      <c r="BE39" s="105">
        <f t="shared" si="8"/>
        <v>0</v>
      </c>
      <c r="BF39" s="106"/>
      <c r="BG39" s="105"/>
      <c r="BH39" s="105"/>
      <c r="BI39" s="104"/>
      <c r="BJ39" s="105"/>
      <c r="BK39" s="105"/>
      <c r="BL39" s="104"/>
      <c r="BM39" s="105">
        <f t="shared" si="9"/>
        <v>0</v>
      </c>
      <c r="BN39" s="106"/>
      <c r="BO39" s="105"/>
      <c r="BP39" s="105"/>
      <c r="BQ39" s="104"/>
      <c r="BR39" s="105"/>
      <c r="BS39" s="105"/>
      <c r="BT39" s="104"/>
      <c r="BU39" s="105">
        <f t="shared" si="10"/>
        <v>0</v>
      </c>
      <c r="BV39" s="106"/>
      <c r="BW39" s="105"/>
      <c r="BX39" s="105"/>
      <c r="BY39" s="104"/>
      <c r="BZ39" s="105"/>
      <c r="CA39" s="105"/>
      <c r="CB39" s="104"/>
      <c r="CC39" s="105">
        <f t="shared" si="11"/>
        <v>0</v>
      </c>
      <c r="CD39" s="106"/>
      <c r="CE39" s="105"/>
      <c r="CF39" s="105"/>
      <c r="CG39" s="104"/>
      <c r="CH39" s="105"/>
      <c r="CI39" s="105"/>
      <c r="CJ39" s="104"/>
      <c r="CK39" s="105">
        <f t="shared" si="12"/>
        <v>0</v>
      </c>
      <c r="CL39" s="106"/>
      <c r="CM39" s="105"/>
      <c r="CN39" s="105"/>
      <c r="CO39" s="104"/>
      <c r="CP39" s="105"/>
      <c r="CQ39" s="105"/>
      <c r="CR39" s="104"/>
      <c r="CS39" s="105">
        <f t="shared" si="13"/>
        <v>0</v>
      </c>
      <c r="CT39" s="106"/>
      <c r="CU39" s="105"/>
      <c r="CV39" s="105"/>
      <c r="CW39" s="104"/>
      <c r="CX39" s="105"/>
      <c r="CY39" s="105"/>
      <c r="CZ39" s="104"/>
      <c r="DA39" s="105">
        <f t="shared" si="14"/>
        <v>0</v>
      </c>
      <c r="DB39" s="106"/>
      <c r="DC39" s="105"/>
      <c r="DD39" s="105"/>
      <c r="DE39" s="104"/>
      <c r="DF39" s="105"/>
      <c r="DG39" s="105"/>
      <c r="DH39" s="104"/>
      <c r="DI39" s="105">
        <f t="shared" si="15"/>
        <v>0</v>
      </c>
      <c r="DJ39" s="106"/>
      <c r="DK39" s="105"/>
      <c r="DL39" s="105"/>
      <c r="DM39" s="104"/>
      <c r="DN39" s="105"/>
      <c r="DO39" s="105"/>
      <c r="DP39" s="104"/>
      <c r="DQ39" s="105">
        <f t="shared" si="16"/>
        <v>0</v>
      </c>
      <c r="DR39" s="106"/>
      <c r="DS39" s="105"/>
      <c r="DT39" s="105"/>
      <c r="DU39" s="104"/>
      <c r="DV39" s="105"/>
      <c r="DW39" s="105"/>
      <c r="DX39" s="104"/>
      <c r="DY39" s="105">
        <f t="shared" si="17"/>
        <v>0</v>
      </c>
      <c r="DZ39" s="106"/>
      <c r="EA39" s="105"/>
      <c r="EB39" s="105"/>
      <c r="EC39" s="104"/>
      <c r="ED39" s="105"/>
      <c r="EE39" s="105"/>
      <c r="EF39" s="104"/>
      <c r="EG39" s="105">
        <f t="shared" si="18"/>
        <v>0</v>
      </c>
      <c r="EH39" s="106"/>
      <c r="EI39" s="105"/>
      <c r="EJ39" s="105"/>
      <c r="EK39" s="104"/>
      <c r="EL39" s="105"/>
      <c r="EM39" s="105"/>
      <c r="EN39" s="104"/>
      <c r="EO39" s="105">
        <f t="shared" si="19"/>
        <v>0</v>
      </c>
      <c r="EP39" s="106"/>
      <c r="EQ39" s="105"/>
      <c r="ER39" s="105"/>
      <c r="ES39" s="104"/>
      <c r="ET39" s="105"/>
      <c r="EU39" s="105"/>
      <c r="EV39" s="104"/>
      <c r="EW39" s="105">
        <f t="shared" si="20"/>
        <v>0</v>
      </c>
      <c r="EX39" s="106"/>
      <c r="EY39" s="105"/>
      <c r="EZ39" s="105"/>
      <c r="FA39" s="104"/>
      <c r="FB39" s="105"/>
      <c r="FC39" s="105"/>
      <c r="FD39" s="104"/>
      <c r="FE39" s="105">
        <f t="shared" si="21"/>
        <v>0</v>
      </c>
      <c r="FF39" s="106"/>
      <c r="FG39" s="105"/>
      <c r="FH39" s="105"/>
      <c r="FI39" s="104"/>
      <c r="FJ39" s="105"/>
      <c r="FK39" s="105"/>
      <c r="FL39" s="104"/>
      <c r="FM39" s="105">
        <f t="shared" si="22"/>
        <v>0</v>
      </c>
      <c r="FN39" s="106"/>
      <c r="FO39" s="105"/>
      <c r="FP39" s="105"/>
      <c r="FQ39" s="104"/>
      <c r="FR39" s="105"/>
      <c r="FS39" s="105"/>
      <c r="FT39" s="104"/>
      <c r="FU39" s="105">
        <f t="shared" si="23"/>
        <v>0</v>
      </c>
      <c r="FV39" s="106"/>
      <c r="FW39" s="105"/>
      <c r="FX39" s="105"/>
      <c r="FY39" s="104"/>
      <c r="FZ39" s="105"/>
      <c r="GA39" s="105"/>
      <c r="GB39" s="104"/>
      <c r="GC39" s="105">
        <f t="shared" si="24"/>
        <v>0</v>
      </c>
      <c r="GD39" s="106"/>
      <c r="GE39" s="105"/>
      <c r="GF39" s="105"/>
      <c r="GG39" s="104"/>
      <c r="GH39" s="105"/>
      <c r="GI39" s="105"/>
      <c r="GJ39" s="104"/>
      <c r="GK39" s="105">
        <f t="shared" si="25"/>
        <v>0</v>
      </c>
      <c r="GL39" s="106"/>
      <c r="GM39" s="105"/>
      <c r="GN39" s="105"/>
      <c r="GO39" s="104"/>
      <c r="GP39" s="105"/>
      <c r="GQ39" s="105"/>
      <c r="GR39" s="104"/>
      <c r="GS39" s="105">
        <f t="shared" si="26"/>
        <v>0</v>
      </c>
      <c r="GT39" s="106"/>
      <c r="GU39" s="105"/>
      <c r="GV39" s="105"/>
      <c r="GW39" s="104"/>
      <c r="GX39" s="105"/>
      <c r="GY39" s="105"/>
      <c r="GZ39" s="104"/>
      <c r="HA39" s="105">
        <f t="shared" si="27"/>
        <v>0</v>
      </c>
      <c r="HB39" s="106"/>
      <c r="HC39" s="105"/>
      <c r="HD39" s="105"/>
      <c r="HE39" s="104"/>
      <c r="HF39" s="105"/>
      <c r="HG39" s="105"/>
      <c r="HH39" s="104"/>
      <c r="HI39" s="105">
        <f t="shared" si="28"/>
        <v>0</v>
      </c>
      <c r="HJ39" s="106"/>
      <c r="HK39" s="105"/>
      <c r="HL39" s="105"/>
      <c r="HM39" s="104"/>
      <c r="HN39" s="105"/>
      <c r="HO39" s="105"/>
      <c r="HP39" s="104"/>
      <c r="HQ39" s="105">
        <f t="shared" si="29"/>
        <v>0</v>
      </c>
      <c r="HR39" s="106"/>
      <c r="HS39" s="105"/>
      <c r="HT39" s="105"/>
      <c r="HU39" s="104"/>
      <c r="HV39" s="105"/>
      <c r="HW39" s="105"/>
      <c r="HX39" s="104"/>
      <c r="HY39" s="105">
        <f t="shared" si="30"/>
        <v>0</v>
      </c>
      <c r="HZ39" s="106"/>
      <c r="IA39" s="105"/>
      <c r="IB39" s="105"/>
      <c r="IC39" s="104"/>
      <c r="ID39" s="105"/>
      <c r="IE39" s="105"/>
      <c r="IF39" s="104"/>
      <c r="IG39" s="105">
        <f t="shared" si="31"/>
        <v>0</v>
      </c>
      <c r="IH39" s="106"/>
      <c r="II39" s="105"/>
      <c r="IJ39" s="105"/>
      <c r="IK39" s="104"/>
      <c r="IL39" s="105"/>
      <c r="IM39" s="105"/>
      <c r="IN39" s="104"/>
      <c r="IO39" s="105">
        <f t="shared" si="32"/>
        <v>0</v>
      </c>
      <c r="IP39" s="106"/>
      <c r="IQ39" s="105"/>
      <c r="IR39" s="105"/>
      <c r="IS39" s="104"/>
      <c r="IT39" s="105"/>
      <c r="IU39" s="105"/>
      <c r="IV39" s="104"/>
      <c r="IW39" s="105">
        <f t="shared" si="33"/>
        <v>0</v>
      </c>
      <c r="IX39" s="106"/>
      <c r="IY39" s="107">
        <f t="shared" ref="IY39:JD39" si="71">SUM(C39,K39,S39,AA39,AI39,AQ39,AY39,BG39,BO39,BW39,CE39,CM39,CU39,DC39,DK39,DS39,EA39,EI39,EQ39,EY39,FG39,FO39,FW39,GE39,GM39,GU39,HC39,HK39,HS39,IA39,II39,IQ39)</f>
        <v>0</v>
      </c>
      <c r="IZ39" s="107">
        <f t="shared" si="71"/>
        <v>0</v>
      </c>
      <c r="JA39" s="107">
        <f t="shared" si="71"/>
        <v>0</v>
      </c>
      <c r="JB39" s="107">
        <f t="shared" si="71"/>
        <v>0</v>
      </c>
      <c r="JC39" s="107">
        <f t="shared" si="71"/>
        <v>0</v>
      </c>
      <c r="JD39" s="107">
        <f t="shared" si="71"/>
        <v>0</v>
      </c>
      <c r="JE39" s="108">
        <f t="shared" si="35"/>
        <v>0</v>
      </c>
      <c r="JF39" s="104"/>
      <c r="JG39" s="104">
        <f t="shared" si="36"/>
        <v>0</v>
      </c>
    </row>
    <row r="40" ht="15.75" customHeight="1">
      <c r="A40" s="3" t="s">
        <v>94</v>
      </c>
      <c r="B40" s="3" t="s">
        <v>40</v>
      </c>
      <c r="C40" s="104"/>
      <c r="D40" s="104"/>
      <c r="E40" s="104"/>
      <c r="F40" s="104"/>
      <c r="G40" s="104"/>
      <c r="H40" s="104"/>
      <c r="I40" s="105">
        <f t="shared" si="2"/>
        <v>0</v>
      </c>
      <c r="J40" s="106"/>
      <c r="K40" s="104"/>
      <c r="L40" s="104"/>
      <c r="M40" s="104"/>
      <c r="N40" s="104"/>
      <c r="O40" s="104"/>
      <c r="P40" s="104"/>
      <c r="Q40" s="105">
        <f t="shared" si="3"/>
        <v>0</v>
      </c>
      <c r="R40" s="106"/>
      <c r="S40" s="104"/>
      <c r="T40" s="104"/>
      <c r="U40" s="104"/>
      <c r="V40" s="104"/>
      <c r="W40" s="104"/>
      <c r="X40" s="104"/>
      <c r="Y40" s="105">
        <f t="shared" si="4"/>
        <v>0</v>
      </c>
      <c r="Z40" s="106"/>
      <c r="AA40" s="104"/>
      <c r="AB40" s="104"/>
      <c r="AC40" s="104"/>
      <c r="AD40" s="104"/>
      <c r="AE40" s="104"/>
      <c r="AF40" s="104"/>
      <c r="AG40" s="105">
        <f t="shared" si="5"/>
        <v>0</v>
      </c>
      <c r="AH40" s="106"/>
      <c r="AI40" s="104"/>
      <c r="AJ40" s="104"/>
      <c r="AK40" s="104"/>
      <c r="AL40" s="104"/>
      <c r="AM40" s="104"/>
      <c r="AN40" s="104"/>
      <c r="AO40" s="105">
        <f t="shared" si="6"/>
        <v>0</v>
      </c>
      <c r="AP40" s="106"/>
      <c r="AQ40" s="104"/>
      <c r="AR40" s="104"/>
      <c r="AS40" s="104"/>
      <c r="AT40" s="104"/>
      <c r="AU40" s="104"/>
      <c r="AV40" s="104"/>
      <c r="AW40" s="105">
        <f t="shared" si="7"/>
        <v>0</v>
      </c>
      <c r="AX40" s="106"/>
      <c r="AY40" s="104"/>
      <c r="AZ40" s="104"/>
      <c r="BA40" s="104"/>
      <c r="BB40" s="104"/>
      <c r="BC40" s="104"/>
      <c r="BD40" s="104"/>
      <c r="BE40" s="105">
        <f t="shared" si="8"/>
        <v>0</v>
      </c>
      <c r="BF40" s="106"/>
      <c r="BG40" s="104"/>
      <c r="BH40" s="104"/>
      <c r="BI40" s="104"/>
      <c r="BJ40" s="104"/>
      <c r="BK40" s="104"/>
      <c r="BL40" s="104"/>
      <c r="BM40" s="105">
        <f t="shared" si="9"/>
        <v>0</v>
      </c>
      <c r="BN40" s="106"/>
      <c r="BO40" s="104"/>
      <c r="BP40" s="104"/>
      <c r="BQ40" s="104"/>
      <c r="BR40" s="104"/>
      <c r="BS40" s="104"/>
      <c r="BT40" s="104"/>
      <c r="BU40" s="105">
        <f t="shared" si="10"/>
        <v>0</v>
      </c>
      <c r="BV40" s="106"/>
      <c r="BW40" s="104"/>
      <c r="BX40" s="104"/>
      <c r="BY40" s="104"/>
      <c r="BZ40" s="104"/>
      <c r="CA40" s="104"/>
      <c r="CB40" s="104"/>
      <c r="CC40" s="105">
        <f t="shared" si="11"/>
        <v>0</v>
      </c>
      <c r="CD40" s="106"/>
      <c r="CE40" s="104"/>
      <c r="CF40" s="104"/>
      <c r="CG40" s="104"/>
      <c r="CH40" s="104"/>
      <c r="CI40" s="104"/>
      <c r="CJ40" s="104"/>
      <c r="CK40" s="105">
        <f t="shared" si="12"/>
        <v>0</v>
      </c>
      <c r="CL40" s="106"/>
      <c r="CM40" s="104"/>
      <c r="CN40" s="104"/>
      <c r="CO40" s="104"/>
      <c r="CP40" s="104"/>
      <c r="CQ40" s="104"/>
      <c r="CR40" s="104"/>
      <c r="CS40" s="105">
        <f t="shared" si="13"/>
        <v>0</v>
      </c>
      <c r="CT40" s="106"/>
      <c r="CU40" s="104"/>
      <c r="CV40" s="104"/>
      <c r="CW40" s="104"/>
      <c r="CX40" s="104"/>
      <c r="CY40" s="104"/>
      <c r="CZ40" s="104"/>
      <c r="DA40" s="105">
        <f t="shared" si="14"/>
        <v>0</v>
      </c>
      <c r="DB40" s="106"/>
      <c r="DC40" s="104"/>
      <c r="DD40" s="104"/>
      <c r="DE40" s="104"/>
      <c r="DF40" s="104"/>
      <c r="DG40" s="104"/>
      <c r="DH40" s="104"/>
      <c r="DI40" s="105">
        <f t="shared" si="15"/>
        <v>0</v>
      </c>
      <c r="DJ40" s="106"/>
      <c r="DK40" s="104"/>
      <c r="DL40" s="104"/>
      <c r="DM40" s="104"/>
      <c r="DN40" s="104"/>
      <c r="DO40" s="104"/>
      <c r="DP40" s="104"/>
      <c r="DQ40" s="105">
        <f t="shared" si="16"/>
        <v>0</v>
      </c>
      <c r="DR40" s="106"/>
      <c r="DS40" s="104"/>
      <c r="DT40" s="104"/>
      <c r="DU40" s="104"/>
      <c r="DV40" s="104"/>
      <c r="DW40" s="104"/>
      <c r="DX40" s="104"/>
      <c r="DY40" s="105">
        <f t="shared" si="17"/>
        <v>0</v>
      </c>
      <c r="DZ40" s="106"/>
      <c r="EA40" s="104"/>
      <c r="EB40" s="104"/>
      <c r="EC40" s="104"/>
      <c r="ED40" s="104"/>
      <c r="EE40" s="104"/>
      <c r="EF40" s="104"/>
      <c r="EG40" s="105">
        <f t="shared" si="18"/>
        <v>0</v>
      </c>
      <c r="EH40" s="106"/>
      <c r="EI40" s="104"/>
      <c r="EJ40" s="104"/>
      <c r="EK40" s="104"/>
      <c r="EL40" s="104"/>
      <c r="EM40" s="104"/>
      <c r="EN40" s="104"/>
      <c r="EO40" s="105">
        <f t="shared" si="19"/>
        <v>0</v>
      </c>
      <c r="EP40" s="106"/>
      <c r="EQ40" s="104"/>
      <c r="ER40" s="104"/>
      <c r="ES40" s="104"/>
      <c r="ET40" s="104"/>
      <c r="EU40" s="104"/>
      <c r="EV40" s="104"/>
      <c r="EW40" s="105">
        <f t="shared" si="20"/>
        <v>0</v>
      </c>
      <c r="EX40" s="106"/>
      <c r="EY40" s="104"/>
      <c r="EZ40" s="104"/>
      <c r="FA40" s="104"/>
      <c r="FB40" s="104"/>
      <c r="FC40" s="104"/>
      <c r="FD40" s="104"/>
      <c r="FE40" s="105">
        <f t="shared" si="21"/>
        <v>0</v>
      </c>
      <c r="FF40" s="106"/>
      <c r="FG40" s="104"/>
      <c r="FH40" s="104"/>
      <c r="FI40" s="104"/>
      <c r="FJ40" s="104"/>
      <c r="FK40" s="104"/>
      <c r="FL40" s="104"/>
      <c r="FM40" s="105">
        <f t="shared" si="22"/>
        <v>0</v>
      </c>
      <c r="FN40" s="106"/>
      <c r="FO40" s="104"/>
      <c r="FP40" s="104"/>
      <c r="FQ40" s="104"/>
      <c r="FR40" s="104"/>
      <c r="FS40" s="104"/>
      <c r="FT40" s="104"/>
      <c r="FU40" s="105">
        <f t="shared" si="23"/>
        <v>0</v>
      </c>
      <c r="FV40" s="106"/>
      <c r="FW40" s="104"/>
      <c r="FX40" s="104"/>
      <c r="FY40" s="104"/>
      <c r="FZ40" s="104"/>
      <c r="GA40" s="104"/>
      <c r="GB40" s="104"/>
      <c r="GC40" s="105">
        <f t="shared" si="24"/>
        <v>0</v>
      </c>
      <c r="GD40" s="106"/>
      <c r="GE40" s="104"/>
      <c r="GF40" s="104"/>
      <c r="GG40" s="104"/>
      <c r="GH40" s="104"/>
      <c r="GI40" s="104"/>
      <c r="GJ40" s="104"/>
      <c r="GK40" s="105">
        <f t="shared" si="25"/>
        <v>0</v>
      </c>
      <c r="GL40" s="106"/>
      <c r="GM40" s="104"/>
      <c r="GN40" s="104"/>
      <c r="GO40" s="104"/>
      <c r="GP40" s="104"/>
      <c r="GQ40" s="104"/>
      <c r="GR40" s="104"/>
      <c r="GS40" s="105">
        <f t="shared" si="26"/>
        <v>0</v>
      </c>
      <c r="GT40" s="106"/>
      <c r="GU40" s="104"/>
      <c r="GV40" s="104"/>
      <c r="GW40" s="104"/>
      <c r="GX40" s="104"/>
      <c r="GY40" s="104"/>
      <c r="GZ40" s="104"/>
      <c r="HA40" s="105">
        <f t="shared" si="27"/>
        <v>0</v>
      </c>
      <c r="HB40" s="106"/>
      <c r="HC40" s="104"/>
      <c r="HD40" s="104"/>
      <c r="HE40" s="104"/>
      <c r="HF40" s="104"/>
      <c r="HG40" s="104"/>
      <c r="HH40" s="104"/>
      <c r="HI40" s="105">
        <f t="shared" si="28"/>
        <v>0</v>
      </c>
      <c r="HJ40" s="106"/>
      <c r="HK40" s="104"/>
      <c r="HL40" s="104"/>
      <c r="HM40" s="104"/>
      <c r="HN40" s="104"/>
      <c r="HO40" s="104"/>
      <c r="HP40" s="104"/>
      <c r="HQ40" s="105">
        <f t="shared" si="29"/>
        <v>0</v>
      </c>
      <c r="HR40" s="106"/>
      <c r="HS40" s="104"/>
      <c r="HT40" s="104"/>
      <c r="HU40" s="104"/>
      <c r="HV40" s="104"/>
      <c r="HW40" s="104"/>
      <c r="HX40" s="104"/>
      <c r="HY40" s="105">
        <f t="shared" si="30"/>
        <v>0</v>
      </c>
      <c r="HZ40" s="106"/>
      <c r="IA40" s="104"/>
      <c r="IB40" s="104"/>
      <c r="IC40" s="104"/>
      <c r="ID40" s="104"/>
      <c r="IE40" s="104"/>
      <c r="IF40" s="104"/>
      <c r="IG40" s="105">
        <f t="shared" si="31"/>
        <v>0</v>
      </c>
      <c r="IH40" s="106"/>
      <c r="II40" s="104"/>
      <c r="IJ40" s="104"/>
      <c r="IK40" s="104"/>
      <c r="IL40" s="104"/>
      <c r="IM40" s="104"/>
      <c r="IN40" s="104"/>
      <c r="IO40" s="105">
        <f t="shared" si="32"/>
        <v>0</v>
      </c>
      <c r="IP40" s="106"/>
      <c r="IQ40" s="104"/>
      <c r="IR40" s="104"/>
      <c r="IS40" s="104"/>
      <c r="IT40" s="104"/>
      <c r="IU40" s="104"/>
      <c r="IV40" s="104"/>
      <c r="IW40" s="105">
        <f t="shared" si="33"/>
        <v>0</v>
      </c>
      <c r="IX40" s="106"/>
      <c r="IY40" s="107">
        <f t="shared" ref="IY40:JD40" si="72">SUM(C40,K40,S40,AA40,AI40,AQ40,AY40,BG40,BO40,BW40,CE40,CM40,CU40,DC40,DK40,DS40,EA40,EI40,EQ40,EY40,FG40,FO40,FW40,GE40,GM40,GU40,HC40,HK40,HS40,IA40,II40,IQ40)</f>
        <v>0</v>
      </c>
      <c r="IZ40" s="107">
        <f t="shared" si="72"/>
        <v>0</v>
      </c>
      <c r="JA40" s="107">
        <f t="shared" si="72"/>
        <v>0</v>
      </c>
      <c r="JB40" s="107">
        <f t="shared" si="72"/>
        <v>0</v>
      </c>
      <c r="JC40" s="107">
        <f t="shared" si="72"/>
        <v>0</v>
      </c>
      <c r="JD40" s="107">
        <f t="shared" si="72"/>
        <v>0</v>
      </c>
      <c r="JE40" s="108">
        <f t="shared" si="35"/>
        <v>0</v>
      </c>
      <c r="JF40" s="104"/>
      <c r="JG40" s="104">
        <f t="shared" si="36"/>
        <v>0</v>
      </c>
    </row>
    <row r="41" ht="15.75" customHeight="1">
      <c r="A41" s="3" t="s">
        <v>95</v>
      </c>
      <c r="B41" s="3" t="s">
        <v>115</v>
      </c>
      <c r="C41" s="104"/>
      <c r="D41" s="104"/>
      <c r="E41" s="104"/>
      <c r="F41" s="104"/>
      <c r="G41" s="104"/>
      <c r="H41" s="104"/>
      <c r="I41" s="105">
        <f t="shared" si="2"/>
        <v>0</v>
      </c>
      <c r="J41" s="106"/>
      <c r="K41" s="104"/>
      <c r="L41" s="104"/>
      <c r="M41" s="104"/>
      <c r="N41" s="104"/>
      <c r="O41" s="104"/>
      <c r="P41" s="104"/>
      <c r="Q41" s="105">
        <f t="shared" si="3"/>
        <v>0</v>
      </c>
      <c r="R41" s="106"/>
      <c r="S41" s="104"/>
      <c r="T41" s="104"/>
      <c r="U41" s="104"/>
      <c r="V41" s="104"/>
      <c r="W41" s="104"/>
      <c r="X41" s="104"/>
      <c r="Y41" s="105">
        <f t="shared" si="4"/>
        <v>0</v>
      </c>
      <c r="Z41" s="106"/>
      <c r="AA41" s="104"/>
      <c r="AB41" s="104"/>
      <c r="AC41" s="104"/>
      <c r="AD41" s="104"/>
      <c r="AE41" s="104"/>
      <c r="AF41" s="104"/>
      <c r="AG41" s="105">
        <f t="shared" si="5"/>
        <v>0</v>
      </c>
      <c r="AH41" s="106"/>
      <c r="AI41" s="104"/>
      <c r="AJ41" s="104"/>
      <c r="AK41" s="104"/>
      <c r="AL41" s="104"/>
      <c r="AM41" s="104"/>
      <c r="AN41" s="104"/>
      <c r="AO41" s="105">
        <f t="shared" si="6"/>
        <v>0</v>
      </c>
      <c r="AP41" s="106"/>
      <c r="AQ41" s="104"/>
      <c r="AR41" s="104"/>
      <c r="AS41" s="104"/>
      <c r="AT41" s="104"/>
      <c r="AU41" s="104"/>
      <c r="AV41" s="104"/>
      <c r="AW41" s="105">
        <f t="shared" si="7"/>
        <v>0</v>
      </c>
      <c r="AX41" s="106"/>
      <c r="AY41" s="104"/>
      <c r="AZ41" s="104"/>
      <c r="BA41" s="104"/>
      <c r="BB41" s="104"/>
      <c r="BC41" s="104"/>
      <c r="BD41" s="104"/>
      <c r="BE41" s="105">
        <f t="shared" si="8"/>
        <v>0</v>
      </c>
      <c r="BF41" s="106"/>
      <c r="BG41" s="104"/>
      <c r="BH41" s="104"/>
      <c r="BI41" s="104"/>
      <c r="BJ41" s="104"/>
      <c r="BK41" s="104"/>
      <c r="BL41" s="104"/>
      <c r="BM41" s="105">
        <f t="shared" si="9"/>
        <v>0</v>
      </c>
      <c r="BN41" s="106"/>
      <c r="BO41" s="104"/>
      <c r="BP41" s="104"/>
      <c r="BQ41" s="104"/>
      <c r="BR41" s="104"/>
      <c r="BS41" s="104"/>
      <c r="BT41" s="104"/>
      <c r="BU41" s="105">
        <f t="shared" si="10"/>
        <v>0</v>
      </c>
      <c r="BV41" s="106"/>
      <c r="BW41" s="104"/>
      <c r="BX41" s="104"/>
      <c r="BY41" s="104"/>
      <c r="BZ41" s="104"/>
      <c r="CA41" s="104"/>
      <c r="CB41" s="104"/>
      <c r="CC41" s="105">
        <f t="shared" si="11"/>
        <v>0</v>
      </c>
      <c r="CD41" s="106"/>
      <c r="CE41" s="104"/>
      <c r="CF41" s="104"/>
      <c r="CG41" s="104"/>
      <c r="CH41" s="104"/>
      <c r="CI41" s="104"/>
      <c r="CJ41" s="104"/>
      <c r="CK41" s="105">
        <f t="shared" si="12"/>
        <v>0</v>
      </c>
      <c r="CL41" s="106"/>
      <c r="CM41" s="104"/>
      <c r="CN41" s="104"/>
      <c r="CO41" s="104"/>
      <c r="CP41" s="104"/>
      <c r="CQ41" s="104"/>
      <c r="CR41" s="104"/>
      <c r="CS41" s="105">
        <f t="shared" si="13"/>
        <v>0</v>
      </c>
      <c r="CT41" s="106"/>
      <c r="CU41" s="104"/>
      <c r="CV41" s="104"/>
      <c r="CW41" s="104"/>
      <c r="CX41" s="104"/>
      <c r="CY41" s="104"/>
      <c r="CZ41" s="104"/>
      <c r="DA41" s="105">
        <f t="shared" si="14"/>
        <v>0</v>
      </c>
      <c r="DB41" s="106"/>
      <c r="DC41" s="104"/>
      <c r="DD41" s="104"/>
      <c r="DE41" s="104"/>
      <c r="DF41" s="104"/>
      <c r="DG41" s="104"/>
      <c r="DH41" s="104"/>
      <c r="DI41" s="105">
        <f t="shared" si="15"/>
        <v>0</v>
      </c>
      <c r="DJ41" s="106"/>
      <c r="DK41" s="104"/>
      <c r="DL41" s="104"/>
      <c r="DM41" s="104"/>
      <c r="DN41" s="104"/>
      <c r="DO41" s="104"/>
      <c r="DP41" s="104"/>
      <c r="DQ41" s="105">
        <f t="shared" si="16"/>
        <v>0</v>
      </c>
      <c r="DR41" s="106"/>
      <c r="DS41" s="104"/>
      <c r="DT41" s="104"/>
      <c r="DU41" s="104"/>
      <c r="DV41" s="104"/>
      <c r="DW41" s="104"/>
      <c r="DX41" s="104"/>
      <c r="DY41" s="105">
        <f t="shared" si="17"/>
        <v>0</v>
      </c>
      <c r="DZ41" s="106"/>
      <c r="EA41" s="104"/>
      <c r="EB41" s="104"/>
      <c r="EC41" s="104"/>
      <c r="ED41" s="104"/>
      <c r="EE41" s="104"/>
      <c r="EF41" s="104"/>
      <c r="EG41" s="105">
        <f t="shared" si="18"/>
        <v>0</v>
      </c>
      <c r="EH41" s="106"/>
      <c r="EI41" s="104"/>
      <c r="EJ41" s="104"/>
      <c r="EK41" s="104"/>
      <c r="EL41" s="104"/>
      <c r="EM41" s="104"/>
      <c r="EN41" s="104"/>
      <c r="EO41" s="105">
        <f t="shared" si="19"/>
        <v>0</v>
      </c>
      <c r="EP41" s="106"/>
      <c r="EQ41" s="104"/>
      <c r="ER41" s="104"/>
      <c r="ES41" s="104"/>
      <c r="ET41" s="104"/>
      <c r="EU41" s="104"/>
      <c r="EV41" s="104"/>
      <c r="EW41" s="105">
        <f t="shared" si="20"/>
        <v>0</v>
      </c>
      <c r="EX41" s="106"/>
      <c r="EY41" s="104"/>
      <c r="EZ41" s="104"/>
      <c r="FA41" s="104"/>
      <c r="FB41" s="104"/>
      <c r="FC41" s="104"/>
      <c r="FD41" s="104"/>
      <c r="FE41" s="105">
        <f t="shared" si="21"/>
        <v>0</v>
      </c>
      <c r="FF41" s="106"/>
      <c r="FG41" s="104"/>
      <c r="FH41" s="104"/>
      <c r="FI41" s="104"/>
      <c r="FJ41" s="104"/>
      <c r="FK41" s="104"/>
      <c r="FL41" s="104"/>
      <c r="FM41" s="105">
        <f t="shared" si="22"/>
        <v>0</v>
      </c>
      <c r="FN41" s="106"/>
      <c r="FO41" s="104"/>
      <c r="FP41" s="104"/>
      <c r="FQ41" s="104"/>
      <c r="FR41" s="104"/>
      <c r="FS41" s="104"/>
      <c r="FT41" s="104"/>
      <c r="FU41" s="105">
        <f t="shared" si="23"/>
        <v>0</v>
      </c>
      <c r="FV41" s="106"/>
      <c r="FW41" s="104"/>
      <c r="FX41" s="104"/>
      <c r="FY41" s="104"/>
      <c r="FZ41" s="104"/>
      <c r="GA41" s="104"/>
      <c r="GB41" s="104"/>
      <c r="GC41" s="105">
        <f t="shared" si="24"/>
        <v>0</v>
      </c>
      <c r="GD41" s="106"/>
      <c r="GE41" s="104"/>
      <c r="GF41" s="104"/>
      <c r="GG41" s="104"/>
      <c r="GH41" s="104"/>
      <c r="GI41" s="104"/>
      <c r="GJ41" s="104"/>
      <c r="GK41" s="105">
        <f t="shared" si="25"/>
        <v>0</v>
      </c>
      <c r="GL41" s="106"/>
      <c r="GM41" s="104"/>
      <c r="GN41" s="104"/>
      <c r="GO41" s="104"/>
      <c r="GP41" s="104"/>
      <c r="GQ41" s="104"/>
      <c r="GR41" s="104"/>
      <c r="GS41" s="105">
        <f t="shared" si="26"/>
        <v>0</v>
      </c>
      <c r="GT41" s="106"/>
      <c r="GU41" s="104"/>
      <c r="GV41" s="104"/>
      <c r="GW41" s="104"/>
      <c r="GX41" s="104"/>
      <c r="GY41" s="104"/>
      <c r="GZ41" s="104"/>
      <c r="HA41" s="105">
        <f t="shared" si="27"/>
        <v>0</v>
      </c>
      <c r="HB41" s="106"/>
      <c r="HC41" s="104"/>
      <c r="HD41" s="104"/>
      <c r="HE41" s="104"/>
      <c r="HF41" s="104"/>
      <c r="HG41" s="104"/>
      <c r="HH41" s="104"/>
      <c r="HI41" s="105">
        <f t="shared" si="28"/>
        <v>0</v>
      </c>
      <c r="HJ41" s="106"/>
      <c r="HK41" s="104"/>
      <c r="HL41" s="104"/>
      <c r="HM41" s="104"/>
      <c r="HN41" s="104"/>
      <c r="HO41" s="104"/>
      <c r="HP41" s="104"/>
      <c r="HQ41" s="105">
        <f t="shared" si="29"/>
        <v>0</v>
      </c>
      <c r="HR41" s="106"/>
      <c r="HS41" s="104"/>
      <c r="HT41" s="104"/>
      <c r="HU41" s="104"/>
      <c r="HV41" s="104"/>
      <c r="HW41" s="104"/>
      <c r="HX41" s="104"/>
      <c r="HY41" s="105">
        <f t="shared" si="30"/>
        <v>0</v>
      </c>
      <c r="HZ41" s="106"/>
      <c r="IA41" s="104"/>
      <c r="IB41" s="104"/>
      <c r="IC41" s="104"/>
      <c r="ID41" s="104"/>
      <c r="IE41" s="104"/>
      <c r="IF41" s="104"/>
      <c r="IG41" s="105">
        <f t="shared" si="31"/>
        <v>0</v>
      </c>
      <c r="IH41" s="106"/>
      <c r="II41" s="104"/>
      <c r="IJ41" s="104"/>
      <c r="IK41" s="104"/>
      <c r="IL41" s="104"/>
      <c r="IM41" s="104"/>
      <c r="IN41" s="104"/>
      <c r="IO41" s="105">
        <f t="shared" si="32"/>
        <v>0</v>
      </c>
      <c r="IP41" s="106"/>
      <c r="IQ41" s="104"/>
      <c r="IR41" s="104"/>
      <c r="IS41" s="104"/>
      <c r="IT41" s="104"/>
      <c r="IU41" s="104"/>
      <c r="IV41" s="104"/>
      <c r="IW41" s="105">
        <f t="shared" si="33"/>
        <v>0</v>
      </c>
      <c r="IX41" s="106"/>
      <c r="IY41" s="107">
        <f t="shared" ref="IY41:JD41" si="73">SUM(C41,K41,S41,AA41,AI41,AQ41,AY41,BG41,BO41,BW41,CE41,CM41,CU41,DC41,DK41,DS41,EA41,EI41,EQ41,EY41,FG41,FO41,FW41,GE41,GM41,GU41,HC41,HK41,HS41,IA41,II41,IQ41)</f>
        <v>0</v>
      </c>
      <c r="IZ41" s="107">
        <f t="shared" si="73"/>
        <v>0</v>
      </c>
      <c r="JA41" s="107">
        <f t="shared" si="73"/>
        <v>0</v>
      </c>
      <c r="JB41" s="107">
        <f t="shared" si="73"/>
        <v>0</v>
      </c>
      <c r="JC41" s="107">
        <f t="shared" si="73"/>
        <v>0</v>
      </c>
      <c r="JD41" s="107">
        <f t="shared" si="73"/>
        <v>0</v>
      </c>
      <c r="JE41" s="108">
        <f t="shared" si="35"/>
        <v>0</v>
      </c>
      <c r="JF41" s="104"/>
      <c r="JG41" s="104">
        <f t="shared" si="36"/>
        <v>0</v>
      </c>
    </row>
    <row r="42" ht="15.75" customHeight="1">
      <c r="A42" s="3" t="s">
        <v>96</v>
      </c>
      <c r="B42" s="3" t="s">
        <v>42</v>
      </c>
      <c r="C42" s="104"/>
      <c r="D42" s="104"/>
      <c r="E42" s="105"/>
      <c r="F42" s="105"/>
      <c r="G42" s="105"/>
      <c r="H42" s="105"/>
      <c r="I42" s="105">
        <f t="shared" si="2"/>
        <v>0</v>
      </c>
      <c r="J42" s="106"/>
      <c r="K42" s="104"/>
      <c r="L42" s="104"/>
      <c r="M42" s="105"/>
      <c r="N42" s="105"/>
      <c r="O42" s="105"/>
      <c r="P42" s="105"/>
      <c r="Q42" s="105">
        <f t="shared" si="3"/>
        <v>0</v>
      </c>
      <c r="R42" s="106"/>
      <c r="S42" s="104"/>
      <c r="T42" s="104"/>
      <c r="U42" s="105"/>
      <c r="V42" s="105"/>
      <c r="W42" s="105"/>
      <c r="X42" s="105"/>
      <c r="Y42" s="105">
        <f t="shared" si="4"/>
        <v>0</v>
      </c>
      <c r="Z42" s="106"/>
      <c r="AA42" s="104"/>
      <c r="AB42" s="104"/>
      <c r="AC42" s="105"/>
      <c r="AD42" s="105"/>
      <c r="AE42" s="105"/>
      <c r="AF42" s="105"/>
      <c r="AG42" s="105">
        <f t="shared" si="5"/>
        <v>0</v>
      </c>
      <c r="AH42" s="106"/>
      <c r="AI42" s="104"/>
      <c r="AJ42" s="104"/>
      <c r="AK42" s="105"/>
      <c r="AL42" s="105"/>
      <c r="AM42" s="105"/>
      <c r="AN42" s="105"/>
      <c r="AO42" s="105">
        <f t="shared" si="6"/>
        <v>0</v>
      </c>
      <c r="AP42" s="106"/>
      <c r="AQ42" s="104"/>
      <c r="AR42" s="104"/>
      <c r="AS42" s="105"/>
      <c r="AT42" s="105"/>
      <c r="AU42" s="105"/>
      <c r="AV42" s="105"/>
      <c r="AW42" s="105">
        <f t="shared" si="7"/>
        <v>0</v>
      </c>
      <c r="AX42" s="106"/>
      <c r="AY42" s="104"/>
      <c r="AZ42" s="104"/>
      <c r="BA42" s="105"/>
      <c r="BB42" s="105"/>
      <c r="BC42" s="105"/>
      <c r="BD42" s="105"/>
      <c r="BE42" s="105">
        <f t="shared" si="8"/>
        <v>0</v>
      </c>
      <c r="BF42" s="106"/>
      <c r="BG42" s="104"/>
      <c r="BH42" s="104"/>
      <c r="BI42" s="105"/>
      <c r="BJ42" s="105"/>
      <c r="BK42" s="105"/>
      <c r="BL42" s="105"/>
      <c r="BM42" s="105">
        <f t="shared" si="9"/>
        <v>0</v>
      </c>
      <c r="BN42" s="106"/>
      <c r="BO42" s="104"/>
      <c r="BP42" s="104"/>
      <c r="BQ42" s="105"/>
      <c r="BR42" s="105"/>
      <c r="BS42" s="105"/>
      <c r="BT42" s="105"/>
      <c r="BU42" s="105">
        <f t="shared" si="10"/>
        <v>0</v>
      </c>
      <c r="BV42" s="106"/>
      <c r="BW42" s="104"/>
      <c r="BX42" s="104"/>
      <c r="BY42" s="105"/>
      <c r="BZ42" s="105"/>
      <c r="CA42" s="105"/>
      <c r="CB42" s="105"/>
      <c r="CC42" s="105">
        <f t="shared" si="11"/>
        <v>0</v>
      </c>
      <c r="CD42" s="106"/>
      <c r="CE42" s="104"/>
      <c r="CF42" s="104"/>
      <c r="CG42" s="105"/>
      <c r="CH42" s="105"/>
      <c r="CI42" s="105"/>
      <c r="CJ42" s="105"/>
      <c r="CK42" s="105">
        <f t="shared" si="12"/>
        <v>0</v>
      </c>
      <c r="CL42" s="106"/>
      <c r="CM42" s="104"/>
      <c r="CN42" s="104"/>
      <c r="CO42" s="105"/>
      <c r="CP42" s="105"/>
      <c r="CQ42" s="105"/>
      <c r="CR42" s="105"/>
      <c r="CS42" s="105">
        <f t="shared" si="13"/>
        <v>0</v>
      </c>
      <c r="CT42" s="106"/>
      <c r="CU42" s="104"/>
      <c r="CV42" s="104"/>
      <c r="CW42" s="105"/>
      <c r="CX42" s="105"/>
      <c r="CY42" s="105"/>
      <c r="CZ42" s="105"/>
      <c r="DA42" s="105">
        <f t="shared" si="14"/>
        <v>0</v>
      </c>
      <c r="DB42" s="106"/>
      <c r="DC42" s="104"/>
      <c r="DD42" s="104"/>
      <c r="DE42" s="105"/>
      <c r="DF42" s="105"/>
      <c r="DG42" s="105"/>
      <c r="DH42" s="105"/>
      <c r="DI42" s="105">
        <f t="shared" si="15"/>
        <v>0</v>
      </c>
      <c r="DJ42" s="106"/>
      <c r="DK42" s="104"/>
      <c r="DL42" s="104"/>
      <c r="DM42" s="105"/>
      <c r="DN42" s="105"/>
      <c r="DO42" s="105"/>
      <c r="DP42" s="105"/>
      <c r="DQ42" s="105">
        <f t="shared" si="16"/>
        <v>0</v>
      </c>
      <c r="DR42" s="106"/>
      <c r="DS42" s="104"/>
      <c r="DT42" s="104"/>
      <c r="DU42" s="105"/>
      <c r="DV42" s="105"/>
      <c r="DW42" s="105"/>
      <c r="DX42" s="105"/>
      <c r="DY42" s="105">
        <f t="shared" si="17"/>
        <v>0</v>
      </c>
      <c r="DZ42" s="106"/>
      <c r="EA42" s="104"/>
      <c r="EB42" s="104"/>
      <c r="EC42" s="105"/>
      <c r="ED42" s="105"/>
      <c r="EE42" s="105"/>
      <c r="EF42" s="105"/>
      <c r="EG42" s="105">
        <f t="shared" si="18"/>
        <v>0</v>
      </c>
      <c r="EH42" s="106"/>
      <c r="EI42" s="104"/>
      <c r="EJ42" s="104"/>
      <c r="EK42" s="105"/>
      <c r="EL42" s="105"/>
      <c r="EM42" s="105"/>
      <c r="EN42" s="105"/>
      <c r="EO42" s="105">
        <f t="shared" si="19"/>
        <v>0</v>
      </c>
      <c r="EP42" s="106"/>
      <c r="EQ42" s="104"/>
      <c r="ER42" s="104"/>
      <c r="ES42" s="105"/>
      <c r="ET42" s="105"/>
      <c r="EU42" s="105"/>
      <c r="EV42" s="105"/>
      <c r="EW42" s="105">
        <f t="shared" si="20"/>
        <v>0</v>
      </c>
      <c r="EX42" s="106"/>
      <c r="EY42" s="104"/>
      <c r="EZ42" s="104"/>
      <c r="FA42" s="105"/>
      <c r="FB42" s="105"/>
      <c r="FC42" s="105"/>
      <c r="FD42" s="105"/>
      <c r="FE42" s="105">
        <f t="shared" si="21"/>
        <v>0</v>
      </c>
      <c r="FF42" s="106"/>
      <c r="FG42" s="104"/>
      <c r="FH42" s="104"/>
      <c r="FI42" s="105"/>
      <c r="FJ42" s="105"/>
      <c r="FK42" s="105"/>
      <c r="FL42" s="105"/>
      <c r="FM42" s="105">
        <f t="shared" si="22"/>
        <v>0</v>
      </c>
      <c r="FN42" s="106"/>
      <c r="FO42" s="104"/>
      <c r="FP42" s="104"/>
      <c r="FQ42" s="105"/>
      <c r="FR42" s="105"/>
      <c r="FS42" s="105"/>
      <c r="FT42" s="105"/>
      <c r="FU42" s="105">
        <f t="shared" si="23"/>
        <v>0</v>
      </c>
      <c r="FV42" s="106"/>
      <c r="FW42" s="104"/>
      <c r="FX42" s="104"/>
      <c r="FY42" s="105"/>
      <c r="FZ42" s="105"/>
      <c r="GA42" s="105"/>
      <c r="GB42" s="105"/>
      <c r="GC42" s="105">
        <f t="shared" si="24"/>
        <v>0</v>
      </c>
      <c r="GD42" s="106"/>
      <c r="GE42" s="104"/>
      <c r="GF42" s="104"/>
      <c r="GG42" s="105"/>
      <c r="GH42" s="105"/>
      <c r="GI42" s="105"/>
      <c r="GJ42" s="105"/>
      <c r="GK42" s="105">
        <f t="shared" si="25"/>
        <v>0</v>
      </c>
      <c r="GL42" s="106"/>
      <c r="GM42" s="104"/>
      <c r="GN42" s="104"/>
      <c r="GO42" s="105"/>
      <c r="GP42" s="105"/>
      <c r="GQ42" s="105"/>
      <c r="GR42" s="105"/>
      <c r="GS42" s="105">
        <f t="shared" si="26"/>
        <v>0</v>
      </c>
      <c r="GT42" s="106"/>
      <c r="GU42" s="104"/>
      <c r="GV42" s="104"/>
      <c r="GW42" s="105"/>
      <c r="GX42" s="105"/>
      <c r="GY42" s="105"/>
      <c r="GZ42" s="105"/>
      <c r="HA42" s="105">
        <f t="shared" si="27"/>
        <v>0</v>
      </c>
      <c r="HB42" s="106"/>
      <c r="HC42" s="104"/>
      <c r="HD42" s="104"/>
      <c r="HE42" s="105"/>
      <c r="HF42" s="105"/>
      <c r="HG42" s="105"/>
      <c r="HH42" s="105"/>
      <c r="HI42" s="105">
        <f t="shared" si="28"/>
        <v>0</v>
      </c>
      <c r="HJ42" s="106"/>
      <c r="HK42" s="104"/>
      <c r="HL42" s="104"/>
      <c r="HM42" s="105"/>
      <c r="HN42" s="105"/>
      <c r="HO42" s="105"/>
      <c r="HP42" s="105"/>
      <c r="HQ42" s="105">
        <f t="shared" si="29"/>
        <v>0</v>
      </c>
      <c r="HR42" s="106"/>
      <c r="HS42" s="104"/>
      <c r="HT42" s="104"/>
      <c r="HU42" s="105"/>
      <c r="HV42" s="105"/>
      <c r="HW42" s="105"/>
      <c r="HX42" s="105"/>
      <c r="HY42" s="105">
        <f t="shared" si="30"/>
        <v>0</v>
      </c>
      <c r="HZ42" s="106"/>
      <c r="IA42" s="104"/>
      <c r="IB42" s="104"/>
      <c r="IC42" s="105"/>
      <c r="ID42" s="105"/>
      <c r="IE42" s="105"/>
      <c r="IF42" s="105"/>
      <c r="IG42" s="105">
        <f t="shared" si="31"/>
        <v>0</v>
      </c>
      <c r="IH42" s="106"/>
      <c r="II42" s="104"/>
      <c r="IJ42" s="104"/>
      <c r="IK42" s="105"/>
      <c r="IL42" s="105"/>
      <c r="IM42" s="105"/>
      <c r="IN42" s="105"/>
      <c r="IO42" s="105">
        <f t="shared" si="32"/>
        <v>0</v>
      </c>
      <c r="IP42" s="106"/>
      <c r="IQ42" s="104"/>
      <c r="IR42" s="104"/>
      <c r="IS42" s="105"/>
      <c r="IT42" s="105"/>
      <c r="IU42" s="105"/>
      <c r="IV42" s="105"/>
      <c r="IW42" s="105">
        <f t="shared" si="33"/>
        <v>0</v>
      </c>
      <c r="IX42" s="106"/>
      <c r="IY42" s="107">
        <f t="shared" ref="IY42:JD42" si="74">SUM(C42,K42,S42,AA42,AI42,AQ42,AY42,BG42,BO42,BW42,CE42,CM42,CU42,DC42,DK42,DS42,EA42,EI42,EQ42,EY42,FG42,FO42,FW42,GE42,GM42,GU42,HC42,HK42,HS42,IA42,II42,IQ42)</f>
        <v>0</v>
      </c>
      <c r="IZ42" s="107">
        <f t="shared" si="74"/>
        <v>0</v>
      </c>
      <c r="JA42" s="107">
        <f t="shared" si="74"/>
        <v>0</v>
      </c>
      <c r="JB42" s="107">
        <f t="shared" si="74"/>
        <v>0</v>
      </c>
      <c r="JC42" s="107">
        <f t="shared" si="74"/>
        <v>0</v>
      </c>
      <c r="JD42" s="107">
        <f t="shared" si="74"/>
        <v>0</v>
      </c>
      <c r="JE42" s="108">
        <f t="shared" si="35"/>
        <v>0</v>
      </c>
      <c r="JF42" s="104"/>
      <c r="JG42" s="104">
        <f t="shared" si="36"/>
        <v>0</v>
      </c>
    </row>
    <row r="43" ht="15.75" customHeight="1">
      <c r="A43" s="3" t="s">
        <v>97</v>
      </c>
      <c r="B43" s="3" t="s">
        <v>43</v>
      </c>
      <c r="C43" s="104"/>
      <c r="D43" s="104"/>
      <c r="E43" s="104"/>
      <c r="F43" s="104"/>
      <c r="G43" s="104"/>
      <c r="H43" s="104"/>
      <c r="I43" s="105">
        <f t="shared" si="2"/>
        <v>0</v>
      </c>
      <c r="J43" s="106"/>
      <c r="K43" s="104"/>
      <c r="L43" s="104"/>
      <c r="M43" s="104"/>
      <c r="N43" s="104"/>
      <c r="O43" s="104"/>
      <c r="P43" s="104"/>
      <c r="Q43" s="105">
        <f t="shared" si="3"/>
        <v>0</v>
      </c>
      <c r="R43" s="106"/>
      <c r="S43" s="104"/>
      <c r="T43" s="104"/>
      <c r="U43" s="104"/>
      <c r="V43" s="104"/>
      <c r="W43" s="104"/>
      <c r="X43" s="104"/>
      <c r="Y43" s="105">
        <f t="shared" si="4"/>
        <v>0</v>
      </c>
      <c r="Z43" s="106"/>
      <c r="AA43" s="104"/>
      <c r="AB43" s="104"/>
      <c r="AC43" s="104"/>
      <c r="AD43" s="104"/>
      <c r="AE43" s="104"/>
      <c r="AF43" s="104"/>
      <c r="AG43" s="105">
        <f t="shared" si="5"/>
        <v>0</v>
      </c>
      <c r="AH43" s="106"/>
      <c r="AI43" s="104"/>
      <c r="AJ43" s="104"/>
      <c r="AK43" s="104"/>
      <c r="AL43" s="104"/>
      <c r="AM43" s="104"/>
      <c r="AN43" s="104"/>
      <c r="AO43" s="105">
        <f t="shared" si="6"/>
        <v>0</v>
      </c>
      <c r="AP43" s="106"/>
      <c r="AQ43" s="104"/>
      <c r="AR43" s="104"/>
      <c r="AS43" s="104"/>
      <c r="AT43" s="104"/>
      <c r="AU43" s="104"/>
      <c r="AV43" s="104"/>
      <c r="AW43" s="105">
        <f t="shared" si="7"/>
        <v>0</v>
      </c>
      <c r="AX43" s="106"/>
      <c r="AY43" s="104"/>
      <c r="AZ43" s="104"/>
      <c r="BA43" s="104"/>
      <c r="BB43" s="104"/>
      <c r="BC43" s="104"/>
      <c r="BD43" s="104"/>
      <c r="BE43" s="105">
        <f t="shared" si="8"/>
        <v>0</v>
      </c>
      <c r="BF43" s="106"/>
      <c r="BG43" s="104"/>
      <c r="BH43" s="104"/>
      <c r="BI43" s="104"/>
      <c r="BJ43" s="104"/>
      <c r="BK43" s="104"/>
      <c r="BL43" s="104"/>
      <c r="BM43" s="105">
        <f t="shared" si="9"/>
        <v>0</v>
      </c>
      <c r="BN43" s="106"/>
      <c r="BO43" s="104"/>
      <c r="BP43" s="104"/>
      <c r="BQ43" s="104"/>
      <c r="BR43" s="104"/>
      <c r="BS43" s="104"/>
      <c r="BT43" s="104"/>
      <c r="BU43" s="105">
        <f t="shared" si="10"/>
        <v>0</v>
      </c>
      <c r="BV43" s="106"/>
      <c r="BW43" s="104"/>
      <c r="BX43" s="104"/>
      <c r="BY43" s="104"/>
      <c r="BZ43" s="104"/>
      <c r="CA43" s="104"/>
      <c r="CB43" s="104"/>
      <c r="CC43" s="105">
        <f t="shared" si="11"/>
        <v>0</v>
      </c>
      <c r="CD43" s="106"/>
      <c r="CE43" s="104"/>
      <c r="CF43" s="104"/>
      <c r="CG43" s="104"/>
      <c r="CH43" s="104"/>
      <c r="CI43" s="104"/>
      <c r="CJ43" s="104"/>
      <c r="CK43" s="105">
        <f t="shared" si="12"/>
        <v>0</v>
      </c>
      <c r="CL43" s="106"/>
      <c r="CM43" s="104"/>
      <c r="CN43" s="104"/>
      <c r="CO43" s="104"/>
      <c r="CP43" s="104"/>
      <c r="CQ43" s="104"/>
      <c r="CR43" s="104"/>
      <c r="CS43" s="105">
        <f t="shared" si="13"/>
        <v>0</v>
      </c>
      <c r="CT43" s="106"/>
      <c r="CU43" s="104"/>
      <c r="CV43" s="104"/>
      <c r="CW43" s="104"/>
      <c r="CX43" s="104"/>
      <c r="CY43" s="104"/>
      <c r="CZ43" s="104"/>
      <c r="DA43" s="105">
        <f t="shared" si="14"/>
        <v>0</v>
      </c>
      <c r="DB43" s="106"/>
      <c r="DC43" s="104"/>
      <c r="DD43" s="104"/>
      <c r="DE43" s="104"/>
      <c r="DF43" s="104"/>
      <c r="DG43" s="104"/>
      <c r="DH43" s="104"/>
      <c r="DI43" s="105">
        <f t="shared" si="15"/>
        <v>0</v>
      </c>
      <c r="DJ43" s="106"/>
      <c r="DK43" s="104"/>
      <c r="DL43" s="104"/>
      <c r="DM43" s="104"/>
      <c r="DN43" s="104"/>
      <c r="DO43" s="104"/>
      <c r="DP43" s="104"/>
      <c r="DQ43" s="105">
        <f t="shared" si="16"/>
        <v>0</v>
      </c>
      <c r="DR43" s="106"/>
      <c r="DS43" s="104"/>
      <c r="DT43" s="104"/>
      <c r="DU43" s="104"/>
      <c r="DV43" s="104"/>
      <c r="DW43" s="104"/>
      <c r="DX43" s="104"/>
      <c r="DY43" s="105">
        <f t="shared" si="17"/>
        <v>0</v>
      </c>
      <c r="DZ43" s="106"/>
      <c r="EA43" s="104"/>
      <c r="EB43" s="104"/>
      <c r="EC43" s="104"/>
      <c r="ED43" s="104"/>
      <c r="EE43" s="104"/>
      <c r="EF43" s="104"/>
      <c r="EG43" s="105">
        <f t="shared" si="18"/>
        <v>0</v>
      </c>
      <c r="EH43" s="106"/>
      <c r="EI43" s="104"/>
      <c r="EJ43" s="104"/>
      <c r="EK43" s="104"/>
      <c r="EL43" s="104"/>
      <c r="EM43" s="104"/>
      <c r="EN43" s="104"/>
      <c r="EO43" s="105">
        <f t="shared" si="19"/>
        <v>0</v>
      </c>
      <c r="EP43" s="106"/>
      <c r="EQ43" s="104"/>
      <c r="ER43" s="104"/>
      <c r="ES43" s="104"/>
      <c r="ET43" s="104"/>
      <c r="EU43" s="104"/>
      <c r="EV43" s="104"/>
      <c r="EW43" s="105">
        <f t="shared" si="20"/>
        <v>0</v>
      </c>
      <c r="EX43" s="106"/>
      <c r="EY43" s="104"/>
      <c r="EZ43" s="104"/>
      <c r="FA43" s="104"/>
      <c r="FB43" s="104"/>
      <c r="FC43" s="104"/>
      <c r="FD43" s="104"/>
      <c r="FE43" s="105">
        <f t="shared" si="21"/>
        <v>0</v>
      </c>
      <c r="FF43" s="106"/>
      <c r="FG43" s="104"/>
      <c r="FH43" s="104"/>
      <c r="FI43" s="104"/>
      <c r="FJ43" s="104"/>
      <c r="FK43" s="104"/>
      <c r="FL43" s="104"/>
      <c r="FM43" s="105">
        <f t="shared" si="22"/>
        <v>0</v>
      </c>
      <c r="FN43" s="106"/>
      <c r="FO43" s="104"/>
      <c r="FP43" s="104"/>
      <c r="FQ43" s="104"/>
      <c r="FR43" s="104"/>
      <c r="FS43" s="104"/>
      <c r="FT43" s="104"/>
      <c r="FU43" s="105">
        <f t="shared" si="23"/>
        <v>0</v>
      </c>
      <c r="FV43" s="106"/>
      <c r="FW43" s="104"/>
      <c r="FX43" s="104"/>
      <c r="FY43" s="104"/>
      <c r="FZ43" s="104"/>
      <c r="GA43" s="104"/>
      <c r="GB43" s="104"/>
      <c r="GC43" s="105">
        <f t="shared" si="24"/>
        <v>0</v>
      </c>
      <c r="GD43" s="106"/>
      <c r="GE43" s="104"/>
      <c r="GF43" s="104"/>
      <c r="GG43" s="104"/>
      <c r="GH43" s="104"/>
      <c r="GI43" s="104"/>
      <c r="GJ43" s="104"/>
      <c r="GK43" s="105">
        <f t="shared" si="25"/>
        <v>0</v>
      </c>
      <c r="GL43" s="106"/>
      <c r="GM43" s="104"/>
      <c r="GN43" s="104"/>
      <c r="GO43" s="104"/>
      <c r="GP43" s="104"/>
      <c r="GQ43" s="104"/>
      <c r="GR43" s="104"/>
      <c r="GS43" s="105">
        <f t="shared" si="26"/>
        <v>0</v>
      </c>
      <c r="GT43" s="106"/>
      <c r="GU43" s="104"/>
      <c r="GV43" s="104"/>
      <c r="GW43" s="104"/>
      <c r="GX43" s="104"/>
      <c r="GY43" s="104"/>
      <c r="GZ43" s="104"/>
      <c r="HA43" s="105">
        <f t="shared" si="27"/>
        <v>0</v>
      </c>
      <c r="HB43" s="106"/>
      <c r="HC43" s="104"/>
      <c r="HD43" s="104"/>
      <c r="HE43" s="104"/>
      <c r="HF43" s="104"/>
      <c r="HG43" s="104"/>
      <c r="HH43" s="104"/>
      <c r="HI43" s="105">
        <f t="shared" si="28"/>
        <v>0</v>
      </c>
      <c r="HJ43" s="106"/>
      <c r="HK43" s="104"/>
      <c r="HL43" s="104"/>
      <c r="HM43" s="104"/>
      <c r="HN43" s="104"/>
      <c r="HO43" s="104"/>
      <c r="HP43" s="104"/>
      <c r="HQ43" s="105">
        <f t="shared" si="29"/>
        <v>0</v>
      </c>
      <c r="HR43" s="106"/>
      <c r="HS43" s="104"/>
      <c r="HT43" s="104"/>
      <c r="HU43" s="104"/>
      <c r="HV43" s="104"/>
      <c r="HW43" s="104"/>
      <c r="HX43" s="104"/>
      <c r="HY43" s="105">
        <f t="shared" si="30"/>
        <v>0</v>
      </c>
      <c r="HZ43" s="106"/>
      <c r="IA43" s="104"/>
      <c r="IB43" s="104"/>
      <c r="IC43" s="104"/>
      <c r="ID43" s="104"/>
      <c r="IE43" s="104"/>
      <c r="IF43" s="104"/>
      <c r="IG43" s="105">
        <f t="shared" si="31"/>
        <v>0</v>
      </c>
      <c r="IH43" s="106"/>
      <c r="II43" s="104"/>
      <c r="IJ43" s="104"/>
      <c r="IK43" s="104"/>
      <c r="IL43" s="104"/>
      <c r="IM43" s="104"/>
      <c r="IN43" s="104"/>
      <c r="IO43" s="105">
        <f t="shared" si="32"/>
        <v>0</v>
      </c>
      <c r="IP43" s="106"/>
      <c r="IQ43" s="104"/>
      <c r="IR43" s="104"/>
      <c r="IS43" s="104"/>
      <c r="IT43" s="104"/>
      <c r="IU43" s="104"/>
      <c r="IV43" s="104"/>
      <c r="IW43" s="105">
        <f t="shared" si="33"/>
        <v>0</v>
      </c>
      <c r="IX43" s="106"/>
      <c r="IY43" s="107">
        <f t="shared" ref="IY43:JD43" si="75">SUM(C43,K43,S43,AA43,AI43,AQ43,AY43,BG43,BO43,BW43,CE43,CM43,CU43,DC43,DK43,DS43,EA43,EI43,EQ43,EY43,FG43,FO43,FW43,GE43,GM43,GU43,HC43,HK43,HS43,IA43,II43,IQ43)</f>
        <v>0</v>
      </c>
      <c r="IZ43" s="107">
        <f t="shared" si="75"/>
        <v>0</v>
      </c>
      <c r="JA43" s="107">
        <f t="shared" si="75"/>
        <v>0</v>
      </c>
      <c r="JB43" s="107">
        <f t="shared" si="75"/>
        <v>0</v>
      </c>
      <c r="JC43" s="107">
        <f t="shared" si="75"/>
        <v>0</v>
      </c>
      <c r="JD43" s="107">
        <f t="shared" si="75"/>
        <v>0</v>
      </c>
      <c r="JE43" s="108">
        <f t="shared" si="35"/>
        <v>0</v>
      </c>
      <c r="JF43" s="104"/>
      <c r="JG43" s="104">
        <f t="shared" si="36"/>
        <v>0</v>
      </c>
    </row>
    <row r="44" ht="15.75" customHeight="1">
      <c r="A44" s="104" t="s">
        <v>161</v>
      </c>
      <c r="B44" s="104" t="s">
        <v>1</v>
      </c>
      <c r="C44" s="104"/>
      <c r="D44" s="104"/>
      <c r="E44" s="104"/>
      <c r="F44" s="104"/>
      <c r="G44" s="104"/>
      <c r="H44" s="104"/>
      <c r="I44" s="105">
        <f t="shared" si="2"/>
        <v>0</v>
      </c>
      <c r="J44" s="106"/>
      <c r="K44" s="104"/>
      <c r="L44" s="104"/>
      <c r="M44" s="104"/>
      <c r="N44" s="104"/>
      <c r="O44" s="104"/>
      <c r="P44" s="104"/>
      <c r="Q44" s="105">
        <f t="shared" si="3"/>
        <v>0</v>
      </c>
      <c r="R44" s="106"/>
      <c r="S44" s="104"/>
      <c r="T44" s="104"/>
      <c r="U44" s="104"/>
      <c r="V44" s="104"/>
      <c r="W44" s="104"/>
      <c r="X44" s="104"/>
      <c r="Y44" s="105">
        <f t="shared" si="4"/>
        <v>0</v>
      </c>
      <c r="Z44" s="106"/>
      <c r="AA44" s="104"/>
      <c r="AB44" s="104"/>
      <c r="AC44" s="104"/>
      <c r="AD44" s="104"/>
      <c r="AE44" s="104"/>
      <c r="AF44" s="104"/>
      <c r="AG44" s="105">
        <f t="shared" si="5"/>
        <v>0</v>
      </c>
      <c r="AH44" s="106"/>
      <c r="AI44" s="104"/>
      <c r="AJ44" s="104"/>
      <c r="AK44" s="104"/>
      <c r="AL44" s="104"/>
      <c r="AM44" s="104"/>
      <c r="AN44" s="104"/>
      <c r="AO44" s="105">
        <f t="shared" si="6"/>
        <v>0</v>
      </c>
      <c r="AP44" s="106"/>
      <c r="AQ44" s="104"/>
      <c r="AR44" s="104"/>
      <c r="AS44" s="104"/>
      <c r="AT44" s="104"/>
      <c r="AU44" s="104"/>
      <c r="AV44" s="104"/>
      <c r="AW44" s="105">
        <f t="shared" si="7"/>
        <v>0</v>
      </c>
      <c r="AX44" s="106"/>
      <c r="AY44" s="104"/>
      <c r="AZ44" s="104"/>
      <c r="BA44" s="104"/>
      <c r="BB44" s="104"/>
      <c r="BC44" s="104"/>
      <c r="BD44" s="104"/>
      <c r="BE44" s="105">
        <f t="shared" si="8"/>
        <v>0</v>
      </c>
      <c r="BF44" s="106"/>
      <c r="BG44" s="104"/>
      <c r="BH44" s="104"/>
      <c r="BI44" s="104"/>
      <c r="BJ44" s="104"/>
      <c r="BK44" s="104"/>
      <c r="BL44" s="104"/>
      <c r="BM44" s="105">
        <f t="shared" si="9"/>
        <v>0</v>
      </c>
      <c r="BN44" s="106"/>
      <c r="BO44" s="104"/>
      <c r="BP44" s="104"/>
      <c r="BQ44" s="104"/>
      <c r="BR44" s="104"/>
      <c r="BS44" s="104"/>
      <c r="BT44" s="104"/>
      <c r="BU44" s="105">
        <f t="shared" si="10"/>
        <v>0</v>
      </c>
      <c r="BV44" s="106"/>
      <c r="BW44" s="104"/>
      <c r="BX44" s="104"/>
      <c r="BY44" s="104"/>
      <c r="BZ44" s="104"/>
      <c r="CA44" s="104"/>
      <c r="CB44" s="104"/>
      <c r="CC44" s="105">
        <f t="shared" si="11"/>
        <v>0</v>
      </c>
      <c r="CD44" s="106"/>
      <c r="CE44" s="104"/>
      <c r="CF44" s="104"/>
      <c r="CG44" s="104"/>
      <c r="CH44" s="104"/>
      <c r="CI44" s="104"/>
      <c r="CJ44" s="104"/>
      <c r="CK44" s="105">
        <f t="shared" si="12"/>
        <v>0</v>
      </c>
      <c r="CL44" s="106"/>
      <c r="CM44" s="104"/>
      <c r="CN44" s="104"/>
      <c r="CO44" s="104"/>
      <c r="CP44" s="104"/>
      <c r="CQ44" s="104"/>
      <c r="CR44" s="104"/>
      <c r="CS44" s="105">
        <f t="shared" si="13"/>
        <v>0</v>
      </c>
      <c r="CT44" s="106"/>
      <c r="CU44" s="104"/>
      <c r="CV44" s="104"/>
      <c r="CW44" s="104"/>
      <c r="CX44" s="104"/>
      <c r="CY44" s="104"/>
      <c r="CZ44" s="104"/>
      <c r="DA44" s="105">
        <f t="shared" si="14"/>
        <v>0</v>
      </c>
      <c r="DB44" s="106"/>
      <c r="DC44" s="104"/>
      <c r="DD44" s="104"/>
      <c r="DE44" s="104"/>
      <c r="DF44" s="104"/>
      <c r="DG44" s="104"/>
      <c r="DH44" s="104"/>
      <c r="DI44" s="105">
        <f t="shared" si="15"/>
        <v>0</v>
      </c>
      <c r="DJ44" s="106"/>
      <c r="DK44" s="104"/>
      <c r="DL44" s="104"/>
      <c r="DM44" s="104"/>
      <c r="DN44" s="104"/>
      <c r="DO44" s="104"/>
      <c r="DP44" s="104"/>
      <c r="DQ44" s="105">
        <f t="shared" si="16"/>
        <v>0</v>
      </c>
      <c r="DR44" s="106"/>
      <c r="DS44" s="104"/>
      <c r="DT44" s="104"/>
      <c r="DU44" s="104"/>
      <c r="DV44" s="104"/>
      <c r="DW44" s="104"/>
      <c r="DX44" s="104"/>
      <c r="DY44" s="105">
        <f t="shared" si="17"/>
        <v>0</v>
      </c>
      <c r="DZ44" s="106"/>
      <c r="EA44" s="104"/>
      <c r="EB44" s="104"/>
      <c r="EC44" s="104"/>
      <c r="ED44" s="104"/>
      <c r="EE44" s="104"/>
      <c r="EF44" s="104"/>
      <c r="EG44" s="105">
        <f t="shared" si="18"/>
        <v>0</v>
      </c>
      <c r="EH44" s="106"/>
      <c r="EI44" s="104"/>
      <c r="EJ44" s="104"/>
      <c r="EK44" s="104"/>
      <c r="EL44" s="104"/>
      <c r="EM44" s="104"/>
      <c r="EN44" s="104"/>
      <c r="EO44" s="105">
        <f t="shared" si="19"/>
        <v>0</v>
      </c>
      <c r="EP44" s="106"/>
      <c r="EQ44" s="104"/>
      <c r="ER44" s="104"/>
      <c r="ES44" s="104"/>
      <c r="ET44" s="104"/>
      <c r="EU44" s="104"/>
      <c r="EV44" s="104"/>
      <c r="EW44" s="105">
        <f t="shared" si="20"/>
        <v>0</v>
      </c>
      <c r="EX44" s="106"/>
      <c r="EY44" s="104"/>
      <c r="EZ44" s="104"/>
      <c r="FA44" s="104"/>
      <c r="FB44" s="104"/>
      <c r="FC44" s="104"/>
      <c r="FD44" s="104"/>
      <c r="FE44" s="105">
        <f t="shared" si="21"/>
        <v>0</v>
      </c>
      <c r="FF44" s="106"/>
      <c r="FG44" s="104"/>
      <c r="FH44" s="104"/>
      <c r="FI44" s="104"/>
      <c r="FJ44" s="104"/>
      <c r="FK44" s="104"/>
      <c r="FL44" s="104"/>
      <c r="FM44" s="105">
        <f t="shared" si="22"/>
        <v>0</v>
      </c>
      <c r="FN44" s="106"/>
      <c r="FO44" s="104"/>
      <c r="FP44" s="104"/>
      <c r="FQ44" s="104"/>
      <c r="FR44" s="104"/>
      <c r="FS44" s="104"/>
      <c r="FT44" s="104"/>
      <c r="FU44" s="105">
        <f t="shared" si="23"/>
        <v>0</v>
      </c>
      <c r="FV44" s="106"/>
      <c r="FW44" s="104"/>
      <c r="FX44" s="104"/>
      <c r="FY44" s="104"/>
      <c r="FZ44" s="104"/>
      <c r="GA44" s="104"/>
      <c r="GB44" s="104"/>
      <c r="GC44" s="105">
        <f t="shared" si="24"/>
        <v>0</v>
      </c>
      <c r="GD44" s="106"/>
      <c r="GE44" s="104"/>
      <c r="GF44" s="104"/>
      <c r="GG44" s="104"/>
      <c r="GH44" s="104"/>
      <c r="GI44" s="104"/>
      <c r="GJ44" s="104"/>
      <c r="GK44" s="105">
        <f t="shared" si="25"/>
        <v>0</v>
      </c>
      <c r="GL44" s="106"/>
      <c r="GM44" s="104"/>
      <c r="GN44" s="104"/>
      <c r="GO44" s="104"/>
      <c r="GP44" s="104"/>
      <c r="GQ44" s="104"/>
      <c r="GR44" s="104"/>
      <c r="GS44" s="105">
        <f t="shared" si="26"/>
        <v>0</v>
      </c>
      <c r="GT44" s="106"/>
      <c r="GU44" s="104"/>
      <c r="GV44" s="104"/>
      <c r="GW44" s="104"/>
      <c r="GX44" s="104"/>
      <c r="GY44" s="104"/>
      <c r="GZ44" s="104"/>
      <c r="HA44" s="105">
        <f t="shared" si="27"/>
        <v>0</v>
      </c>
      <c r="HB44" s="106"/>
      <c r="HC44" s="104"/>
      <c r="HD44" s="104"/>
      <c r="HE44" s="104"/>
      <c r="HF44" s="104"/>
      <c r="HG44" s="104"/>
      <c r="HH44" s="104"/>
      <c r="HI44" s="105">
        <f t="shared" si="28"/>
        <v>0</v>
      </c>
      <c r="HJ44" s="106"/>
      <c r="HK44" s="104"/>
      <c r="HL44" s="104"/>
      <c r="HM44" s="104"/>
      <c r="HN44" s="104"/>
      <c r="HO44" s="104"/>
      <c r="HP44" s="104"/>
      <c r="HQ44" s="105">
        <f t="shared" si="29"/>
        <v>0</v>
      </c>
      <c r="HR44" s="106"/>
      <c r="HS44" s="104"/>
      <c r="HT44" s="104"/>
      <c r="HU44" s="104"/>
      <c r="HV44" s="104"/>
      <c r="HW44" s="104"/>
      <c r="HX44" s="104"/>
      <c r="HY44" s="105">
        <f t="shared" si="30"/>
        <v>0</v>
      </c>
      <c r="HZ44" s="106"/>
      <c r="IA44" s="104"/>
      <c r="IB44" s="104"/>
      <c r="IC44" s="104"/>
      <c r="ID44" s="104"/>
      <c r="IE44" s="104"/>
      <c r="IF44" s="104"/>
      <c r="IG44" s="105">
        <f t="shared" si="31"/>
        <v>0</v>
      </c>
      <c r="IH44" s="106"/>
      <c r="II44" s="104"/>
      <c r="IJ44" s="104"/>
      <c r="IK44" s="104"/>
      <c r="IL44" s="104"/>
      <c r="IM44" s="104"/>
      <c r="IN44" s="104"/>
      <c r="IO44" s="105">
        <f t="shared" si="32"/>
        <v>0</v>
      </c>
      <c r="IP44" s="106"/>
      <c r="IQ44" s="104"/>
      <c r="IR44" s="104"/>
      <c r="IS44" s="104"/>
      <c r="IT44" s="104"/>
      <c r="IU44" s="104"/>
      <c r="IV44" s="104"/>
      <c r="IW44" s="105">
        <f t="shared" si="33"/>
        <v>0</v>
      </c>
      <c r="IX44" s="106"/>
      <c r="IY44" s="107">
        <f t="shared" ref="IY44:JD44" si="76">SUM(C44,K44,S44,AA44,AI44,AQ44,AY44,BG44,BO44,BW44,CE44,CM44,CU44,DC44,DK44,DS44,EA44,EI44,EQ44,EY44,FG44,FO44,FW44,GE44,GM44,GU44,HC44,HK44,HS44,IA44,II44,IQ44)</f>
        <v>0</v>
      </c>
      <c r="IZ44" s="107">
        <f t="shared" si="76"/>
        <v>0</v>
      </c>
      <c r="JA44" s="107">
        <f t="shared" si="76"/>
        <v>0</v>
      </c>
      <c r="JB44" s="107">
        <f t="shared" si="76"/>
        <v>0</v>
      </c>
      <c r="JC44" s="107">
        <f t="shared" si="76"/>
        <v>0</v>
      </c>
      <c r="JD44" s="107">
        <f t="shared" si="76"/>
        <v>0</v>
      </c>
      <c r="JE44" s="108">
        <f t="shared" si="35"/>
        <v>0</v>
      </c>
      <c r="JF44" s="104"/>
      <c r="JG44" s="104">
        <f t="shared" si="36"/>
        <v>0</v>
      </c>
    </row>
    <row r="45" ht="15.75" customHeight="1">
      <c r="A45" s="110" t="s">
        <v>98</v>
      </c>
      <c r="B45" s="110" t="s">
        <v>44</v>
      </c>
      <c r="C45" s="104"/>
      <c r="D45" s="104"/>
      <c r="E45" s="104"/>
      <c r="F45" s="104"/>
      <c r="G45" s="104"/>
      <c r="H45" s="104"/>
      <c r="I45" s="105">
        <f t="shared" si="2"/>
        <v>0</v>
      </c>
      <c r="J45" s="106"/>
      <c r="K45" s="104"/>
      <c r="L45" s="104"/>
      <c r="M45" s="104"/>
      <c r="N45" s="104"/>
      <c r="O45" s="104"/>
      <c r="P45" s="104"/>
      <c r="Q45" s="105">
        <f t="shared" si="3"/>
        <v>0</v>
      </c>
      <c r="R45" s="106"/>
      <c r="S45" s="104"/>
      <c r="T45" s="104"/>
      <c r="U45" s="104"/>
      <c r="V45" s="104"/>
      <c r="W45" s="104"/>
      <c r="X45" s="104"/>
      <c r="Y45" s="105">
        <f t="shared" si="4"/>
        <v>0</v>
      </c>
      <c r="Z45" s="106"/>
      <c r="AA45" s="104"/>
      <c r="AB45" s="104"/>
      <c r="AC45" s="104"/>
      <c r="AD45" s="104"/>
      <c r="AE45" s="104"/>
      <c r="AF45" s="104"/>
      <c r="AG45" s="105">
        <f t="shared" si="5"/>
        <v>0</v>
      </c>
      <c r="AH45" s="106"/>
      <c r="AI45" s="104"/>
      <c r="AJ45" s="104"/>
      <c r="AK45" s="104"/>
      <c r="AL45" s="104"/>
      <c r="AM45" s="104"/>
      <c r="AN45" s="104"/>
      <c r="AO45" s="105">
        <f t="shared" si="6"/>
        <v>0</v>
      </c>
      <c r="AP45" s="106"/>
      <c r="AQ45" s="104"/>
      <c r="AR45" s="104"/>
      <c r="AS45" s="104"/>
      <c r="AT45" s="104"/>
      <c r="AU45" s="104"/>
      <c r="AV45" s="104"/>
      <c r="AW45" s="105">
        <f t="shared" si="7"/>
        <v>0</v>
      </c>
      <c r="AX45" s="106"/>
      <c r="AY45" s="104"/>
      <c r="AZ45" s="104"/>
      <c r="BA45" s="104"/>
      <c r="BB45" s="104"/>
      <c r="BC45" s="104"/>
      <c r="BD45" s="104"/>
      <c r="BE45" s="105">
        <f t="shared" si="8"/>
        <v>0</v>
      </c>
      <c r="BF45" s="106"/>
      <c r="BG45" s="104"/>
      <c r="BH45" s="104"/>
      <c r="BI45" s="104"/>
      <c r="BJ45" s="104"/>
      <c r="BK45" s="104"/>
      <c r="BL45" s="104"/>
      <c r="BM45" s="105">
        <f t="shared" si="9"/>
        <v>0</v>
      </c>
      <c r="BN45" s="106"/>
      <c r="BO45" s="104"/>
      <c r="BP45" s="104"/>
      <c r="BQ45" s="104"/>
      <c r="BR45" s="104"/>
      <c r="BS45" s="104"/>
      <c r="BT45" s="104"/>
      <c r="BU45" s="105">
        <f t="shared" si="10"/>
        <v>0</v>
      </c>
      <c r="BV45" s="106"/>
      <c r="BW45" s="104"/>
      <c r="BX45" s="104"/>
      <c r="BY45" s="104"/>
      <c r="BZ45" s="104"/>
      <c r="CA45" s="104"/>
      <c r="CB45" s="104"/>
      <c r="CC45" s="105">
        <f t="shared" si="11"/>
        <v>0</v>
      </c>
      <c r="CD45" s="106"/>
      <c r="CE45" s="104"/>
      <c r="CF45" s="104"/>
      <c r="CG45" s="104"/>
      <c r="CH45" s="104"/>
      <c r="CI45" s="104"/>
      <c r="CJ45" s="104"/>
      <c r="CK45" s="105">
        <f t="shared" si="12"/>
        <v>0</v>
      </c>
      <c r="CL45" s="106"/>
      <c r="CM45" s="104"/>
      <c r="CN45" s="104"/>
      <c r="CO45" s="104"/>
      <c r="CP45" s="104"/>
      <c r="CQ45" s="104"/>
      <c r="CR45" s="104"/>
      <c r="CS45" s="105">
        <f t="shared" si="13"/>
        <v>0</v>
      </c>
      <c r="CT45" s="106"/>
      <c r="CU45" s="104"/>
      <c r="CV45" s="104"/>
      <c r="CW45" s="104"/>
      <c r="CX45" s="104"/>
      <c r="CY45" s="104"/>
      <c r="CZ45" s="104"/>
      <c r="DA45" s="105">
        <f t="shared" si="14"/>
        <v>0</v>
      </c>
      <c r="DB45" s="106"/>
      <c r="DC45" s="104"/>
      <c r="DD45" s="104"/>
      <c r="DE45" s="104"/>
      <c r="DF45" s="104"/>
      <c r="DG45" s="104"/>
      <c r="DH45" s="104"/>
      <c r="DI45" s="105">
        <f t="shared" si="15"/>
        <v>0</v>
      </c>
      <c r="DJ45" s="106"/>
      <c r="DK45" s="104"/>
      <c r="DL45" s="104"/>
      <c r="DM45" s="104"/>
      <c r="DN45" s="104"/>
      <c r="DO45" s="104"/>
      <c r="DP45" s="104"/>
      <c r="DQ45" s="105">
        <f t="shared" si="16"/>
        <v>0</v>
      </c>
      <c r="DR45" s="106"/>
      <c r="DS45" s="104"/>
      <c r="DT45" s="104"/>
      <c r="DU45" s="104"/>
      <c r="DV45" s="104"/>
      <c r="DW45" s="104"/>
      <c r="DX45" s="104"/>
      <c r="DY45" s="105">
        <f t="shared" si="17"/>
        <v>0</v>
      </c>
      <c r="DZ45" s="106"/>
      <c r="EA45" s="104"/>
      <c r="EB45" s="104"/>
      <c r="EC45" s="104"/>
      <c r="ED45" s="104"/>
      <c r="EE45" s="104"/>
      <c r="EF45" s="104"/>
      <c r="EG45" s="105">
        <f t="shared" si="18"/>
        <v>0</v>
      </c>
      <c r="EH45" s="106"/>
      <c r="EI45" s="104"/>
      <c r="EJ45" s="104"/>
      <c r="EK45" s="104"/>
      <c r="EL45" s="104"/>
      <c r="EM45" s="104"/>
      <c r="EN45" s="104"/>
      <c r="EO45" s="105">
        <f t="shared" si="19"/>
        <v>0</v>
      </c>
      <c r="EP45" s="106"/>
      <c r="EQ45" s="104"/>
      <c r="ER45" s="104"/>
      <c r="ES45" s="104"/>
      <c r="ET45" s="104"/>
      <c r="EU45" s="104"/>
      <c r="EV45" s="104"/>
      <c r="EW45" s="105">
        <f t="shared" si="20"/>
        <v>0</v>
      </c>
      <c r="EX45" s="106"/>
      <c r="EY45" s="104"/>
      <c r="EZ45" s="104"/>
      <c r="FA45" s="104"/>
      <c r="FB45" s="104"/>
      <c r="FC45" s="104"/>
      <c r="FD45" s="104"/>
      <c r="FE45" s="105">
        <f t="shared" si="21"/>
        <v>0</v>
      </c>
      <c r="FF45" s="106"/>
      <c r="FG45" s="104"/>
      <c r="FH45" s="104"/>
      <c r="FI45" s="104"/>
      <c r="FJ45" s="104"/>
      <c r="FK45" s="104"/>
      <c r="FL45" s="104"/>
      <c r="FM45" s="105">
        <f t="shared" si="22"/>
        <v>0</v>
      </c>
      <c r="FN45" s="106"/>
      <c r="FO45" s="104"/>
      <c r="FP45" s="104"/>
      <c r="FQ45" s="104"/>
      <c r="FR45" s="104"/>
      <c r="FS45" s="104"/>
      <c r="FT45" s="104"/>
      <c r="FU45" s="105">
        <f t="shared" si="23"/>
        <v>0</v>
      </c>
      <c r="FV45" s="106"/>
      <c r="FW45" s="104"/>
      <c r="FX45" s="104"/>
      <c r="FY45" s="104"/>
      <c r="FZ45" s="104"/>
      <c r="GA45" s="104"/>
      <c r="GB45" s="104"/>
      <c r="GC45" s="105">
        <f t="shared" si="24"/>
        <v>0</v>
      </c>
      <c r="GD45" s="106"/>
      <c r="GE45" s="104"/>
      <c r="GF45" s="104"/>
      <c r="GG45" s="104"/>
      <c r="GH45" s="104"/>
      <c r="GI45" s="104"/>
      <c r="GJ45" s="104"/>
      <c r="GK45" s="105">
        <f t="shared" si="25"/>
        <v>0</v>
      </c>
      <c r="GL45" s="106"/>
      <c r="GM45" s="104"/>
      <c r="GN45" s="104"/>
      <c r="GO45" s="104"/>
      <c r="GP45" s="104"/>
      <c r="GQ45" s="104"/>
      <c r="GR45" s="104"/>
      <c r="GS45" s="105">
        <f t="shared" si="26"/>
        <v>0</v>
      </c>
      <c r="GT45" s="106"/>
      <c r="GU45" s="104"/>
      <c r="GV45" s="104"/>
      <c r="GW45" s="104"/>
      <c r="GX45" s="104"/>
      <c r="GY45" s="104"/>
      <c r="GZ45" s="104"/>
      <c r="HA45" s="105">
        <f t="shared" si="27"/>
        <v>0</v>
      </c>
      <c r="HB45" s="106"/>
      <c r="HC45" s="104"/>
      <c r="HD45" s="104"/>
      <c r="HE45" s="104"/>
      <c r="HF45" s="104"/>
      <c r="HG45" s="104"/>
      <c r="HH45" s="104"/>
      <c r="HI45" s="105">
        <f t="shared" si="28"/>
        <v>0</v>
      </c>
      <c r="HJ45" s="106"/>
      <c r="HK45" s="104"/>
      <c r="HL45" s="104"/>
      <c r="HM45" s="104"/>
      <c r="HN45" s="104"/>
      <c r="HO45" s="104"/>
      <c r="HP45" s="104"/>
      <c r="HQ45" s="105">
        <f t="shared" si="29"/>
        <v>0</v>
      </c>
      <c r="HR45" s="106"/>
      <c r="HS45" s="104"/>
      <c r="HT45" s="104"/>
      <c r="HU45" s="104"/>
      <c r="HV45" s="104"/>
      <c r="HW45" s="104"/>
      <c r="HX45" s="104"/>
      <c r="HY45" s="105">
        <f t="shared" si="30"/>
        <v>0</v>
      </c>
      <c r="HZ45" s="106"/>
      <c r="IA45" s="104"/>
      <c r="IB45" s="104"/>
      <c r="IC45" s="104"/>
      <c r="ID45" s="104"/>
      <c r="IE45" s="104"/>
      <c r="IF45" s="104"/>
      <c r="IG45" s="105">
        <f t="shared" si="31"/>
        <v>0</v>
      </c>
      <c r="IH45" s="106"/>
      <c r="II45" s="104"/>
      <c r="IJ45" s="104"/>
      <c r="IK45" s="104"/>
      <c r="IL45" s="104"/>
      <c r="IM45" s="104"/>
      <c r="IN45" s="104"/>
      <c r="IO45" s="105">
        <f t="shared" si="32"/>
        <v>0</v>
      </c>
      <c r="IP45" s="106"/>
      <c r="IQ45" s="104"/>
      <c r="IR45" s="104"/>
      <c r="IS45" s="104"/>
      <c r="IT45" s="104"/>
      <c r="IU45" s="104"/>
      <c r="IV45" s="104"/>
      <c r="IW45" s="105">
        <f t="shared" si="33"/>
        <v>0</v>
      </c>
      <c r="IX45" s="106"/>
      <c r="IY45" s="107">
        <f t="shared" ref="IY45:JD45" si="77">SUM(C45,K45,S45,AA45,AI45,AQ45,AY45,BG45,BO45,BW45,CE45,CM45,CU45,DC45,DK45,DS45,EA45,EI45,EQ45,EY45,FG45,FO45,FW45,GE45,GM45,GU45,HC45,HK45,HS45,IA45,II45,IQ45)</f>
        <v>0</v>
      </c>
      <c r="IZ45" s="107">
        <f t="shared" si="77"/>
        <v>0</v>
      </c>
      <c r="JA45" s="107">
        <f t="shared" si="77"/>
        <v>0</v>
      </c>
      <c r="JB45" s="107">
        <f t="shared" si="77"/>
        <v>0</v>
      </c>
      <c r="JC45" s="107">
        <f t="shared" si="77"/>
        <v>0</v>
      </c>
      <c r="JD45" s="107">
        <f t="shared" si="77"/>
        <v>0</v>
      </c>
      <c r="JE45" s="108">
        <f t="shared" si="35"/>
        <v>0</v>
      </c>
      <c r="JF45" s="104"/>
      <c r="JG45" s="104">
        <f t="shared" si="36"/>
        <v>0</v>
      </c>
    </row>
    <row r="46" ht="15.75" customHeight="1">
      <c r="A46" s="3" t="s">
        <v>99</v>
      </c>
      <c r="B46" s="3" t="s">
        <v>45</v>
      </c>
      <c r="C46" s="104"/>
      <c r="D46" s="104"/>
      <c r="E46" s="104"/>
      <c r="F46" s="104"/>
      <c r="G46" s="104"/>
      <c r="H46" s="104"/>
      <c r="I46" s="105">
        <f t="shared" si="2"/>
        <v>0</v>
      </c>
      <c r="J46" s="106"/>
      <c r="K46" s="104"/>
      <c r="L46" s="104"/>
      <c r="M46" s="104"/>
      <c r="N46" s="104"/>
      <c r="O46" s="104"/>
      <c r="P46" s="104"/>
      <c r="Q46" s="105">
        <f t="shared" si="3"/>
        <v>0</v>
      </c>
      <c r="R46" s="106"/>
      <c r="S46" s="104"/>
      <c r="T46" s="104"/>
      <c r="U46" s="104"/>
      <c r="V46" s="104"/>
      <c r="W46" s="104"/>
      <c r="X46" s="104"/>
      <c r="Y46" s="105">
        <f t="shared" si="4"/>
        <v>0</v>
      </c>
      <c r="Z46" s="106"/>
      <c r="AA46" s="104"/>
      <c r="AB46" s="104"/>
      <c r="AC46" s="104"/>
      <c r="AD46" s="104"/>
      <c r="AE46" s="104"/>
      <c r="AF46" s="104"/>
      <c r="AG46" s="105">
        <f t="shared" si="5"/>
        <v>0</v>
      </c>
      <c r="AH46" s="106"/>
      <c r="AI46" s="104"/>
      <c r="AJ46" s="104"/>
      <c r="AK46" s="104"/>
      <c r="AL46" s="104"/>
      <c r="AM46" s="104"/>
      <c r="AN46" s="104"/>
      <c r="AO46" s="105">
        <f t="shared" si="6"/>
        <v>0</v>
      </c>
      <c r="AP46" s="106"/>
      <c r="AQ46" s="104"/>
      <c r="AR46" s="104"/>
      <c r="AS46" s="104"/>
      <c r="AT46" s="104"/>
      <c r="AU46" s="104"/>
      <c r="AV46" s="104"/>
      <c r="AW46" s="105">
        <f t="shared" si="7"/>
        <v>0</v>
      </c>
      <c r="AX46" s="106"/>
      <c r="AY46" s="104"/>
      <c r="AZ46" s="104"/>
      <c r="BA46" s="104"/>
      <c r="BB46" s="104"/>
      <c r="BC46" s="104"/>
      <c r="BD46" s="104"/>
      <c r="BE46" s="105">
        <f t="shared" si="8"/>
        <v>0</v>
      </c>
      <c r="BF46" s="106"/>
      <c r="BG46" s="104"/>
      <c r="BH46" s="104"/>
      <c r="BI46" s="104"/>
      <c r="BJ46" s="104"/>
      <c r="BK46" s="104"/>
      <c r="BL46" s="104"/>
      <c r="BM46" s="105">
        <f t="shared" si="9"/>
        <v>0</v>
      </c>
      <c r="BN46" s="106"/>
      <c r="BO46" s="104"/>
      <c r="BP46" s="104"/>
      <c r="BQ46" s="104"/>
      <c r="BR46" s="104"/>
      <c r="BS46" s="104"/>
      <c r="BT46" s="104"/>
      <c r="BU46" s="105">
        <f t="shared" si="10"/>
        <v>0</v>
      </c>
      <c r="BV46" s="106"/>
      <c r="BW46" s="104"/>
      <c r="BX46" s="104"/>
      <c r="BY46" s="104"/>
      <c r="BZ46" s="104"/>
      <c r="CA46" s="104"/>
      <c r="CB46" s="104"/>
      <c r="CC46" s="105">
        <f t="shared" si="11"/>
        <v>0</v>
      </c>
      <c r="CD46" s="106"/>
      <c r="CE46" s="104"/>
      <c r="CF46" s="104"/>
      <c r="CG46" s="104"/>
      <c r="CH46" s="104"/>
      <c r="CI46" s="104"/>
      <c r="CJ46" s="104"/>
      <c r="CK46" s="105">
        <f t="shared" si="12"/>
        <v>0</v>
      </c>
      <c r="CL46" s="106"/>
      <c r="CM46" s="104"/>
      <c r="CN46" s="104"/>
      <c r="CO46" s="104"/>
      <c r="CP46" s="104"/>
      <c r="CQ46" s="104"/>
      <c r="CR46" s="104"/>
      <c r="CS46" s="105">
        <f t="shared" si="13"/>
        <v>0</v>
      </c>
      <c r="CT46" s="106"/>
      <c r="CU46" s="104"/>
      <c r="CV46" s="104"/>
      <c r="CW46" s="104"/>
      <c r="CX46" s="104"/>
      <c r="CY46" s="104"/>
      <c r="CZ46" s="104"/>
      <c r="DA46" s="105">
        <f t="shared" si="14"/>
        <v>0</v>
      </c>
      <c r="DB46" s="106"/>
      <c r="DC46" s="104"/>
      <c r="DD46" s="104"/>
      <c r="DE46" s="104"/>
      <c r="DF46" s="104"/>
      <c r="DG46" s="104"/>
      <c r="DH46" s="104"/>
      <c r="DI46" s="105">
        <f t="shared" si="15"/>
        <v>0</v>
      </c>
      <c r="DJ46" s="106"/>
      <c r="DK46" s="104"/>
      <c r="DL46" s="104"/>
      <c r="DM46" s="104"/>
      <c r="DN46" s="104"/>
      <c r="DO46" s="104"/>
      <c r="DP46" s="104"/>
      <c r="DQ46" s="105">
        <f t="shared" si="16"/>
        <v>0</v>
      </c>
      <c r="DR46" s="106"/>
      <c r="DS46" s="104"/>
      <c r="DT46" s="104"/>
      <c r="DU46" s="104"/>
      <c r="DV46" s="104"/>
      <c r="DW46" s="104"/>
      <c r="DX46" s="104"/>
      <c r="DY46" s="105">
        <f t="shared" si="17"/>
        <v>0</v>
      </c>
      <c r="DZ46" s="106"/>
      <c r="EA46" s="104"/>
      <c r="EB46" s="104"/>
      <c r="EC46" s="104"/>
      <c r="ED46" s="104"/>
      <c r="EE46" s="104"/>
      <c r="EF46" s="104"/>
      <c r="EG46" s="105">
        <f t="shared" si="18"/>
        <v>0</v>
      </c>
      <c r="EH46" s="106"/>
      <c r="EI46" s="104"/>
      <c r="EJ46" s="104"/>
      <c r="EK46" s="104"/>
      <c r="EL46" s="104"/>
      <c r="EM46" s="104"/>
      <c r="EN46" s="104"/>
      <c r="EO46" s="105">
        <f t="shared" si="19"/>
        <v>0</v>
      </c>
      <c r="EP46" s="106"/>
      <c r="EQ46" s="104"/>
      <c r="ER46" s="104"/>
      <c r="ES46" s="104"/>
      <c r="ET46" s="104"/>
      <c r="EU46" s="104"/>
      <c r="EV46" s="104"/>
      <c r="EW46" s="105">
        <f t="shared" si="20"/>
        <v>0</v>
      </c>
      <c r="EX46" s="106"/>
      <c r="EY46" s="104"/>
      <c r="EZ46" s="104"/>
      <c r="FA46" s="104"/>
      <c r="FB46" s="104"/>
      <c r="FC46" s="104"/>
      <c r="FD46" s="104"/>
      <c r="FE46" s="105">
        <f t="shared" si="21"/>
        <v>0</v>
      </c>
      <c r="FF46" s="106"/>
      <c r="FG46" s="104"/>
      <c r="FH46" s="104"/>
      <c r="FI46" s="104"/>
      <c r="FJ46" s="104"/>
      <c r="FK46" s="104"/>
      <c r="FL46" s="104"/>
      <c r="FM46" s="105">
        <f t="shared" si="22"/>
        <v>0</v>
      </c>
      <c r="FN46" s="106"/>
      <c r="FO46" s="104"/>
      <c r="FP46" s="104"/>
      <c r="FQ46" s="104"/>
      <c r="FR46" s="104"/>
      <c r="FS46" s="104"/>
      <c r="FT46" s="104"/>
      <c r="FU46" s="105">
        <f t="shared" si="23"/>
        <v>0</v>
      </c>
      <c r="FV46" s="106"/>
      <c r="FW46" s="104"/>
      <c r="FX46" s="104"/>
      <c r="FY46" s="104"/>
      <c r="FZ46" s="104"/>
      <c r="GA46" s="104"/>
      <c r="GB46" s="104"/>
      <c r="GC46" s="105">
        <f t="shared" si="24"/>
        <v>0</v>
      </c>
      <c r="GD46" s="106"/>
      <c r="GE46" s="104"/>
      <c r="GF46" s="104"/>
      <c r="GG46" s="104"/>
      <c r="GH46" s="104"/>
      <c r="GI46" s="104"/>
      <c r="GJ46" s="104"/>
      <c r="GK46" s="105">
        <f t="shared" si="25"/>
        <v>0</v>
      </c>
      <c r="GL46" s="106"/>
      <c r="GM46" s="104"/>
      <c r="GN46" s="104"/>
      <c r="GO46" s="104"/>
      <c r="GP46" s="104"/>
      <c r="GQ46" s="104"/>
      <c r="GR46" s="104"/>
      <c r="GS46" s="105">
        <f t="shared" si="26"/>
        <v>0</v>
      </c>
      <c r="GT46" s="106"/>
      <c r="GU46" s="104"/>
      <c r="GV46" s="104"/>
      <c r="GW46" s="104"/>
      <c r="GX46" s="104"/>
      <c r="GY46" s="104"/>
      <c r="GZ46" s="104"/>
      <c r="HA46" s="105">
        <f t="shared" si="27"/>
        <v>0</v>
      </c>
      <c r="HB46" s="106"/>
      <c r="HC46" s="104"/>
      <c r="HD46" s="104"/>
      <c r="HE46" s="104"/>
      <c r="HF46" s="104"/>
      <c r="HG46" s="104"/>
      <c r="HH46" s="104"/>
      <c r="HI46" s="105">
        <f t="shared" si="28"/>
        <v>0</v>
      </c>
      <c r="HJ46" s="106"/>
      <c r="HK46" s="104"/>
      <c r="HL46" s="104"/>
      <c r="HM46" s="104"/>
      <c r="HN46" s="104"/>
      <c r="HO46" s="104"/>
      <c r="HP46" s="104"/>
      <c r="HQ46" s="105">
        <f t="shared" si="29"/>
        <v>0</v>
      </c>
      <c r="HR46" s="106"/>
      <c r="HS46" s="104"/>
      <c r="HT46" s="104"/>
      <c r="HU46" s="104"/>
      <c r="HV46" s="104"/>
      <c r="HW46" s="104"/>
      <c r="HX46" s="104"/>
      <c r="HY46" s="105">
        <f t="shared" si="30"/>
        <v>0</v>
      </c>
      <c r="HZ46" s="106"/>
      <c r="IA46" s="104"/>
      <c r="IB46" s="104"/>
      <c r="IC46" s="104"/>
      <c r="ID46" s="104"/>
      <c r="IE46" s="104"/>
      <c r="IF46" s="104"/>
      <c r="IG46" s="105">
        <f t="shared" si="31"/>
        <v>0</v>
      </c>
      <c r="IH46" s="106"/>
      <c r="II46" s="104"/>
      <c r="IJ46" s="104"/>
      <c r="IK46" s="104"/>
      <c r="IL46" s="104"/>
      <c r="IM46" s="104"/>
      <c r="IN46" s="104"/>
      <c r="IO46" s="105">
        <f t="shared" si="32"/>
        <v>0</v>
      </c>
      <c r="IP46" s="106"/>
      <c r="IQ46" s="104"/>
      <c r="IR46" s="104"/>
      <c r="IS46" s="104"/>
      <c r="IT46" s="104"/>
      <c r="IU46" s="104"/>
      <c r="IV46" s="104"/>
      <c r="IW46" s="105">
        <f t="shared" si="33"/>
        <v>0</v>
      </c>
      <c r="IX46" s="106"/>
      <c r="IY46" s="107">
        <f t="shared" ref="IY46:JD46" si="78">SUM(C46,K46,S46,AA46,AI46,AQ46,AY46,BG46,BO46,BW46,CE46,CM46,CU46,DC46,DK46,DS46,EA46,EI46,EQ46,EY46,FG46,FO46,FW46,GE46,GM46,GU46,HC46,HK46,HS46,IA46,II46,IQ46)</f>
        <v>0</v>
      </c>
      <c r="IZ46" s="107">
        <f t="shared" si="78"/>
        <v>0</v>
      </c>
      <c r="JA46" s="107">
        <f t="shared" si="78"/>
        <v>0</v>
      </c>
      <c r="JB46" s="107">
        <f t="shared" si="78"/>
        <v>0</v>
      </c>
      <c r="JC46" s="107">
        <f t="shared" si="78"/>
        <v>0</v>
      </c>
      <c r="JD46" s="107">
        <f t="shared" si="78"/>
        <v>0</v>
      </c>
      <c r="JE46" s="108">
        <f t="shared" si="35"/>
        <v>0</v>
      </c>
      <c r="JF46" s="104"/>
      <c r="JG46" s="104">
        <f t="shared" si="36"/>
        <v>0</v>
      </c>
    </row>
    <row r="47" ht="15.75" customHeight="1">
      <c r="A47" s="3" t="s">
        <v>100</v>
      </c>
      <c r="B47" s="3" t="s">
        <v>46</v>
      </c>
      <c r="C47" s="104"/>
      <c r="D47" s="104"/>
      <c r="E47" s="104"/>
      <c r="F47" s="104"/>
      <c r="G47" s="104"/>
      <c r="H47" s="104"/>
      <c r="I47" s="105">
        <f t="shared" si="2"/>
        <v>0</v>
      </c>
      <c r="J47" s="106"/>
      <c r="K47" s="104"/>
      <c r="L47" s="104"/>
      <c r="M47" s="104"/>
      <c r="N47" s="104"/>
      <c r="O47" s="104"/>
      <c r="P47" s="104"/>
      <c r="Q47" s="105">
        <f t="shared" si="3"/>
        <v>0</v>
      </c>
      <c r="R47" s="106"/>
      <c r="S47" s="104"/>
      <c r="T47" s="104"/>
      <c r="U47" s="104"/>
      <c r="V47" s="104"/>
      <c r="W47" s="104"/>
      <c r="X47" s="104"/>
      <c r="Y47" s="105">
        <f t="shared" si="4"/>
        <v>0</v>
      </c>
      <c r="Z47" s="106"/>
      <c r="AA47" s="104"/>
      <c r="AB47" s="104"/>
      <c r="AC47" s="104"/>
      <c r="AD47" s="104"/>
      <c r="AE47" s="104"/>
      <c r="AF47" s="104"/>
      <c r="AG47" s="105">
        <f t="shared" si="5"/>
        <v>0</v>
      </c>
      <c r="AH47" s="106"/>
      <c r="AI47" s="104"/>
      <c r="AJ47" s="104"/>
      <c r="AK47" s="104"/>
      <c r="AL47" s="104"/>
      <c r="AM47" s="104"/>
      <c r="AN47" s="104"/>
      <c r="AO47" s="105">
        <f t="shared" si="6"/>
        <v>0</v>
      </c>
      <c r="AP47" s="106"/>
      <c r="AQ47" s="104"/>
      <c r="AR47" s="104"/>
      <c r="AS47" s="104"/>
      <c r="AT47" s="104"/>
      <c r="AU47" s="104"/>
      <c r="AV47" s="104"/>
      <c r="AW47" s="105">
        <f t="shared" si="7"/>
        <v>0</v>
      </c>
      <c r="AX47" s="106"/>
      <c r="AY47" s="104"/>
      <c r="AZ47" s="104"/>
      <c r="BA47" s="104"/>
      <c r="BB47" s="104"/>
      <c r="BC47" s="104"/>
      <c r="BD47" s="104"/>
      <c r="BE47" s="105">
        <f t="shared" si="8"/>
        <v>0</v>
      </c>
      <c r="BF47" s="106"/>
      <c r="BG47" s="104"/>
      <c r="BH47" s="104"/>
      <c r="BI47" s="104"/>
      <c r="BJ47" s="104"/>
      <c r="BK47" s="104"/>
      <c r="BL47" s="104"/>
      <c r="BM47" s="105">
        <f t="shared" si="9"/>
        <v>0</v>
      </c>
      <c r="BN47" s="106"/>
      <c r="BO47" s="104"/>
      <c r="BP47" s="104"/>
      <c r="BQ47" s="104"/>
      <c r="BR47" s="104"/>
      <c r="BS47" s="104"/>
      <c r="BT47" s="104"/>
      <c r="BU47" s="105">
        <f t="shared" si="10"/>
        <v>0</v>
      </c>
      <c r="BV47" s="106"/>
      <c r="BW47" s="104"/>
      <c r="BX47" s="104"/>
      <c r="BY47" s="104"/>
      <c r="BZ47" s="104"/>
      <c r="CA47" s="104"/>
      <c r="CB47" s="104"/>
      <c r="CC47" s="105">
        <f t="shared" si="11"/>
        <v>0</v>
      </c>
      <c r="CD47" s="106"/>
      <c r="CE47" s="104"/>
      <c r="CF47" s="104"/>
      <c r="CG47" s="104"/>
      <c r="CH47" s="104"/>
      <c r="CI47" s="104"/>
      <c r="CJ47" s="104"/>
      <c r="CK47" s="105">
        <f t="shared" si="12"/>
        <v>0</v>
      </c>
      <c r="CL47" s="106"/>
      <c r="CM47" s="104"/>
      <c r="CN47" s="104"/>
      <c r="CO47" s="104"/>
      <c r="CP47" s="104"/>
      <c r="CQ47" s="104"/>
      <c r="CR47" s="104"/>
      <c r="CS47" s="105">
        <f t="shared" si="13"/>
        <v>0</v>
      </c>
      <c r="CT47" s="106"/>
      <c r="CU47" s="104"/>
      <c r="CV47" s="104"/>
      <c r="CW47" s="104"/>
      <c r="CX47" s="104"/>
      <c r="CY47" s="104"/>
      <c r="CZ47" s="104"/>
      <c r="DA47" s="105">
        <f t="shared" si="14"/>
        <v>0</v>
      </c>
      <c r="DB47" s="106"/>
      <c r="DC47" s="104"/>
      <c r="DD47" s="104"/>
      <c r="DE47" s="104"/>
      <c r="DF47" s="104"/>
      <c r="DG47" s="104"/>
      <c r="DH47" s="104"/>
      <c r="DI47" s="105">
        <f t="shared" si="15"/>
        <v>0</v>
      </c>
      <c r="DJ47" s="106"/>
      <c r="DK47" s="104"/>
      <c r="DL47" s="104"/>
      <c r="DM47" s="104"/>
      <c r="DN47" s="104"/>
      <c r="DO47" s="104"/>
      <c r="DP47" s="104"/>
      <c r="DQ47" s="105">
        <f t="shared" si="16"/>
        <v>0</v>
      </c>
      <c r="DR47" s="106"/>
      <c r="DS47" s="104"/>
      <c r="DT47" s="104"/>
      <c r="DU47" s="104"/>
      <c r="DV47" s="104"/>
      <c r="DW47" s="104"/>
      <c r="DX47" s="104"/>
      <c r="DY47" s="105">
        <f t="shared" si="17"/>
        <v>0</v>
      </c>
      <c r="DZ47" s="106"/>
      <c r="EA47" s="104"/>
      <c r="EB47" s="104"/>
      <c r="EC47" s="104"/>
      <c r="ED47" s="104"/>
      <c r="EE47" s="104"/>
      <c r="EF47" s="104"/>
      <c r="EG47" s="105">
        <f t="shared" si="18"/>
        <v>0</v>
      </c>
      <c r="EH47" s="106"/>
      <c r="EI47" s="104"/>
      <c r="EJ47" s="104"/>
      <c r="EK47" s="104"/>
      <c r="EL47" s="104"/>
      <c r="EM47" s="104"/>
      <c r="EN47" s="104"/>
      <c r="EO47" s="105">
        <f t="shared" si="19"/>
        <v>0</v>
      </c>
      <c r="EP47" s="106"/>
      <c r="EQ47" s="104"/>
      <c r="ER47" s="104"/>
      <c r="ES47" s="104"/>
      <c r="ET47" s="104"/>
      <c r="EU47" s="104"/>
      <c r="EV47" s="104"/>
      <c r="EW47" s="105">
        <f t="shared" si="20"/>
        <v>0</v>
      </c>
      <c r="EX47" s="106"/>
      <c r="EY47" s="104"/>
      <c r="EZ47" s="104"/>
      <c r="FA47" s="104"/>
      <c r="FB47" s="104"/>
      <c r="FC47" s="104"/>
      <c r="FD47" s="104"/>
      <c r="FE47" s="105">
        <f t="shared" si="21"/>
        <v>0</v>
      </c>
      <c r="FF47" s="106"/>
      <c r="FG47" s="104"/>
      <c r="FH47" s="104"/>
      <c r="FI47" s="104"/>
      <c r="FJ47" s="104"/>
      <c r="FK47" s="104"/>
      <c r="FL47" s="104"/>
      <c r="FM47" s="105">
        <f t="shared" si="22"/>
        <v>0</v>
      </c>
      <c r="FN47" s="106"/>
      <c r="FO47" s="104"/>
      <c r="FP47" s="104"/>
      <c r="FQ47" s="104"/>
      <c r="FR47" s="104"/>
      <c r="FS47" s="104"/>
      <c r="FT47" s="104"/>
      <c r="FU47" s="105">
        <f t="shared" si="23"/>
        <v>0</v>
      </c>
      <c r="FV47" s="106"/>
      <c r="FW47" s="104"/>
      <c r="FX47" s="104"/>
      <c r="FY47" s="104"/>
      <c r="FZ47" s="104"/>
      <c r="GA47" s="104"/>
      <c r="GB47" s="104"/>
      <c r="GC47" s="105">
        <f t="shared" si="24"/>
        <v>0</v>
      </c>
      <c r="GD47" s="106"/>
      <c r="GE47" s="104"/>
      <c r="GF47" s="104"/>
      <c r="GG47" s="104"/>
      <c r="GH47" s="104"/>
      <c r="GI47" s="104"/>
      <c r="GJ47" s="104"/>
      <c r="GK47" s="105">
        <f t="shared" si="25"/>
        <v>0</v>
      </c>
      <c r="GL47" s="106"/>
      <c r="GM47" s="104"/>
      <c r="GN47" s="104"/>
      <c r="GO47" s="104"/>
      <c r="GP47" s="104"/>
      <c r="GQ47" s="104"/>
      <c r="GR47" s="104"/>
      <c r="GS47" s="105">
        <f t="shared" si="26"/>
        <v>0</v>
      </c>
      <c r="GT47" s="106"/>
      <c r="GU47" s="104"/>
      <c r="GV47" s="104"/>
      <c r="GW47" s="104"/>
      <c r="GX47" s="104"/>
      <c r="GY47" s="104"/>
      <c r="GZ47" s="104"/>
      <c r="HA47" s="105">
        <f t="shared" si="27"/>
        <v>0</v>
      </c>
      <c r="HB47" s="106"/>
      <c r="HC47" s="104"/>
      <c r="HD47" s="104"/>
      <c r="HE47" s="104"/>
      <c r="HF47" s="104"/>
      <c r="HG47" s="104"/>
      <c r="HH47" s="104"/>
      <c r="HI47" s="105">
        <f t="shared" si="28"/>
        <v>0</v>
      </c>
      <c r="HJ47" s="106"/>
      <c r="HK47" s="104"/>
      <c r="HL47" s="104"/>
      <c r="HM47" s="104"/>
      <c r="HN47" s="104"/>
      <c r="HO47" s="104"/>
      <c r="HP47" s="104"/>
      <c r="HQ47" s="105">
        <f t="shared" si="29"/>
        <v>0</v>
      </c>
      <c r="HR47" s="106"/>
      <c r="HS47" s="104"/>
      <c r="HT47" s="104"/>
      <c r="HU47" s="104"/>
      <c r="HV47" s="104"/>
      <c r="HW47" s="104"/>
      <c r="HX47" s="104"/>
      <c r="HY47" s="105">
        <f t="shared" si="30"/>
        <v>0</v>
      </c>
      <c r="HZ47" s="106"/>
      <c r="IA47" s="104"/>
      <c r="IB47" s="104"/>
      <c r="IC47" s="104"/>
      <c r="ID47" s="104"/>
      <c r="IE47" s="104"/>
      <c r="IF47" s="104"/>
      <c r="IG47" s="105">
        <f t="shared" si="31"/>
        <v>0</v>
      </c>
      <c r="IH47" s="106"/>
      <c r="II47" s="104"/>
      <c r="IJ47" s="104"/>
      <c r="IK47" s="104"/>
      <c r="IL47" s="104"/>
      <c r="IM47" s="104"/>
      <c r="IN47" s="104"/>
      <c r="IO47" s="105">
        <f t="shared" si="32"/>
        <v>0</v>
      </c>
      <c r="IP47" s="106"/>
      <c r="IQ47" s="104"/>
      <c r="IR47" s="104"/>
      <c r="IS47" s="104"/>
      <c r="IT47" s="104"/>
      <c r="IU47" s="104"/>
      <c r="IV47" s="104"/>
      <c r="IW47" s="105">
        <f t="shared" si="33"/>
        <v>0</v>
      </c>
      <c r="IX47" s="106"/>
      <c r="IY47" s="107">
        <f t="shared" ref="IY47:JD47" si="79">SUM(C47,K47,S47,AA47,AI47,AQ47,AY47,BG47,BO47,BW47,CE47,CM47,CU47,DC47,DK47,DS47,EA47,EI47,EQ47,EY47,FG47,FO47,FW47,GE47,GM47,GU47,HC47,HK47,HS47,IA47,II47,IQ47)</f>
        <v>0</v>
      </c>
      <c r="IZ47" s="107">
        <f t="shared" si="79"/>
        <v>0</v>
      </c>
      <c r="JA47" s="107">
        <f t="shared" si="79"/>
        <v>0</v>
      </c>
      <c r="JB47" s="107">
        <f t="shared" si="79"/>
        <v>0</v>
      </c>
      <c r="JC47" s="107">
        <f t="shared" si="79"/>
        <v>0</v>
      </c>
      <c r="JD47" s="107">
        <f t="shared" si="79"/>
        <v>0</v>
      </c>
      <c r="JE47" s="108">
        <f t="shared" si="35"/>
        <v>0</v>
      </c>
      <c r="JF47" s="104"/>
      <c r="JG47" s="104">
        <f t="shared" si="36"/>
        <v>0</v>
      </c>
    </row>
    <row r="48" ht="15.75" customHeight="1">
      <c r="A48" s="104"/>
      <c r="B48" s="104" t="s">
        <v>53</v>
      </c>
      <c r="C48" s="104"/>
      <c r="D48" s="104"/>
      <c r="E48" s="104"/>
      <c r="F48" s="104"/>
      <c r="G48" s="104"/>
      <c r="H48" s="104"/>
      <c r="I48" s="105">
        <f t="shared" si="2"/>
        <v>0</v>
      </c>
      <c r="J48" s="106"/>
      <c r="K48" s="104"/>
      <c r="L48" s="104"/>
      <c r="M48" s="104"/>
      <c r="N48" s="104"/>
      <c r="O48" s="104"/>
      <c r="P48" s="104"/>
      <c r="Q48" s="105">
        <f t="shared" si="3"/>
        <v>0</v>
      </c>
      <c r="R48" s="106"/>
      <c r="S48" s="104"/>
      <c r="T48" s="104"/>
      <c r="U48" s="104"/>
      <c r="V48" s="104"/>
      <c r="W48" s="104"/>
      <c r="X48" s="104"/>
      <c r="Y48" s="105">
        <f t="shared" si="4"/>
        <v>0</v>
      </c>
      <c r="Z48" s="106"/>
      <c r="AA48" s="104"/>
      <c r="AB48" s="104"/>
      <c r="AC48" s="104"/>
      <c r="AD48" s="104"/>
      <c r="AE48" s="104"/>
      <c r="AF48" s="104"/>
      <c r="AG48" s="105">
        <f t="shared" si="5"/>
        <v>0</v>
      </c>
      <c r="AH48" s="106"/>
      <c r="AI48" s="104"/>
      <c r="AJ48" s="104"/>
      <c r="AK48" s="104"/>
      <c r="AL48" s="104"/>
      <c r="AM48" s="104"/>
      <c r="AN48" s="104"/>
      <c r="AO48" s="105">
        <f t="shared" si="6"/>
        <v>0</v>
      </c>
      <c r="AP48" s="106"/>
      <c r="AQ48" s="104"/>
      <c r="AR48" s="104"/>
      <c r="AS48" s="104"/>
      <c r="AT48" s="104"/>
      <c r="AU48" s="104"/>
      <c r="AV48" s="104"/>
      <c r="AW48" s="105">
        <f t="shared" si="7"/>
        <v>0</v>
      </c>
      <c r="AX48" s="106"/>
      <c r="AY48" s="104"/>
      <c r="AZ48" s="104"/>
      <c r="BA48" s="104"/>
      <c r="BB48" s="104"/>
      <c r="BC48" s="104"/>
      <c r="BD48" s="104"/>
      <c r="BE48" s="105">
        <f t="shared" si="8"/>
        <v>0</v>
      </c>
      <c r="BF48" s="106"/>
      <c r="BG48" s="104"/>
      <c r="BH48" s="104"/>
      <c r="BI48" s="104"/>
      <c r="BJ48" s="104"/>
      <c r="BK48" s="104"/>
      <c r="BL48" s="104"/>
      <c r="BM48" s="105">
        <f t="shared" si="9"/>
        <v>0</v>
      </c>
      <c r="BN48" s="106"/>
      <c r="BO48" s="104"/>
      <c r="BP48" s="104"/>
      <c r="BQ48" s="104"/>
      <c r="BR48" s="104"/>
      <c r="BS48" s="104"/>
      <c r="BT48" s="104"/>
      <c r="BU48" s="105">
        <f t="shared" si="10"/>
        <v>0</v>
      </c>
      <c r="BV48" s="106"/>
      <c r="BW48" s="104"/>
      <c r="BX48" s="104"/>
      <c r="BY48" s="104"/>
      <c r="BZ48" s="104"/>
      <c r="CA48" s="104"/>
      <c r="CB48" s="104"/>
      <c r="CC48" s="105">
        <f t="shared" si="11"/>
        <v>0</v>
      </c>
      <c r="CD48" s="106"/>
      <c r="CE48" s="104"/>
      <c r="CF48" s="104"/>
      <c r="CG48" s="104"/>
      <c r="CH48" s="104"/>
      <c r="CI48" s="104"/>
      <c r="CJ48" s="104"/>
      <c r="CK48" s="105">
        <f t="shared" si="12"/>
        <v>0</v>
      </c>
      <c r="CL48" s="106"/>
      <c r="CM48" s="104"/>
      <c r="CN48" s="104"/>
      <c r="CO48" s="104"/>
      <c r="CP48" s="104"/>
      <c r="CQ48" s="104"/>
      <c r="CR48" s="104"/>
      <c r="CS48" s="105">
        <f t="shared" si="13"/>
        <v>0</v>
      </c>
      <c r="CT48" s="106"/>
      <c r="CU48" s="104"/>
      <c r="CV48" s="104"/>
      <c r="CW48" s="104"/>
      <c r="CX48" s="104"/>
      <c r="CY48" s="104"/>
      <c r="CZ48" s="104"/>
      <c r="DA48" s="105">
        <f t="shared" si="14"/>
        <v>0</v>
      </c>
      <c r="DB48" s="106"/>
      <c r="DC48" s="104"/>
      <c r="DD48" s="104"/>
      <c r="DE48" s="104"/>
      <c r="DF48" s="104"/>
      <c r="DG48" s="104"/>
      <c r="DH48" s="104"/>
      <c r="DI48" s="105">
        <f t="shared" si="15"/>
        <v>0</v>
      </c>
      <c r="DJ48" s="106"/>
      <c r="DK48" s="104"/>
      <c r="DL48" s="104"/>
      <c r="DM48" s="104"/>
      <c r="DN48" s="104"/>
      <c r="DO48" s="104"/>
      <c r="DP48" s="104"/>
      <c r="DQ48" s="105">
        <f t="shared" si="16"/>
        <v>0</v>
      </c>
      <c r="DR48" s="106"/>
      <c r="DS48" s="104"/>
      <c r="DT48" s="104"/>
      <c r="DU48" s="104"/>
      <c r="DV48" s="104"/>
      <c r="DW48" s="104"/>
      <c r="DX48" s="104"/>
      <c r="DY48" s="105">
        <f t="shared" si="17"/>
        <v>0</v>
      </c>
      <c r="DZ48" s="106"/>
      <c r="EA48" s="104"/>
      <c r="EB48" s="104"/>
      <c r="EC48" s="104"/>
      <c r="ED48" s="104"/>
      <c r="EE48" s="104"/>
      <c r="EF48" s="104"/>
      <c r="EG48" s="105">
        <f t="shared" si="18"/>
        <v>0</v>
      </c>
      <c r="EH48" s="106"/>
      <c r="EI48" s="104"/>
      <c r="EJ48" s="104"/>
      <c r="EK48" s="104"/>
      <c r="EL48" s="104"/>
      <c r="EM48" s="104"/>
      <c r="EN48" s="104"/>
      <c r="EO48" s="105">
        <f t="shared" si="19"/>
        <v>0</v>
      </c>
      <c r="EP48" s="106"/>
      <c r="EQ48" s="104"/>
      <c r="ER48" s="104"/>
      <c r="ES48" s="104"/>
      <c r="ET48" s="104"/>
      <c r="EU48" s="104"/>
      <c r="EV48" s="104"/>
      <c r="EW48" s="105">
        <f t="shared" si="20"/>
        <v>0</v>
      </c>
      <c r="EX48" s="106"/>
      <c r="EY48" s="104"/>
      <c r="EZ48" s="104"/>
      <c r="FA48" s="104"/>
      <c r="FB48" s="104"/>
      <c r="FC48" s="104"/>
      <c r="FD48" s="104"/>
      <c r="FE48" s="105">
        <f t="shared" si="21"/>
        <v>0</v>
      </c>
      <c r="FF48" s="106"/>
      <c r="FG48" s="104"/>
      <c r="FH48" s="104"/>
      <c r="FI48" s="104"/>
      <c r="FJ48" s="104"/>
      <c r="FK48" s="104"/>
      <c r="FL48" s="104"/>
      <c r="FM48" s="105">
        <f t="shared" si="22"/>
        <v>0</v>
      </c>
      <c r="FN48" s="106"/>
      <c r="FO48" s="104"/>
      <c r="FP48" s="104"/>
      <c r="FQ48" s="104"/>
      <c r="FR48" s="104"/>
      <c r="FS48" s="104"/>
      <c r="FT48" s="104"/>
      <c r="FU48" s="105">
        <f t="shared" si="23"/>
        <v>0</v>
      </c>
      <c r="FV48" s="106"/>
      <c r="FW48" s="104"/>
      <c r="FX48" s="104"/>
      <c r="FY48" s="104"/>
      <c r="FZ48" s="104"/>
      <c r="GA48" s="104"/>
      <c r="GB48" s="104"/>
      <c r="GC48" s="105">
        <f t="shared" si="24"/>
        <v>0</v>
      </c>
      <c r="GD48" s="106"/>
      <c r="GE48" s="104"/>
      <c r="GF48" s="104"/>
      <c r="GG48" s="104"/>
      <c r="GH48" s="104"/>
      <c r="GI48" s="104"/>
      <c r="GJ48" s="104"/>
      <c r="GK48" s="105">
        <f t="shared" si="25"/>
        <v>0</v>
      </c>
      <c r="GL48" s="106"/>
      <c r="GM48" s="104"/>
      <c r="GN48" s="104"/>
      <c r="GO48" s="104"/>
      <c r="GP48" s="104"/>
      <c r="GQ48" s="104"/>
      <c r="GR48" s="104"/>
      <c r="GS48" s="105">
        <f t="shared" si="26"/>
        <v>0</v>
      </c>
      <c r="GT48" s="106"/>
      <c r="GU48" s="104"/>
      <c r="GV48" s="104"/>
      <c r="GW48" s="104"/>
      <c r="GX48" s="104"/>
      <c r="GY48" s="104"/>
      <c r="GZ48" s="104"/>
      <c r="HA48" s="105">
        <f t="shared" si="27"/>
        <v>0</v>
      </c>
      <c r="HB48" s="106"/>
      <c r="HC48" s="104"/>
      <c r="HD48" s="104"/>
      <c r="HE48" s="104"/>
      <c r="HF48" s="104"/>
      <c r="HG48" s="104"/>
      <c r="HH48" s="104"/>
      <c r="HI48" s="105">
        <f t="shared" si="28"/>
        <v>0</v>
      </c>
      <c r="HJ48" s="106"/>
      <c r="HK48" s="104"/>
      <c r="HL48" s="104"/>
      <c r="HM48" s="104"/>
      <c r="HN48" s="104"/>
      <c r="HO48" s="104"/>
      <c r="HP48" s="104"/>
      <c r="HQ48" s="105">
        <f t="shared" si="29"/>
        <v>0</v>
      </c>
      <c r="HR48" s="106"/>
      <c r="HS48" s="104"/>
      <c r="HT48" s="104"/>
      <c r="HU48" s="104"/>
      <c r="HV48" s="104"/>
      <c r="HW48" s="104"/>
      <c r="HX48" s="104"/>
      <c r="HY48" s="105">
        <f t="shared" si="30"/>
        <v>0</v>
      </c>
      <c r="HZ48" s="106"/>
      <c r="IA48" s="104"/>
      <c r="IB48" s="104"/>
      <c r="IC48" s="104"/>
      <c r="ID48" s="104"/>
      <c r="IE48" s="104"/>
      <c r="IF48" s="104"/>
      <c r="IG48" s="105">
        <f t="shared" si="31"/>
        <v>0</v>
      </c>
      <c r="IH48" s="106"/>
      <c r="II48" s="104"/>
      <c r="IJ48" s="104"/>
      <c r="IK48" s="104"/>
      <c r="IL48" s="104"/>
      <c r="IM48" s="104"/>
      <c r="IN48" s="104"/>
      <c r="IO48" s="105">
        <f t="shared" si="32"/>
        <v>0</v>
      </c>
      <c r="IP48" s="106"/>
      <c r="IQ48" s="104"/>
      <c r="IR48" s="104"/>
      <c r="IS48" s="104"/>
      <c r="IT48" s="104"/>
      <c r="IU48" s="104"/>
      <c r="IV48" s="104"/>
      <c r="IW48" s="105">
        <f t="shared" si="33"/>
        <v>0</v>
      </c>
      <c r="IX48" s="106"/>
      <c r="IY48" s="107">
        <f t="shared" ref="IY48:JD48" si="80">SUM(C48,K48,S48,AA48,AI48,AQ48,AY48,BG48,BO48,BW48,CE48,CM48,CU48,DC48,DK48,DS48,EA48,EI48,EQ48,EY48,FG48,FO48,FW48,GE48,GM48,GU48,HC48,HK48,HS48,IA48,II48,IQ48)</f>
        <v>0</v>
      </c>
      <c r="IZ48" s="107">
        <f t="shared" si="80"/>
        <v>0</v>
      </c>
      <c r="JA48" s="107">
        <f t="shared" si="80"/>
        <v>0</v>
      </c>
      <c r="JB48" s="107">
        <f t="shared" si="80"/>
        <v>0</v>
      </c>
      <c r="JC48" s="107">
        <f t="shared" si="80"/>
        <v>0</v>
      </c>
      <c r="JD48" s="107">
        <f t="shared" si="80"/>
        <v>0</v>
      </c>
      <c r="JE48" s="108">
        <f t="shared" si="35"/>
        <v>0</v>
      </c>
      <c r="JF48" s="104"/>
      <c r="JG48" s="104">
        <f t="shared" si="36"/>
        <v>0</v>
      </c>
    </row>
    <row r="49" ht="15.75" customHeight="1">
      <c r="A49" s="104"/>
      <c r="B49" s="104" t="s">
        <v>53</v>
      </c>
      <c r="C49" s="104"/>
      <c r="D49" s="104"/>
      <c r="E49" s="104"/>
      <c r="F49" s="104"/>
      <c r="G49" s="104"/>
      <c r="H49" s="104"/>
      <c r="I49" s="105">
        <f t="shared" si="2"/>
        <v>0</v>
      </c>
      <c r="J49" s="106"/>
      <c r="K49" s="104"/>
      <c r="L49" s="104"/>
      <c r="M49" s="104"/>
      <c r="N49" s="104"/>
      <c r="O49" s="104"/>
      <c r="P49" s="104"/>
      <c r="Q49" s="105">
        <f t="shared" si="3"/>
        <v>0</v>
      </c>
      <c r="R49" s="106"/>
      <c r="S49" s="104"/>
      <c r="T49" s="104"/>
      <c r="U49" s="104"/>
      <c r="V49" s="104"/>
      <c r="W49" s="104"/>
      <c r="X49" s="104"/>
      <c r="Y49" s="105">
        <f t="shared" si="4"/>
        <v>0</v>
      </c>
      <c r="Z49" s="106"/>
      <c r="AA49" s="104"/>
      <c r="AB49" s="104"/>
      <c r="AC49" s="104"/>
      <c r="AD49" s="104"/>
      <c r="AE49" s="104"/>
      <c r="AF49" s="104"/>
      <c r="AG49" s="105">
        <f t="shared" si="5"/>
        <v>0</v>
      </c>
      <c r="AH49" s="106"/>
      <c r="AI49" s="104"/>
      <c r="AJ49" s="104"/>
      <c r="AK49" s="104"/>
      <c r="AL49" s="104"/>
      <c r="AM49" s="104"/>
      <c r="AN49" s="104"/>
      <c r="AO49" s="105">
        <f t="shared" si="6"/>
        <v>0</v>
      </c>
      <c r="AP49" s="106"/>
      <c r="AQ49" s="104"/>
      <c r="AR49" s="104"/>
      <c r="AS49" s="104"/>
      <c r="AT49" s="104"/>
      <c r="AU49" s="104"/>
      <c r="AV49" s="104"/>
      <c r="AW49" s="105">
        <f t="shared" si="7"/>
        <v>0</v>
      </c>
      <c r="AX49" s="106"/>
      <c r="AY49" s="104"/>
      <c r="AZ49" s="104"/>
      <c r="BA49" s="104"/>
      <c r="BB49" s="104"/>
      <c r="BC49" s="104"/>
      <c r="BD49" s="104"/>
      <c r="BE49" s="105">
        <f t="shared" si="8"/>
        <v>0</v>
      </c>
      <c r="BF49" s="106"/>
      <c r="BG49" s="104"/>
      <c r="BH49" s="104"/>
      <c r="BI49" s="104"/>
      <c r="BJ49" s="104"/>
      <c r="BK49" s="104"/>
      <c r="BL49" s="104"/>
      <c r="BM49" s="105">
        <f t="shared" si="9"/>
        <v>0</v>
      </c>
      <c r="BN49" s="106"/>
      <c r="BO49" s="104"/>
      <c r="BP49" s="104"/>
      <c r="BQ49" s="104"/>
      <c r="BR49" s="104"/>
      <c r="BS49" s="104"/>
      <c r="BT49" s="104"/>
      <c r="BU49" s="105">
        <f t="shared" si="10"/>
        <v>0</v>
      </c>
      <c r="BV49" s="106"/>
      <c r="BW49" s="104"/>
      <c r="BX49" s="104"/>
      <c r="BY49" s="104"/>
      <c r="BZ49" s="104"/>
      <c r="CA49" s="104"/>
      <c r="CB49" s="104"/>
      <c r="CC49" s="105">
        <f t="shared" si="11"/>
        <v>0</v>
      </c>
      <c r="CD49" s="106"/>
      <c r="CE49" s="104"/>
      <c r="CF49" s="104"/>
      <c r="CG49" s="104"/>
      <c r="CH49" s="104"/>
      <c r="CI49" s="104"/>
      <c r="CJ49" s="104"/>
      <c r="CK49" s="105">
        <f t="shared" si="12"/>
        <v>0</v>
      </c>
      <c r="CL49" s="106"/>
      <c r="CM49" s="104"/>
      <c r="CN49" s="104"/>
      <c r="CO49" s="104"/>
      <c r="CP49" s="104"/>
      <c r="CQ49" s="104"/>
      <c r="CR49" s="104"/>
      <c r="CS49" s="105">
        <f t="shared" si="13"/>
        <v>0</v>
      </c>
      <c r="CT49" s="106"/>
      <c r="CU49" s="104"/>
      <c r="CV49" s="104"/>
      <c r="CW49" s="104"/>
      <c r="CX49" s="104"/>
      <c r="CY49" s="104"/>
      <c r="CZ49" s="104"/>
      <c r="DA49" s="105">
        <f t="shared" si="14"/>
        <v>0</v>
      </c>
      <c r="DB49" s="106"/>
      <c r="DC49" s="104"/>
      <c r="DD49" s="104"/>
      <c r="DE49" s="104"/>
      <c r="DF49" s="104"/>
      <c r="DG49" s="104"/>
      <c r="DH49" s="104"/>
      <c r="DI49" s="105">
        <f t="shared" si="15"/>
        <v>0</v>
      </c>
      <c r="DJ49" s="106"/>
      <c r="DK49" s="104"/>
      <c r="DL49" s="104"/>
      <c r="DM49" s="104"/>
      <c r="DN49" s="104"/>
      <c r="DO49" s="104"/>
      <c r="DP49" s="104"/>
      <c r="DQ49" s="105">
        <f t="shared" si="16"/>
        <v>0</v>
      </c>
      <c r="DR49" s="106"/>
      <c r="DS49" s="104"/>
      <c r="DT49" s="104"/>
      <c r="DU49" s="104"/>
      <c r="DV49" s="104"/>
      <c r="DW49" s="104"/>
      <c r="DX49" s="104"/>
      <c r="DY49" s="105">
        <f t="shared" si="17"/>
        <v>0</v>
      </c>
      <c r="DZ49" s="106"/>
      <c r="EA49" s="104"/>
      <c r="EB49" s="104"/>
      <c r="EC49" s="104"/>
      <c r="ED49" s="104"/>
      <c r="EE49" s="104"/>
      <c r="EF49" s="104"/>
      <c r="EG49" s="105">
        <f t="shared" si="18"/>
        <v>0</v>
      </c>
      <c r="EH49" s="106"/>
      <c r="EI49" s="104"/>
      <c r="EJ49" s="104"/>
      <c r="EK49" s="104"/>
      <c r="EL49" s="104"/>
      <c r="EM49" s="104"/>
      <c r="EN49" s="104"/>
      <c r="EO49" s="105">
        <f t="shared" si="19"/>
        <v>0</v>
      </c>
      <c r="EP49" s="106"/>
      <c r="EQ49" s="104"/>
      <c r="ER49" s="104"/>
      <c r="ES49" s="104"/>
      <c r="ET49" s="104"/>
      <c r="EU49" s="104"/>
      <c r="EV49" s="104"/>
      <c r="EW49" s="105">
        <f t="shared" si="20"/>
        <v>0</v>
      </c>
      <c r="EX49" s="106"/>
      <c r="EY49" s="104"/>
      <c r="EZ49" s="104"/>
      <c r="FA49" s="104"/>
      <c r="FB49" s="104"/>
      <c r="FC49" s="104"/>
      <c r="FD49" s="104"/>
      <c r="FE49" s="105">
        <f t="shared" si="21"/>
        <v>0</v>
      </c>
      <c r="FF49" s="106"/>
      <c r="FG49" s="104"/>
      <c r="FH49" s="104"/>
      <c r="FI49" s="104"/>
      <c r="FJ49" s="104"/>
      <c r="FK49" s="104"/>
      <c r="FL49" s="104"/>
      <c r="FM49" s="105">
        <f t="shared" si="22"/>
        <v>0</v>
      </c>
      <c r="FN49" s="106"/>
      <c r="FO49" s="104"/>
      <c r="FP49" s="104"/>
      <c r="FQ49" s="104"/>
      <c r="FR49" s="104"/>
      <c r="FS49" s="104"/>
      <c r="FT49" s="104"/>
      <c r="FU49" s="105">
        <f t="shared" si="23"/>
        <v>0</v>
      </c>
      <c r="FV49" s="106"/>
      <c r="FW49" s="104"/>
      <c r="FX49" s="104"/>
      <c r="FY49" s="104"/>
      <c r="FZ49" s="104"/>
      <c r="GA49" s="104"/>
      <c r="GB49" s="104"/>
      <c r="GC49" s="105">
        <f t="shared" si="24"/>
        <v>0</v>
      </c>
      <c r="GD49" s="106"/>
      <c r="GE49" s="104"/>
      <c r="GF49" s="104"/>
      <c r="GG49" s="104"/>
      <c r="GH49" s="104"/>
      <c r="GI49" s="104"/>
      <c r="GJ49" s="104"/>
      <c r="GK49" s="105">
        <f t="shared" si="25"/>
        <v>0</v>
      </c>
      <c r="GL49" s="106"/>
      <c r="GM49" s="104"/>
      <c r="GN49" s="104"/>
      <c r="GO49" s="104"/>
      <c r="GP49" s="104"/>
      <c r="GQ49" s="104"/>
      <c r="GR49" s="104"/>
      <c r="GS49" s="105">
        <f t="shared" si="26"/>
        <v>0</v>
      </c>
      <c r="GT49" s="106"/>
      <c r="GU49" s="104"/>
      <c r="GV49" s="104"/>
      <c r="GW49" s="104"/>
      <c r="GX49" s="104"/>
      <c r="GY49" s="104"/>
      <c r="GZ49" s="104"/>
      <c r="HA49" s="105">
        <f t="shared" si="27"/>
        <v>0</v>
      </c>
      <c r="HB49" s="106"/>
      <c r="HC49" s="104"/>
      <c r="HD49" s="104"/>
      <c r="HE49" s="104"/>
      <c r="HF49" s="104"/>
      <c r="HG49" s="104"/>
      <c r="HH49" s="104"/>
      <c r="HI49" s="105">
        <f t="shared" si="28"/>
        <v>0</v>
      </c>
      <c r="HJ49" s="106"/>
      <c r="HK49" s="104"/>
      <c r="HL49" s="104"/>
      <c r="HM49" s="104"/>
      <c r="HN49" s="104"/>
      <c r="HO49" s="104"/>
      <c r="HP49" s="104"/>
      <c r="HQ49" s="105">
        <f t="shared" si="29"/>
        <v>0</v>
      </c>
      <c r="HR49" s="106"/>
      <c r="HS49" s="104"/>
      <c r="HT49" s="104"/>
      <c r="HU49" s="104"/>
      <c r="HV49" s="104"/>
      <c r="HW49" s="104"/>
      <c r="HX49" s="104"/>
      <c r="HY49" s="105">
        <f t="shared" si="30"/>
        <v>0</v>
      </c>
      <c r="HZ49" s="106"/>
      <c r="IA49" s="104"/>
      <c r="IB49" s="104"/>
      <c r="IC49" s="104"/>
      <c r="ID49" s="104"/>
      <c r="IE49" s="104"/>
      <c r="IF49" s="104"/>
      <c r="IG49" s="105">
        <f t="shared" si="31"/>
        <v>0</v>
      </c>
      <c r="IH49" s="106"/>
      <c r="II49" s="104"/>
      <c r="IJ49" s="104"/>
      <c r="IK49" s="104"/>
      <c r="IL49" s="104"/>
      <c r="IM49" s="104"/>
      <c r="IN49" s="104"/>
      <c r="IO49" s="105">
        <f t="shared" si="32"/>
        <v>0</v>
      </c>
      <c r="IP49" s="106"/>
      <c r="IQ49" s="104"/>
      <c r="IR49" s="104"/>
      <c r="IS49" s="104"/>
      <c r="IT49" s="104"/>
      <c r="IU49" s="104"/>
      <c r="IV49" s="104"/>
      <c r="IW49" s="105">
        <f t="shared" si="33"/>
        <v>0</v>
      </c>
      <c r="IX49" s="106"/>
      <c r="IY49" s="107">
        <f t="shared" ref="IY49:JD49" si="81">SUM(C49,K49,S49,AA49,AI49,AQ49,AY49,BG49,BO49,BW49,CE49,CM49,CU49,DC49,DK49,DS49,EA49,EI49,EQ49,EY49,FG49,FO49,FW49,GE49,GM49,GU49,HC49,HK49,HS49,IA49,II49,IQ49)</f>
        <v>0</v>
      </c>
      <c r="IZ49" s="107">
        <f t="shared" si="81"/>
        <v>0</v>
      </c>
      <c r="JA49" s="107">
        <f t="shared" si="81"/>
        <v>0</v>
      </c>
      <c r="JB49" s="107">
        <f t="shared" si="81"/>
        <v>0</v>
      </c>
      <c r="JC49" s="107">
        <f t="shared" si="81"/>
        <v>0</v>
      </c>
      <c r="JD49" s="107">
        <f t="shared" si="81"/>
        <v>0</v>
      </c>
      <c r="JE49" s="108">
        <f t="shared" si="35"/>
        <v>0</v>
      </c>
      <c r="JF49" s="104"/>
      <c r="JG49" s="104">
        <f t="shared" si="36"/>
        <v>0</v>
      </c>
    </row>
    <row r="50" ht="15.75" customHeight="1">
      <c r="A50" s="104"/>
      <c r="B50" s="104" t="s">
        <v>53</v>
      </c>
      <c r="C50" s="104"/>
      <c r="D50" s="104"/>
      <c r="E50" s="104"/>
      <c r="F50" s="104"/>
      <c r="G50" s="104"/>
      <c r="H50" s="104"/>
      <c r="I50" s="105">
        <f t="shared" si="2"/>
        <v>0</v>
      </c>
      <c r="J50" s="106"/>
      <c r="K50" s="104"/>
      <c r="L50" s="104"/>
      <c r="M50" s="104"/>
      <c r="N50" s="104"/>
      <c r="O50" s="104"/>
      <c r="P50" s="104"/>
      <c r="Q50" s="105">
        <f t="shared" si="3"/>
        <v>0</v>
      </c>
      <c r="R50" s="106"/>
      <c r="S50" s="104"/>
      <c r="T50" s="104"/>
      <c r="U50" s="104"/>
      <c r="V50" s="104"/>
      <c r="W50" s="104"/>
      <c r="X50" s="104"/>
      <c r="Y50" s="105">
        <f t="shared" si="4"/>
        <v>0</v>
      </c>
      <c r="Z50" s="106"/>
      <c r="AA50" s="104"/>
      <c r="AB50" s="104"/>
      <c r="AC50" s="104"/>
      <c r="AD50" s="104"/>
      <c r="AE50" s="104"/>
      <c r="AF50" s="104"/>
      <c r="AG50" s="105">
        <f t="shared" si="5"/>
        <v>0</v>
      </c>
      <c r="AH50" s="106"/>
      <c r="AI50" s="104"/>
      <c r="AJ50" s="104"/>
      <c r="AK50" s="104"/>
      <c r="AL50" s="104"/>
      <c r="AM50" s="104"/>
      <c r="AN50" s="104"/>
      <c r="AO50" s="105">
        <f t="shared" si="6"/>
        <v>0</v>
      </c>
      <c r="AP50" s="106"/>
      <c r="AQ50" s="104"/>
      <c r="AR50" s="104"/>
      <c r="AS50" s="104"/>
      <c r="AT50" s="104"/>
      <c r="AU50" s="104"/>
      <c r="AV50" s="104"/>
      <c r="AW50" s="105">
        <f t="shared" si="7"/>
        <v>0</v>
      </c>
      <c r="AX50" s="106"/>
      <c r="AY50" s="104"/>
      <c r="AZ50" s="104"/>
      <c r="BA50" s="104"/>
      <c r="BB50" s="104"/>
      <c r="BC50" s="104"/>
      <c r="BD50" s="104"/>
      <c r="BE50" s="105">
        <f t="shared" si="8"/>
        <v>0</v>
      </c>
      <c r="BF50" s="106"/>
      <c r="BG50" s="104"/>
      <c r="BH50" s="104"/>
      <c r="BI50" s="104"/>
      <c r="BJ50" s="104"/>
      <c r="BK50" s="104"/>
      <c r="BL50" s="104"/>
      <c r="BM50" s="105">
        <f t="shared" si="9"/>
        <v>0</v>
      </c>
      <c r="BN50" s="106"/>
      <c r="BO50" s="104"/>
      <c r="BP50" s="104"/>
      <c r="BQ50" s="104"/>
      <c r="BR50" s="104"/>
      <c r="BS50" s="104"/>
      <c r="BT50" s="104"/>
      <c r="BU50" s="105">
        <f t="shared" si="10"/>
        <v>0</v>
      </c>
      <c r="BV50" s="106"/>
      <c r="BW50" s="104"/>
      <c r="BX50" s="104"/>
      <c r="BY50" s="104"/>
      <c r="BZ50" s="104"/>
      <c r="CA50" s="104"/>
      <c r="CB50" s="104"/>
      <c r="CC50" s="105">
        <f t="shared" si="11"/>
        <v>0</v>
      </c>
      <c r="CD50" s="106"/>
      <c r="CE50" s="104"/>
      <c r="CF50" s="104"/>
      <c r="CG50" s="104"/>
      <c r="CH50" s="104"/>
      <c r="CI50" s="104"/>
      <c r="CJ50" s="104"/>
      <c r="CK50" s="105">
        <f t="shared" si="12"/>
        <v>0</v>
      </c>
      <c r="CL50" s="106"/>
      <c r="CM50" s="104"/>
      <c r="CN50" s="104"/>
      <c r="CO50" s="104"/>
      <c r="CP50" s="104"/>
      <c r="CQ50" s="104"/>
      <c r="CR50" s="104"/>
      <c r="CS50" s="105">
        <f t="shared" si="13"/>
        <v>0</v>
      </c>
      <c r="CT50" s="106"/>
      <c r="CU50" s="104"/>
      <c r="CV50" s="104"/>
      <c r="CW50" s="104"/>
      <c r="CX50" s="104"/>
      <c r="CY50" s="104"/>
      <c r="CZ50" s="104"/>
      <c r="DA50" s="105">
        <f t="shared" si="14"/>
        <v>0</v>
      </c>
      <c r="DB50" s="106"/>
      <c r="DC50" s="104"/>
      <c r="DD50" s="104"/>
      <c r="DE50" s="104"/>
      <c r="DF50" s="104"/>
      <c r="DG50" s="104"/>
      <c r="DH50" s="104"/>
      <c r="DI50" s="105">
        <f t="shared" si="15"/>
        <v>0</v>
      </c>
      <c r="DJ50" s="106"/>
      <c r="DK50" s="104"/>
      <c r="DL50" s="104"/>
      <c r="DM50" s="104"/>
      <c r="DN50" s="104"/>
      <c r="DO50" s="104"/>
      <c r="DP50" s="104"/>
      <c r="DQ50" s="105">
        <f t="shared" si="16"/>
        <v>0</v>
      </c>
      <c r="DR50" s="106"/>
      <c r="DS50" s="104"/>
      <c r="DT50" s="104"/>
      <c r="DU50" s="104"/>
      <c r="DV50" s="104"/>
      <c r="DW50" s="104"/>
      <c r="DX50" s="104"/>
      <c r="DY50" s="105">
        <f t="shared" si="17"/>
        <v>0</v>
      </c>
      <c r="DZ50" s="106"/>
      <c r="EA50" s="104"/>
      <c r="EB50" s="104"/>
      <c r="EC50" s="104"/>
      <c r="ED50" s="104"/>
      <c r="EE50" s="104"/>
      <c r="EF50" s="104"/>
      <c r="EG50" s="105">
        <f t="shared" si="18"/>
        <v>0</v>
      </c>
      <c r="EH50" s="106"/>
      <c r="EI50" s="104"/>
      <c r="EJ50" s="104"/>
      <c r="EK50" s="104"/>
      <c r="EL50" s="104"/>
      <c r="EM50" s="104"/>
      <c r="EN50" s="104"/>
      <c r="EO50" s="105">
        <f t="shared" si="19"/>
        <v>0</v>
      </c>
      <c r="EP50" s="106"/>
      <c r="EQ50" s="104"/>
      <c r="ER50" s="104"/>
      <c r="ES50" s="104"/>
      <c r="ET50" s="104"/>
      <c r="EU50" s="104"/>
      <c r="EV50" s="104"/>
      <c r="EW50" s="105">
        <f t="shared" si="20"/>
        <v>0</v>
      </c>
      <c r="EX50" s="106"/>
      <c r="EY50" s="104"/>
      <c r="EZ50" s="104"/>
      <c r="FA50" s="104"/>
      <c r="FB50" s="104"/>
      <c r="FC50" s="104"/>
      <c r="FD50" s="104"/>
      <c r="FE50" s="105">
        <f t="shared" si="21"/>
        <v>0</v>
      </c>
      <c r="FF50" s="106"/>
      <c r="FG50" s="104"/>
      <c r="FH50" s="104"/>
      <c r="FI50" s="104"/>
      <c r="FJ50" s="104"/>
      <c r="FK50" s="104"/>
      <c r="FL50" s="104"/>
      <c r="FM50" s="105">
        <f t="shared" si="22"/>
        <v>0</v>
      </c>
      <c r="FN50" s="106"/>
      <c r="FO50" s="104"/>
      <c r="FP50" s="104"/>
      <c r="FQ50" s="104"/>
      <c r="FR50" s="104"/>
      <c r="FS50" s="104"/>
      <c r="FT50" s="104"/>
      <c r="FU50" s="105">
        <f t="shared" si="23"/>
        <v>0</v>
      </c>
      <c r="FV50" s="106"/>
      <c r="FW50" s="104"/>
      <c r="FX50" s="104"/>
      <c r="FY50" s="104"/>
      <c r="FZ50" s="104"/>
      <c r="GA50" s="104"/>
      <c r="GB50" s="104"/>
      <c r="GC50" s="105">
        <f t="shared" si="24"/>
        <v>0</v>
      </c>
      <c r="GD50" s="106"/>
      <c r="GE50" s="104"/>
      <c r="GF50" s="104"/>
      <c r="GG50" s="104"/>
      <c r="GH50" s="104"/>
      <c r="GI50" s="104"/>
      <c r="GJ50" s="104"/>
      <c r="GK50" s="105">
        <f t="shared" si="25"/>
        <v>0</v>
      </c>
      <c r="GL50" s="106"/>
      <c r="GM50" s="104"/>
      <c r="GN50" s="104"/>
      <c r="GO50" s="104"/>
      <c r="GP50" s="104"/>
      <c r="GQ50" s="104"/>
      <c r="GR50" s="104"/>
      <c r="GS50" s="105">
        <f t="shared" si="26"/>
        <v>0</v>
      </c>
      <c r="GT50" s="106"/>
      <c r="GU50" s="104"/>
      <c r="GV50" s="104"/>
      <c r="GW50" s="104"/>
      <c r="GX50" s="104"/>
      <c r="GY50" s="104"/>
      <c r="GZ50" s="104"/>
      <c r="HA50" s="105">
        <f t="shared" si="27"/>
        <v>0</v>
      </c>
      <c r="HB50" s="106"/>
      <c r="HC50" s="104"/>
      <c r="HD50" s="104"/>
      <c r="HE50" s="104"/>
      <c r="HF50" s="104"/>
      <c r="HG50" s="104"/>
      <c r="HH50" s="104"/>
      <c r="HI50" s="105">
        <f t="shared" si="28"/>
        <v>0</v>
      </c>
      <c r="HJ50" s="106"/>
      <c r="HK50" s="104"/>
      <c r="HL50" s="104"/>
      <c r="HM50" s="104"/>
      <c r="HN50" s="104"/>
      <c r="HO50" s="104"/>
      <c r="HP50" s="104"/>
      <c r="HQ50" s="105">
        <f t="shared" si="29"/>
        <v>0</v>
      </c>
      <c r="HR50" s="106"/>
      <c r="HS50" s="104"/>
      <c r="HT50" s="104"/>
      <c r="HU50" s="104"/>
      <c r="HV50" s="104"/>
      <c r="HW50" s="104"/>
      <c r="HX50" s="104"/>
      <c r="HY50" s="105">
        <f t="shared" si="30"/>
        <v>0</v>
      </c>
      <c r="HZ50" s="106"/>
      <c r="IA50" s="104"/>
      <c r="IB50" s="104"/>
      <c r="IC50" s="104"/>
      <c r="ID50" s="104"/>
      <c r="IE50" s="104"/>
      <c r="IF50" s="104"/>
      <c r="IG50" s="105">
        <f t="shared" si="31"/>
        <v>0</v>
      </c>
      <c r="IH50" s="106"/>
      <c r="II50" s="104"/>
      <c r="IJ50" s="104"/>
      <c r="IK50" s="104"/>
      <c r="IL50" s="104"/>
      <c r="IM50" s="104"/>
      <c r="IN50" s="104"/>
      <c r="IO50" s="105">
        <f t="shared" si="32"/>
        <v>0</v>
      </c>
      <c r="IP50" s="106"/>
      <c r="IQ50" s="104"/>
      <c r="IR50" s="104"/>
      <c r="IS50" s="104"/>
      <c r="IT50" s="104"/>
      <c r="IU50" s="104"/>
      <c r="IV50" s="104"/>
      <c r="IW50" s="105">
        <f t="shared" si="33"/>
        <v>0</v>
      </c>
      <c r="IX50" s="106"/>
      <c r="IY50" s="107">
        <f t="shared" ref="IY50:JD50" si="82">SUM(C50,K50,S50,AA50,AI50,AQ50,AY50,BG50,BO50,BW50,CE50,CM50,CU50,DC50,DK50,DS50,EA50,EI50,EQ50,EY50,FG50,FO50,FW50,GE50,GM50,GU50,HC50,HK50,HS50,IA50,II50,IQ50)</f>
        <v>0</v>
      </c>
      <c r="IZ50" s="107">
        <f t="shared" si="82"/>
        <v>0</v>
      </c>
      <c r="JA50" s="107">
        <f t="shared" si="82"/>
        <v>0</v>
      </c>
      <c r="JB50" s="107">
        <f t="shared" si="82"/>
        <v>0</v>
      </c>
      <c r="JC50" s="107">
        <f t="shared" si="82"/>
        <v>0</v>
      </c>
      <c r="JD50" s="107">
        <f t="shared" si="82"/>
        <v>0</v>
      </c>
      <c r="JE50" s="108">
        <f t="shared" si="35"/>
        <v>0</v>
      </c>
      <c r="JF50" s="104"/>
      <c r="JG50" s="104">
        <f t="shared" si="36"/>
        <v>0</v>
      </c>
    </row>
    <row r="51" ht="15.75" customHeight="1">
      <c r="A51" s="104"/>
      <c r="B51" s="104" t="s">
        <v>53</v>
      </c>
      <c r="C51" s="104"/>
      <c r="D51" s="104"/>
      <c r="E51" s="104"/>
      <c r="F51" s="104"/>
      <c r="G51" s="104"/>
      <c r="H51" s="104"/>
      <c r="I51" s="105">
        <f t="shared" si="2"/>
        <v>0</v>
      </c>
      <c r="J51" s="106"/>
      <c r="K51" s="104"/>
      <c r="L51" s="104"/>
      <c r="M51" s="104"/>
      <c r="N51" s="104"/>
      <c r="O51" s="104"/>
      <c r="P51" s="104"/>
      <c r="Q51" s="105">
        <f t="shared" si="3"/>
        <v>0</v>
      </c>
      <c r="R51" s="106"/>
      <c r="S51" s="104"/>
      <c r="T51" s="104"/>
      <c r="U51" s="104"/>
      <c r="V51" s="104"/>
      <c r="W51" s="104"/>
      <c r="X51" s="104"/>
      <c r="Y51" s="105">
        <f t="shared" si="4"/>
        <v>0</v>
      </c>
      <c r="Z51" s="106"/>
      <c r="AA51" s="104"/>
      <c r="AB51" s="104"/>
      <c r="AC51" s="104"/>
      <c r="AD51" s="104"/>
      <c r="AE51" s="104"/>
      <c r="AF51" s="104"/>
      <c r="AG51" s="105">
        <f t="shared" si="5"/>
        <v>0</v>
      </c>
      <c r="AH51" s="106"/>
      <c r="AI51" s="104"/>
      <c r="AJ51" s="104"/>
      <c r="AK51" s="104"/>
      <c r="AL51" s="104"/>
      <c r="AM51" s="104"/>
      <c r="AN51" s="104"/>
      <c r="AO51" s="105">
        <f t="shared" si="6"/>
        <v>0</v>
      </c>
      <c r="AP51" s="106"/>
      <c r="AQ51" s="104"/>
      <c r="AR51" s="104"/>
      <c r="AS51" s="104"/>
      <c r="AT51" s="104"/>
      <c r="AU51" s="104"/>
      <c r="AV51" s="104"/>
      <c r="AW51" s="105">
        <f t="shared" si="7"/>
        <v>0</v>
      </c>
      <c r="AX51" s="106"/>
      <c r="AY51" s="104"/>
      <c r="AZ51" s="104"/>
      <c r="BA51" s="104"/>
      <c r="BB51" s="104"/>
      <c r="BC51" s="104"/>
      <c r="BD51" s="104"/>
      <c r="BE51" s="105">
        <f t="shared" si="8"/>
        <v>0</v>
      </c>
      <c r="BF51" s="106"/>
      <c r="BG51" s="104"/>
      <c r="BH51" s="104"/>
      <c r="BI51" s="104"/>
      <c r="BJ51" s="104"/>
      <c r="BK51" s="104"/>
      <c r="BL51" s="104"/>
      <c r="BM51" s="105">
        <f t="shared" si="9"/>
        <v>0</v>
      </c>
      <c r="BN51" s="106"/>
      <c r="BO51" s="104"/>
      <c r="BP51" s="104"/>
      <c r="BQ51" s="104"/>
      <c r="BR51" s="104"/>
      <c r="BS51" s="104"/>
      <c r="BT51" s="104"/>
      <c r="BU51" s="105">
        <f t="shared" si="10"/>
        <v>0</v>
      </c>
      <c r="BV51" s="106"/>
      <c r="BW51" s="104"/>
      <c r="BX51" s="104"/>
      <c r="BY51" s="104"/>
      <c r="BZ51" s="104"/>
      <c r="CA51" s="104"/>
      <c r="CB51" s="104"/>
      <c r="CC51" s="105">
        <f t="shared" si="11"/>
        <v>0</v>
      </c>
      <c r="CD51" s="106"/>
      <c r="CE51" s="104"/>
      <c r="CF51" s="104"/>
      <c r="CG51" s="104"/>
      <c r="CH51" s="104"/>
      <c r="CI51" s="104"/>
      <c r="CJ51" s="104"/>
      <c r="CK51" s="105">
        <f t="shared" si="12"/>
        <v>0</v>
      </c>
      <c r="CL51" s="106"/>
      <c r="CM51" s="104"/>
      <c r="CN51" s="104"/>
      <c r="CO51" s="104"/>
      <c r="CP51" s="104"/>
      <c r="CQ51" s="104"/>
      <c r="CR51" s="104"/>
      <c r="CS51" s="105">
        <f t="shared" si="13"/>
        <v>0</v>
      </c>
      <c r="CT51" s="106"/>
      <c r="CU51" s="104"/>
      <c r="CV51" s="104"/>
      <c r="CW51" s="104"/>
      <c r="CX51" s="104"/>
      <c r="CY51" s="104"/>
      <c r="CZ51" s="104"/>
      <c r="DA51" s="105">
        <f t="shared" si="14"/>
        <v>0</v>
      </c>
      <c r="DB51" s="106"/>
      <c r="DC51" s="104"/>
      <c r="DD51" s="104"/>
      <c r="DE51" s="104"/>
      <c r="DF51" s="104"/>
      <c r="DG51" s="104"/>
      <c r="DH51" s="104"/>
      <c r="DI51" s="105">
        <f t="shared" si="15"/>
        <v>0</v>
      </c>
      <c r="DJ51" s="106"/>
      <c r="DK51" s="104"/>
      <c r="DL51" s="104"/>
      <c r="DM51" s="104"/>
      <c r="DN51" s="104"/>
      <c r="DO51" s="104"/>
      <c r="DP51" s="104"/>
      <c r="DQ51" s="105">
        <f t="shared" si="16"/>
        <v>0</v>
      </c>
      <c r="DR51" s="106"/>
      <c r="DS51" s="104"/>
      <c r="DT51" s="104"/>
      <c r="DU51" s="104"/>
      <c r="DV51" s="104"/>
      <c r="DW51" s="104"/>
      <c r="DX51" s="104"/>
      <c r="DY51" s="105">
        <f t="shared" si="17"/>
        <v>0</v>
      </c>
      <c r="DZ51" s="106"/>
      <c r="EA51" s="104"/>
      <c r="EB51" s="104"/>
      <c r="EC51" s="104"/>
      <c r="ED51" s="104"/>
      <c r="EE51" s="104"/>
      <c r="EF51" s="104"/>
      <c r="EG51" s="105">
        <f t="shared" si="18"/>
        <v>0</v>
      </c>
      <c r="EH51" s="106"/>
      <c r="EI51" s="104"/>
      <c r="EJ51" s="104"/>
      <c r="EK51" s="104"/>
      <c r="EL51" s="104"/>
      <c r="EM51" s="104"/>
      <c r="EN51" s="104"/>
      <c r="EO51" s="105">
        <f t="shared" si="19"/>
        <v>0</v>
      </c>
      <c r="EP51" s="106"/>
      <c r="EQ51" s="104"/>
      <c r="ER51" s="104"/>
      <c r="ES51" s="104"/>
      <c r="ET51" s="104"/>
      <c r="EU51" s="104"/>
      <c r="EV51" s="104"/>
      <c r="EW51" s="105">
        <f t="shared" si="20"/>
        <v>0</v>
      </c>
      <c r="EX51" s="106"/>
      <c r="EY51" s="104"/>
      <c r="EZ51" s="104"/>
      <c r="FA51" s="104"/>
      <c r="FB51" s="104"/>
      <c r="FC51" s="104"/>
      <c r="FD51" s="104"/>
      <c r="FE51" s="105">
        <f t="shared" si="21"/>
        <v>0</v>
      </c>
      <c r="FF51" s="106"/>
      <c r="FG51" s="104"/>
      <c r="FH51" s="104"/>
      <c r="FI51" s="104"/>
      <c r="FJ51" s="104"/>
      <c r="FK51" s="104"/>
      <c r="FL51" s="104"/>
      <c r="FM51" s="105">
        <f t="shared" si="22"/>
        <v>0</v>
      </c>
      <c r="FN51" s="106"/>
      <c r="FO51" s="104"/>
      <c r="FP51" s="104"/>
      <c r="FQ51" s="104"/>
      <c r="FR51" s="104"/>
      <c r="FS51" s="104"/>
      <c r="FT51" s="104"/>
      <c r="FU51" s="105">
        <f t="shared" si="23"/>
        <v>0</v>
      </c>
      <c r="FV51" s="106"/>
      <c r="FW51" s="104"/>
      <c r="FX51" s="104"/>
      <c r="FY51" s="104"/>
      <c r="FZ51" s="104"/>
      <c r="GA51" s="104"/>
      <c r="GB51" s="104"/>
      <c r="GC51" s="105">
        <f t="shared" si="24"/>
        <v>0</v>
      </c>
      <c r="GD51" s="106"/>
      <c r="GE51" s="104"/>
      <c r="GF51" s="104"/>
      <c r="GG51" s="104"/>
      <c r="GH51" s="104"/>
      <c r="GI51" s="104"/>
      <c r="GJ51" s="104"/>
      <c r="GK51" s="105">
        <f t="shared" si="25"/>
        <v>0</v>
      </c>
      <c r="GL51" s="106"/>
      <c r="GM51" s="104"/>
      <c r="GN51" s="104"/>
      <c r="GO51" s="104"/>
      <c r="GP51" s="104"/>
      <c r="GQ51" s="104"/>
      <c r="GR51" s="104"/>
      <c r="GS51" s="105">
        <f t="shared" si="26"/>
        <v>0</v>
      </c>
      <c r="GT51" s="106"/>
      <c r="GU51" s="104"/>
      <c r="GV51" s="104"/>
      <c r="GW51" s="104"/>
      <c r="GX51" s="104"/>
      <c r="GY51" s="104"/>
      <c r="GZ51" s="104"/>
      <c r="HA51" s="105">
        <f t="shared" si="27"/>
        <v>0</v>
      </c>
      <c r="HB51" s="106"/>
      <c r="HC51" s="104"/>
      <c r="HD51" s="104"/>
      <c r="HE51" s="104"/>
      <c r="HF51" s="104"/>
      <c r="HG51" s="104"/>
      <c r="HH51" s="104"/>
      <c r="HI51" s="105">
        <f t="shared" si="28"/>
        <v>0</v>
      </c>
      <c r="HJ51" s="106"/>
      <c r="HK51" s="104"/>
      <c r="HL51" s="104"/>
      <c r="HM51" s="104"/>
      <c r="HN51" s="104"/>
      <c r="HO51" s="104"/>
      <c r="HP51" s="104"/>
      <c r="HQ51" s="105">
        <f t="shared" si="29"/>
        <v>0</v>
      </c>
      <c r="HR51" s="106"/>
      <c r="HS51" s="104"/>
      <c r="HT51" s="104"/>
      <c r="HU51" s="104"/>
      <c r="HV51" s="104"/>
      <c r="HW51" s="104"/>
      <c r="HX51" s="104"/>
      <c r="HY51" s="105">
        <f t="shared" si="30"/>
        <v>0</v>
      </c>
      <c r="HZ51" s="106"/>
      <c r="IA51" s="104"/>
      <c r="IB51" s="104"/>
      <c r="IC51" s="104"/>
      <c r="ID51" s="104"/>
      <c r="IE51" s="104"/>
      <c r="IF51" s="104"/>
      <c r="IG51" s="105">
        <f t="shared" si="31"/>
        <v>0</v>
      </c>
      <c r="IH51" s="106"/>
      <c r="II51" s="104"/>
      <c r="IJ51" s="104"/>
      <c r="IK51" s="104"/>
      <c r="IL51" s="104"/>
      <c r="IM51" s="104"/>
      <c r="IN51" s="104"/>
      <c r="IO51" s="105">
        <f t="shared" si="32"/>
        <v>0</v>
      </c>
      <c r="IP51" s="106"/>
      <c r="IQ51" s="104"/>
      <c r="IR51" s="104"/>
      <c r="IS51" s="104"/>
      <c r="IT51" s="104"/>
      <c r="IU51" s="104"/>
      <c r="IV51" s="104"/>
      <c r="IW51" s="105">
        <f t="shared" si="33"/>
        <v>0</v>
      </c>
      <c r="IX51" s="106"/>
      <c r="IY51" s="107">
        <f t="shared" ref="IY51:JD51" si="83">SUM(C51,K51,S51,AA51,AI51,AQ51,AY51,BG51,BO51,BW51,CE51,CM51,CU51,DC51,DK51,DS51,EA51,EI51,EQ51,EY51,FG51,FO51,FW51,GE51,GM51,GU51,HC51,HK51,HS51,IA51,II51,IQ51)</f>
        <v>0</v>
      </c>
      <c r="IZ51" s="107">
        <f t="shared" si="83"/>
        <v>0</v>
      </c>
      <c r="JA51" s="107">
        <f t="shared" si="83"/>
        <v>0</v>
      </c>
      <c r="JB51" s="107">
        <f t="shared" si="83"/>
        <v>0</v>
      </c>
      <c r="JC51" s="107">
        <f t="shared" si="83"/>
        <v>0</v>
      </c>
      <c r="JD51" s="107">
        <f t="shared" si="83"/>
        <v>0</v>
      </c>
      <c r="JE51" s="108">
        <f t="shared" si="35"/>
        <v>0</v>
      </c>
      <c r="JF51" s="104"/>
      <c r="JG51" s="104">
        <f t="shared" si="36"/>
        <v>0</v>
      </c>
    </row>
    <row r="52" ht="15.75" customHeight="1">
      <c r="A52" s="104"/>
      <c r="B52" s="104" t="s">
        <v>53</v>
      </c>
      <c r="C52" s="104"/>
      <c r="D52" s="104"/>
      <c r="E52" s="104"/>
      <c r="F52" s="104"/>
      <c r="G52" s="104"/>
      <c r="H52" s="104"/>
      <c r="I52" s="105">
        <f t="shared" si="2"/>
        <v>0</v>
      </c>
      <c r="J52" s="106"/>
      <c r="K52" s="104"/>
      <c r="L52" s="104"/>
      <c r="M52" s="104"/>
      <c r="N52" s="104"/>
      <c r="O52" s="104"/>
      <c r="P52" s="104"/>
      <c r="Q52" s="105">
        <f t="shared" si="3"/>
        <v>0</v>
      </c>
      <c r="R52" s="106"/>
      <c r="S52" s="104"/>
      <c r="T52" s="104"/>
      <c r="U52" s="104"/>
      <c r="V52" s="104"/>
      <c r="W52" s="104"/>
      <c r="X52" s="104"/>
      <c r="Y52" s="105">
        <f t="shared" si="4"/>
        <v>0</v>
      </c>
      <c r="Z52" s="106"/>
      <c r="AA52" s="104"/>
      <c r="AB52" s="104"/>
      <c r="AC52" s="104"/>
      <c r="AD52" s="104"/>
      <c r="AE52" s="104"/>
      <c r="AF52" s="104"/>
      <c r="AG52" s="105">
        <f t="shared" si="5"/>
        <v>0</v>
      </c>
      <c r="AH52" s="106"/>
      <c r="AI52" s="104"/>
      <c r="AJ52" s="104"/>
      <c r="AK52" s="104"/>
      <c r="AL52" s="104"/>
      <c r="AM52" s="104"/>
      <c r="AN52" s="104"/>
      <c r="AO52" s="105">
        <f t="shared" si="6"/>
        <v>0</v>
      </c>
      <c r="AP52" s="106"/>
      <c r="AQ52" s="104"/>
      <c r="AR52" s="104"/>
      <c r="AS52" s="104"/>
      <c r="AT52" s="104"/>
      <c r="AU52" s="104"/>
      <c r="AV52" s="104"/>
      <c r="AW52" s="105">
        <f t="shared" si="7"/>
        <v>0</v>
      </c>
      <c r="AX52" s="106"/>
      <c r="AY52" s="104"/>
      <c r="AZ52" s="104"/>
      <c r="BA52" s="104"/>
      <c r="BB52" s="104"/>
      <c r="BC52" s="104"/>
      <c r="BD52" s="104"/>
      <c r="BE52" s="105">
        <f t="shared" si="8"/>
        <v>0</v>
      </c>
      <c r="BF52" s="106"/>
      <c r="BG52" s="104"/>
      <c r="BH52" s="104"/>
      <c r="BI52" s="104"/>
      <c r="BJ52" s="104"/>
      <c r="BK52" s="104"/>
      <c r="BL52" s="104"/>
      <c r="BM52" s="105">
        <f t="shared" si="9"/>
        <v>0</v>
      </c>
      <c r="BN52" s="106"/>
      <c r="BO52" s="104"/>
      <c r="BP52" s="104"/>
      <c r="BQ52" s="104"/>
      <c r="BR52" s="104"/>
      <c r="BS52" s="104"/>
      <c r="BT52" s="104"/>
      <c r="BU52" s="105">
        <f t="shared" si="10"/>
        <v>0</v>
      </c>
      <c r="BV52" s="106"/>
      <c r="BW52" s="104"/>
      <c r="BX52" s="104"/>
      <c r="BY52" s="104"/>
      <c r="BZ52" s="104"/>
      <c r="CA52" s="104"/>
      <c r="CB52" s="104"/>
      <c r="CC52" s="105">
        <f t="shared" si="11"/>
        <v>0</v>
      </c>
      <c r="CD52" s="106"/>
      <c r="CE52" s="104"/>
      <c r="CF52" s="104"/>
      <c r="CG52" s="104"/>
      <c r="CH52" s="104"/>
      <c r="CI52" s="104"/>
      <c r="CJ52" s="104"/>
      <c r="CK52" s="105">
        <f t="shared" si="12"/>
        <v>0</v>
      </c>
      <c r="CL52" s="106"/>
      <c r="CM52" s="104"/>
      <c r="CN52" s="104"/>
      <c r="CO52" s="104"/>
      <c r="CP52" s="104"/>
      <c r="CQ52" s="104"/>
      <c r="CR52" s="104"/>
      <c r="CS52" s="105">
        <f t="shared" si="13"/>
        <v>0</v>
      </c>
      <c r="CT52" s="106"/>
      <c r="CU52" s="104"/>
      <c r="CV52" s="104"/>
      <c r="CW52" s="104"/>
      <c r="CX52" s="104"/>
      <c r="CY52" s="104"/>
      <c r="CZ52" s="104"/>
      <c r="DA52" s="105">
        <f t="shared" si="14"/>
        <v>0</v>
      </c>
      <c r="DB52" s="106"/>
      <c r="DC52" s="104"/>
      <c r="DD52" s="104"/>
      <c r="DE52" s="104"/>
      <c r="DF52" s="104"/>
      <c r="DG52" s="104"/>
      <c r="DH52" s="104"/>
      <c r="DI52" s="105">
        <f t="shared" si="15"/>
        <v>0</v>
      </c>
      <c r="DJ52" s="106"/>
      <c r="DK52" s="104"/>
      <c r="DL52" s="104"/>
      <c r="DM52" s="104"/>
      <c r="DN52" s="104"/>
      <c r="DO52" s="104"/>
      <c r="DP52" s="104"/>
      <c r="DQ52" s="105">
        <f t="shared" si="16"/>
        <v>0</v>
      </c>
      <c r="DR52" s="106"/>
      <c r="DS52" s="104"/>
      <c r="DT52" s="104"/>
      <c r="DU52" s="104"/>
      <c r="DV52" s="104"/>
      <c r="DW52" s="104"/>
      <c r="DX52" s="104"/>
      <c r="DY52" s="105">
        <f t="shared" si="17"/>
        <v>0</v>
      </c>
      <c r="DZ52" s="106"/>
      <c r="EA52" s="104"/>
      <c r="EB52" s="104"/>
      <c r="EC52" s="104"/>
      <c r="ED52" s="104"/>
      <c r="EE52" s="104"/>
      <c r="EF52" s="104"/>
      <c r="EG52" s="105">
        <f t="shared" si="18"/>
        <v>0</v>
      </c>
      <c r="EH52" s="106"/>
      <c r="EI52" s="104"/>
      <c r="EJ52" s="104"/>
      <c r="EK52" s="104"/>
      <c r="EL52" s="104"/>
      <c r="EM52" s="104"/>
      <c r="EN52" s="104"/>
      <c r="EO52" s="105">
        <f t="shared" si="19"/>
        <v>0</v>
      </c>
      <c r="EP52" s="106"/>
      <c r="EQ52" s="104"/>
      <c r="ER52" s="104"/>
      <c r="ES52" s="104"/>
      <c r="ET52" s="104"/>
      <c r="EU52" s="104"/>
      <c r="EV52" s="104"/>
      <c r="EW52" s="105">
        <f t="shared" si="20"/>
        <v>0</v>
      </c>
      <c r="EX52" s="106"/>
      <c r="EY52" s="104"/>
      <c r="EZ52" s="104"/>
      <c r="FA52" s="104"/>
      <c r="FB52" s="104"/>
      <c r="FC52" s="104"/>
      <c r="FD52" s="104"/>
      <c r="FE52" s="105">
        <f t="shared" si="21"/>
        <v>0</v>
      </c>
      <c r="FF52" s="106"/>
      <c r="FG52" s="104"/>
      <c r="FH52" s="104"/>
      <c r="FI52" s="104"/>
      <c r="FJ52" s="104"/>
      <c r="FK52" s="104"/>
      <c r="FL52" s="104"/>
      <c r="FM52" s="105">
        <f t="shared" si="22"/>
        <v>0</v>
      </c>
      <c r="FN52" s="106"/>
      <c r="FO52" s="104"/>
      <c r="FP52" s="104"/>
      <c r="FQ52" s="104"/>
      <c r="FR52" s="104"/>
      <c r="FS52" s="104"/>
      <c r="FT52" s="104"/>
      <c r="FU52" s="105">
        <f t="shared" si="23"/>
        <v>0</v>
      </c>
      <c r="FV52" s="106"/>
      <c r="FW52" s="104"/>
      <c r="FX52" s="104"/>
      <c r="FY52" s="104"/>
      <c r="FZ52" s="104"/>
      <c r="GA52" s="104"/>
      <c r="GB52" s="104"/>
      <c r="GC52" s="105">
        <f t="shared" si="24"/>
        <v>0</v>
      </c>
      <c r="GD52" s="106"/>
      <c r="GE52" s="104"/>
      <c r="GF52" s="104"/>
      <c r="GG52" s="104"/>
      <c r="GH52" s="104"/>
      <c r="GI52" s="104"/>
      <c r="GJ52" s="104"/>
      <c r="GK52" s="105">
        <f t="shared" si="25"/>
        <v>0</v>
      </c>
      <c r="GL52" s="106"/>
      <c r="GM52" s="104"/>
      <c r="GN52" s="104"/>
      <c r="GO52" s="104"/>
      <c r="GP52" s="104"/>
      <c r="GQ52" s="104"/>
      <c r="GR52" s="104"/>
      <c r="GS52" s="105">
        <f t="shared" si="26"/>
        <v>0</v>
      </c>
      <c r="GT52" s="106"/>
      <c r="GU52" s="104"/>
      <c r="GV52" s="104"/>
      <c r="GW52" s="104"/>
      <c r="GX52" s="104"/>
      <c r="GY52" s="104"/>
      <c r="GZ52" s="104"/>
      <c r="HA52" s="105">
        <f t="shared" si="27"/>
        <v>0</v>
      </c>
      <c r="HB52" s="106"/>
      <c r="HC52" s="104"/>
      <c r="HD52" s="104"/>
      <c r="HE52" s="104"/>
      <c r="HF52" s="104"/>
      <c r="HG52" s="104"/>
      <c r="HH52" s="104"/>
      <c r="HI52" s="105">
        <f t="shared" si="28"/>
        <v>0</v>
      </c>
      <c r="HJ52" s="106"/>
      <c r="HK52" s="104"/>
      <c r="HL52" s="104"/>
      <c r="HM52" s="104"/>
      <c r="HN52" s="104"/>
      <c r="HO52" s="104"/>
      <c r="HP52" s="104"/>
      <c r="HQ52" s="105">
        <f t="shared" si="29"/>
        <v>0</v>
      </c>
      <c r="HR52" s="106"/>
      <c r="HS52" s="104"/>
      <c r="HT52" s="104"/>
      <c r="HU52" s="104"/>
      <c r="HV52" s="104"/>
      <c r="HW52" s="104"/>
      <c r="HX52" s="104"/>
      <c r="HY52" s="105">
        <f t="shared" si="30"/>
        <v>0</v>
      </c>
      <c r="HZ52" s="106"/>
      <c r="IA52" s="104"/>
      <c r="IB52" s="104"/>
      <c r="IC52" s="104"/>
      <c r="ID52" s="104"/>
      <c r="IE52" s="104"/>
      <c r="IF52" s="104"/>
      <c r="IG52" s="105">
        <f t="shared" si="31"/>
        <v>0</v>
      </c>
      <c r="IH52" s="106"/>
      <c r="II52" s="104"/>
      <c r="IJ52" s="104"/>
      <c r="IK52" s="104"/>
      <c r="IL52" s="104"/>
      <c r="IM52" s="104"/>
      <c r="IN52" s="104"/>
      <c r="IO52" s="105">
        <f t="shared" si="32"/>
        <v>0</v>
      </c>
      <c r="IP52" s="106"/>
      <c r="IQ52" s="104"/>
      <c r="IR52" s="104"/>
      <c r="IS52" s="104"/>
      <c r="IT52" s="104"/>
      <c r="IU52" s="104"/>
      <c r="IV52" s="104"/>
      <c r="IW52" s="105">
        <f t="shared" si="33"/>
        <v>0</v>
      </c>
      <c r="IX52" s="106"/>
      <c r="IY52" s="107">
        <f t="shared" ref="IY52:JD52" si="84">SUM(C52,K52,S52,AA52,AI52,AQ52,AY52,BG52,BO52,BW52,CE52,CM52,CU52,DC52,DK52,DS52,EA52,EI52,EQ52,EY52,FG52,FO52,FW52,GE52,GM52,GU52,HC52,HK52,HS52,IA52,II52,IQ52)</f>
        <v>0</v>
      </c>
      <c r="IZ52" s="107">
        <f t="shared" si="84"/>
        <v>0</v>
      </c>
      <c r="JA52" s="107">
        <f t="shared" si="84"/>
        <v>0</v>
      </c>
      <c r="JB52" s="107">
        <f t="shared" si="84"/>
        <v>0</v>
      </c>
      <c r="JC52" s="107">
        <f t="shared" si="84"/>
        <v>0</v>
      </c>
      <c r="JD52" s="107">
        <f t="shared" si="84"/>
        <v>0</v>
      </c>
      <c r="JE52" s="108">
        <f t="shared" si="35"/>
        <v>0</v>
      </c>
      <c r="JF52" s="104"/>
      <c r="JG52" s="104">
        <f t="shared" si="36"/>
        <v>0</v>
      </c>
    </row>
    <row r="53" ht="15.75" customHeight="1">
      <c r="A53" s="104"/>
      <c r="B53" s="104" t="s">
        <v>53</v>
      </c>
      <c r="C53" s="104"/>
      <c r="D53" s="104"/>
      <c r="E53" s="104"/>
      <c r="F53" s="104"/>
      <c r="G53" s="104"/>
      <c r="H53" s="104"/>
      <c r="I53" s="105">
        <f t="shared" si="2"/>
        <v>0</v>
      </c>
      <c r="J53" s="106"/>
      <c r="K53" s="104"/>
      <c r="L53" s="104"/>
      <c r="M53" s="104"/>
      <c r="N53" s="104"/>
      <c r="O53" s="104"/>
      <c r="P53" s="104"/>
      <c r="Q53" s="105">
        <f t="shared" si="3"/>
        <v>0</v>
      </c>
      <c r="R53" s="106"/>
      <c r="S53" s="104"/>
      <c r="T53" s="104"/>
      <c r="U53" s="104"/>
      <c r="V53" s="104"/>
      <c r="W53" s="104"/>
      <c r="X53" s="104"/>
      <c r="Y53" s="105">
        <f t="shared" si="4"/>
        <v>0</v>
      </c>
      <c r="Z53" s="106"/>
      <c r="AA53" s="104"/>
      <c r="AB53" s="104"/>
      <c r="AC53" s="104"/>
      <c r="AD53" s="104"/>
      <c r="AE53" s="104"/>
      <c r="AF53" s="104"/>
      <c r="AG53" s="105">
        <f t="shared" si="5"/>
        <v>0</v>
      </c>
      <c r="AH53" s="106"/>
      <c r="AI53" s="104"/>
      <c r="AJ53" s="104"/>
      <c r="AK53" s="104"/>
      <c r="AL53" s="104"/>
      <c r="AM53" s="104"/>
      <c r="AN53" s="104"/>
      <c r="AO53" s="105">
        <f t="shared" si="6"/>
        <v>0</v>
      </c>
      <c r="AP53" s="106"/>
      <c r="AQ53" s="104"/>
      <c r="AR53" s="104"/>
      <c r="AS53" s="104"/>
      <c r="AT53" s="104"/>
      <c r="AU53" s="104"/>
      <c r="AV53" s="104"/>
      <c r="AW53" s="105">
        <f t="shared" si="7"/>
        <v>0</v>
      </c>
      <c r="AX53" s="106"/>
      <c r="AY53" s="104"/>
      <c r="AZ53" s="104"/>
      <c r="BA53" s="104"/>
      <c r="BB53" s="104"/>
      <c r="BC53" s="104"/>
      <c r="BD53" s="104"/>
      <c r="BE53" s="105">
        <f t="shared" si="8"/>
        <v>0</v>
      </c>
      <c r="BF53" s="106"/>
      <c r="BG53" s="104"/>
      <c r="BH53" s="104"/>
      <c r="BI53" s="104"/>
      <c r="BJ53" s="104"/>
      <c r="BK53" s="104"/>
      <c r="BL53" s="104"/>
      <c r="BM53" s="105">
        <f t="shared" si="9"/>
        <v>0</v>
      </c>
      <c r="BN53" s="106"/>
      <c r="BO53" s="104"/>
      <c r="BP53" s="104"/>
      <c r="BQ53" s="104"/>
      <c r="BR53" s="104"/>
      <c r="BS53" s="104"/>
      <c r="BT53" s="104"/>
      <c r="BU53" s="105">
        <f t="shared" si="10"/>
        <v>0</v>
      </c>
      <c r="BV53" s="106"/>
      <c r="BW53" s="104"/>
      <c r="BX53" s="104"/>
      <c r="BY53" s="104"/>
      <c r="BZ53" s="104"/>
      <c r="CA53" s="104"/>
      <c r="CB53" s="104"/>
      <c r="CC53" s="105">
        <f t="shared" si="11"/>
        <v>0</v>
      </c>
      <c r="CD53" s="106"/>
      <c r="CE53" s="104"/>
      <c r="CF53" s="104"/>
      <c r="CG53" s="104"/>
      <c r="CH53" s="104"/>
      <c r="CI53" s="104"/>
      <c r="CJ53" s="104"/>
      <c r="CK53" s="105">
        <f t="shared" si="12"/>
        <v>0</v>
      </c>
      <c r="CL53" s="106"/>
      <c r="CM53" s="104"/>
      <c r="CN53" s="104"/>
      <c r="CO53" s="104"/>
      <c r="CP53" s="104"/>
      <c r="CQ53" s="104"/>
      <c r="CR53" s="104"/>
      <c r="CS53" s="105">
        <f t="shared" si="13"/>
        <v>0</v>
      </c>
      <c r="CT53" s="106"/>
      <c r="CU53" s="104"/>
      <c r="CV53" s="104"/>
      <c r="CW53" s="104"/>
      <c r="CX53" s="104"/>
      <c r="CY53" s="104"/>
      <c r="CZ53" s="104"/>
      <c r="DA53" s="105">
        <f t="shared" si="14"/>
        <v>0</v>
      </c>
      <c r="DB53" s="106"/>
      <c r="DC53" s="104"/>
      <c r="DD53" s="104"/>
      <c r="DE53" s="104"/>
      <c r="DF53" s="104"/>
      <c r="DG53" s="104"/>
      <c r="DH53" s="104"/>
      <c r="DI53" s="105">
        <f t="shared" si="15"/>
        <v>0</v>
      </c>
      <c r="DJ53" s="106"/>
      <c r="DK53" s="104"/>
      <c r="DL53" s="104"/>
      <c r="DM53" s="104"/>
      <c r="DN53" s="104"/>
      <c r="DO53" s="104"/>
      <c r="DP53" s="104"/>
      <c r="DQ53" s="105">
        <f t="shared" si="16"/>
        <v>0</v>
      </c>
      <c r="DR53" s="106"/>
      <c r="DS53" s="104"/>
      <c r="DT53" s="104"/>
      <c r="DU53" s="104"/>
      <c r="DV53" s="104"/>
      <c r="DW53" s="104"/>
      <c r="DX53" s="104"/>
      <c r="DY53" s="105">
        <f t="shared" si="17"/>
        <v>0</v>
      </c>
      <c r="DZ53" s="106"/>
      <c r="EA53" s="104"/>
      <c r="EB53" s="104"/>
      <c r="EC53" s="104"/>
      <c r="ED53" s="104"/>
      <c r="EE53" s="104"/>
      <c r="EF53" s="104"/>
      <c r="EG53" s="105">
        <f t="shared" si="18"/>
        <v>0</v>
      </c>
      <c r="EH53" s="106"/>
      <c r="EI53" s="104"/>
      <c r="EJ53" s="104"/>
      <c r="EK53" s="104"/>
      <c r="EL53" s="104"/>
      <c r="EM53" s="104"/>
      <c r="EN53" s="104"/>
      <c r="EO53" s="105">
        <f t="shared" si="19"/>
        <v>0</v>
      </c>
      <c r="EP53" s="106"/>
      <c r="EQ53" s="104"/>
      <c r="ER53" s="104"/>
      <c r="ES53" s="104"/>
      <c r="ET53" s="104"/>
      <c r="EU53" s="104"/>
      <c r="EV53" s="104"/>
      <c r="EW53" s="105">
        <f t="shared" si="20"/>
        <v>0</v>
      </c>
      <c r="EX53" s="106"/>
      <c r="EY53" s="104"/>
      <c r="EZ53" s="104"/>
      <c r="FA53" s="104"/>
      <c r="FB53" s="104"/>
      <c r="FC53" s="104"/>
      <c r="FD53" s="104"/>
      <c r="FE53" s="105">
        <f t="shared" si="21"/>
        <v>0</v>
      </c>
      <c r="FF53" s="106"/>
      <c r="FG53" s="104"/>
      <c r="FH53" s="104"/>
      <c r="FI53" s="104"/>
      <c r="FJ53" s="104"/>
      <c r="FK53" s="104"/>
      <c r="FL53" s="104"/>
      <c r="FM53" s="105">
        <f t="shared" si="22"/>
        <v>0</v>
      </c>
      <c r="FN53" s="106"/>
      <c r="FO53" s="104"/>
      <c r="FP53" s="104"/>
      <c r="FQ53" s="104"/>
      <c r="FR53" s="104"/>
      <c r="FS53" s="104"/>
      <c r="FT53" s="104"/>
      <c r="FU53" s="105">
        <f t="shared" si="23"/>
        <v>0</v>
      </c>
      <c r="FV53" s="106"/>
      <c r="FW53" s="104"/>
      <c r="FX53" s="104"/>
      <c r="FY53" s="104"/>
      <c r="FZ53" s="104"/>
      <c r="GA53" s="104"/>
      <c r="GB53" s="104"/>
      <c r="GC53" s="105">
        <f t="shared" si="24"/>
        <v>0</v>
      </c>
      <c r="GD53" s="106"/>
      <c r="GE53" s="104"/>
      <c r="GF53" s="104"/>
      <c r="GG53" s="104"/>
      <c r="GH53" s="104"/>
      <c r="GI53" s="104"/>
      <c r="GJ53" s="104"/>
      <c r="GK53" s="105">
        <f t="shared" si="25"/>
        <v>0</v>
      </c>
      <c r="GL53" s="106"/>
      <c r="GM53" s="104"/>
      <c r="GN53" s="104"/>
      <c r="GO53" s="104"/>
      <c r="GP53" s="104"/>
      <c r="GQ53" s="104"/>
      <c r="GR53" s="104"/>
      <c r="GS53" s="105">
        <f t="shared" si="26"/>
        <v>0</v>
      </c>
      <c r="GT53" s="106"/>
      <c r="GU53" s="104"/>
      <c r="GV53" s="104"/>
      <c r="GW53" s="104"/>
      <c r="GX53" s="104"/>
      <c r="GY53" s="104"/>
      <c r="GZ53" s="104"/>
      <c r="HA53" s="105">
        <f t="shared" si="27"/>
        <v>0</v>
      </c>
      <c r="HB53" s="106"/>
      <c r="HC53" s="104"/>
      <c r="HD53" s="104"/>
      <c r="HE53" s="104"/>
      <c r="HF53" s="104"/>
      <c r="HG53" s="104"/>
      <c r="HH53" s="104"/>
      <c r="HI53" s="105">
        <f t="shared" si="28"/>
        <v>0</v>
      </c>
      <c r="HJ53" s="106"/>
      <c r="HK53" s="104"/>
      <c r="HL53" s="104"/>
      <c r="HM53" s="104"/>
      <c r="HN53" s="104"/>
      <c r="HO53" s="104"/>
      <c r="HP53" s="104"/>
      <c r="HQ53" s="105">
        <f t="shared" si="29"/>
        <v>0</v>
      </c>
      <c r="HR53" s="106"/>
      <c r="HS53" s="104"/>
      <c r="HT53" s="104"/>
      <c r="HU53" s="104"/>
      <c r="HV53" s="104"/>
      <c r="HW53" s="104"/>
      <c r="HX53" s="104"/>
      <c r="HY53" s="105">
        <f t="shared" si="30"/>
        <v>0</v>
      </c>
      <c r="HZ53" s="106"/>
      <c r="IA53" s="104"/>
      <c r="IB53" s="104"/>
      <c r="IC53" s="104"/>
      <c r="ID53" s="104"/>
      <c r="IE53" s="104"/>
      <c r="IF53" s="104"/>
      <c r="IG53" s="105">
        <f t="shared" si="31"/>
        <v>0</v>
      </c>
      <c r="IH53" s="106"/>
      <c r="II53" s="104"/>
      <c r="IJ53" s="104"/>
      <c r="IK53" s="104"/>
      <c r="IL53" s="104"/>
      <c r="IM53" s="104"/>
      <c r="IN53" s="104"/>
      <c r="IO53" s="105">
        <f t="shared" si="32"/>
        <v>0</v>
      </c>
      <c r="IP53" s="106"/>
      <c r="IQ53" s="104"/>
      <c r="IR53" s="104"/>
      <c r="IS53" s="104"/>
      <c r="IT53" s="104"/>
      <c r="IU53" s="104"/>
      <c r="IV53" s="104"/>
      <c r="IW53" s="105">
        <f t="shared" si="33"/>
        <v>0</v>
      </c>
      <c r="IX53" s="106"/>
      <c r="IY53" s="107">
        <f t="shared" ref="IY53:JD53" si="85">SUM(C53,K53,S53,AA53,AI53,AQ53,AY53,BG53,BO53,BW53,CE53,CM53,CU53,DC53,DK53,DS53,EA53,EI53,EQ53,EY53,FG53,FO53,FW53,GE53,GM53,GU53,HC53,HK53,HS53,IA53,II53,IQ53)</f>
        <v>0</v>
      </c>
      <c r="IZ53" s="107">
        <f t="shared" si="85"/>
        <v>0</v>
      </c>
      <c r="JA53" s="107">
        <f t="shared" si="85"/>
        <v>0</v>
      </c>
      <c r="JB53" s="107">
        <f t="shared" si="85"/>
        <v>0</v>
      </c>
      <c r="JC53" s="107">
        <f t="shared" si="85"/>
        <v>0</v>
      </c>
      <c r="JD53" s="107">
        <f t="shared" si="85"/>
        <v>0</v>
      </c>
      <c r="JE53" s="108">
        <f t="shared" si="35"/>
        <v>0</v>
      </c>
      <c r="JF53" s="104"/>
      <c r="JG53" s="104">
        <f t="shared" si="36"/>
        <v>0</v>
      </c>
    </row>
    <row r="54" ht="15.75" customHeight="1">
      <c r="A54" s="104"/>
      <c r="B54" s="104" t="s">
        <v>53</v>
      </c>
      <c r="C54" s="104"/>
      <c r="D54" s="104"/>
      <c r="E54" s="104"/>
      <c r="F54" s="104"/>
      <c r="G54" s="104"/>
      <c r="H54" s="104"/>
      <c r="I54" s="105">
        <f t="shared" si="2"/>
        <v>0</v>
      </c>
      <c r="J54" s="106"/>
      <c r="K54" s="104"/>
      <c r="L54" s="104"/>
      <c r="M54" s="104"/>
      <c r="N54" s="104"/>
      <c r="O54" s="104"/>
      <c r="P54" s="104"/>
      <c r="Q54" s="105">
        <f t="shared" si="3"/>
        <v>0</v>
      </c>
      <c r="R54" s="106"/>
      <c r="S54" s="104"/>
      <c r="T54" s="104"/>
      <c r="U54" s="104"/>
      <c r="V54" s="104"/>
      <c r="W54" s="104"/>
      <c r="X54" s="104"/>
      <c r="Y54" s="105">
        <f t="shared" si="4"/>
        <v>0</v>
      </c>
      <c r="Z54" s="106"/>
      <c r="AA54" s="104"/>
      <c r="AB54" s="104"/>
      <c r="AC54" s="104"/>
      <c r="AD54" s="104"/>
      <c r="AE54" s="104"/>
      <c r="AF54" s="104"/>
      <c r="AG54" s="105">
        <f t="shared" si="5"/>
        <v>0</v>
      </c>
      <c r="AH54" s="106"/>
      <c r="AI54" s="104"/>
      <c r="AJ54" s="104"/>
      <c r="AK54" s="104"/>
      <c r="AL54" s="104"/>
      <c r="AM54" s="104"/>
      <c r="AN54" s="104"/>
      <c r="AO54" s="105">
        <f t="shared" si="6"/>
        <v>0</v>
      </c>
      <c r="AP54" s="106"/>
      <c r="AQ54" s="104"/>
      <c r="AR54" s="104"/>
      <c r="AS54" s="104"/>
      <c r="AT54" s="104"/>
      <c r="AU54" s="104"/>
      <c r="AV54" s="104"/>
      <c r="AW54" s="105">
        <f t="shared" si="7"/>
        <v>0</v>
      </c>
      <c r="AX54" s="106"/>
      <c r="AY54" s="104"/>
      <c r="AZ54" s="104"/>
      <c r="BA54" s="104"/>
      <c r="BB54" s="104"/>
      <c r="BC54" s="104"/>
      <c r="BD54" s="104"/>
      <c r="BE54" s="105">
        <f t="shared" si="8"/>
        <v>0</v>
      </c>
      <c r="BF54" s="106"/>
      <c r="BG54" s="104"/>
      <c r="BH54" s="104"/>
      <c r="BI54" s="104"/>
      <c r="BJ54" s="104"/>
      <c r="BK54" s="104"/>
      <c r="BL54" s="104"/>
      <c r="BM54" s="105">
        <f t="shared" si="9"/>
        <v>0</v>
      </c>
      <c r="BN54" s="106"/>
      <c r="BO54" s="104"/>
      <c r="BP54" s="104"/>
      <c r="BQ54" s="104"/>
      <c r="BR54" s="104"/>
      <c r="BS54" s="104"/>
      <c r="BT54" s="104"/>
      <c r="BU54" s="105">
        <f t="shared" si="10"/>
        <v>0</v>
      </c>
      <c r="BV54" s="106"/>
      <c r="BW54" s="104"/>
      <c r="BX54" s="104"/>
      <c r="BY54" s="104"/>
      <c r="BZ54" s="104"/>
      <c r="CA54" s="104"/>
      <c r="CB54" s="104"/>
      <c r="CC54" s="105">
        <f t="shared" si="11"/>
        <v>0</v>
      </c>
      <c r="CD54" s="106"/>
      <c r="CE54" s="104"/>
      <c r="CF54" s="104"/>
      <c r="CG54" s="104"/>
      <c r="CH54" s="104"/>
      <c r="CI54" s="104"/>
      <c r="CJ54" s="104"/>
      <c r="CK54" s="105">
        <f t="shared" si="12"/>
        <v>0</v>
      </c>
      <c r="CL54" s="106"/>
      <c r="CM54" s="104"/>
      <c r="CN54" s="104"/>
      <c r="CO54" s="104"/>
      <c r="CP54" s="104"/>
      <c r="CQ54" s="104"/>
      <c r="CR54" s="104"/>
      <c r="CS54" s="105">
        <f t="shared" si="13"/>
        <v>0</v>
      </c>
      <c r="CT54" s="106"/>
      <c r="CU54" s="104"/>
      <c r="CV54" s="104"/>
      <c r="CW54" s="104"/>
      <c r="CX54" s="104"/>
      <c r="CY54" s="104"/>
      <c r="CZ54" s="104"/>
      <c r="DA54" s="105">
        <f t="shared" si="14"/>
        <v>0</v>
      </c>
      <c r="DB54" s="106"/>
      <c r="DC54" s="104"/>
      <c r="DD54" s="104"/>
      <c r="DE54" s="104"/>
      <c r="DF54" s="104"/>
      <c r="DG54" s="104"/>
      <c r="DH54" s="104"/>
      <c r="DI54" s="105">
        <f t="shared" si="15"/>
        <v>0</v>
      </c>
      <c r="DJ54" s="106"/>
      <c r="DK54" s="104"/>
      <c r="DL54" s="104"/>
      <c r="DM54" s="104"/>
      <c r="DN54" s="104"/>
      <c r="DO54" s="104"/>
      <c r="DP54" s="104"/>
      <c r="DQ54" s="105">
        <f t="shared" si="16"/>
        <v>0</v>
      </c>
      <c r="DR54" s="106"/>
      <c r="DS54" s="104"/>
      <c r="DT54" s="104"/>
      <c r="DU54" s="104"/>
      <c r="DV54" s="104"/>
      <c r="DW54" s="104"/>
      <c r="DX54" s="104"/>
      <c r="DY54" s="105">
        <f t="shared" si="17"/>
        <v>0</v>
      </c>
      <c r="DZ54" s="106"/>
      <c r="EA54" s="104"/>
      <c r="EB54" s="104"/>
      <c r="EC54" s="104"/>
      <c r="ED54" s="104"/>
      <c r="EE54" s="104"/>
      <c r="EF54" s="104"/>
      <c r="EG54" s="105">
        <f t="shared" si="18"/>
        <v>0</v>
      </c>
      <c r="EH54" s="106"/>
      <c r="EI54" s="104"/>
      <c r="EJ54" s="104"/>
      <c r="EK54" s="104"/>
      <c r="EL54" s="104"/>
      <c r="EM54" s="104"/>
      <c r="EN54" s="104"/>
      <c r="EO54" s="105">
        <f t="shared" si="19"/>
        <v>0</v>
      </c>
      <c r="EP54" s="106"/>
      <c r="EQ54" s="104"/>
      <c r="ER54" s="104"/>
      <c r="ES54" s="104"/>
      <c r="ET54" s="104"/>
      <c r="EU54" s="104"/>
      <c r="EV54" s="104"/>
      <c r="EW54" s="105">
        <f t="shared" si="20"/>
        <v>0</v>
      </c>
      <c r="EX54" s="106"/>
      <c r="EY54" s="104"/>
      <c r="EZ54" s="104"/>
      <c r="FA54" s="104"/>
      <c r="FB54" s="104"/>
      <c r="FC54" s="104"/>
      <c r="FD54" s="104"/>
      <c r="FE54" s="105">
        <f t="shared" si="21"/>
        <v>0</v>
      </c>
      <c r="FF54" s="106"/>
      <c r="FG54" s="104"/>
      <c r="FH54" s="104"/>
      <c r="FI54" s="104"/>
      <c r="FJ54" s="104"/>
      <c r="FK54" s="104"/>
      <c r="FL54" s="104"/>
      <c r="FM54" s="105">
        <f t="shared" si="22"/>
        <v>0</v>
      </c>
      <c r="FN54" s="106"/>
      <c r="FO54" s="104"/>
      <c r="FP54" s="104"/>
      <c r="FQ54" s="104"/>
      <c r="FR54" s="104"/>
      <c r="FS54" s="104"/>
      <c r="FT54" s="104"/>
      <c r="FU54" s="105">
        <f t="shared" si="23"/>
        <v>0</v>
      </c>
      <c r="FV54" s="106"/>
      <c r="FW54" s="104"/>
      <c r="FX54" s="104"/>
      <c r="FY54" s="104"/>
      <c r="FZ54" s="104"/>
      <c r="GA54" s="104"/>
      <c r="GB54" s="104"/>
      <c r="GC54" s="105">
        <f t="shared" si="24"/>
        <v>0</v>
      </c>
      <c r="GD54" s="106"/>
      <c r="GE54" s="104"/>
      <c r="GF54" s="104"/>
      <c r="GG54" s="104"/>
      <c r="GH54" s="104"/>
      <c r="GI54" s="104"/>
      <c r="GJ54" s="104"/>
      <c r="GK54" s="105">
        <f t="shared" si="25"/>
        <v>0</v>
      </c>
      <c r="GL54" s="106"/>
      <c r="GM54" s="104"/>
      <c r="GN54" s="104"/>
      <c r="GO54" s="104"/>
      <c r="GP54" s="104"/>
      <c r="GQ54" s="104"/>
      <c r="GR54" s="104"/>
      <c r="GS54" s="105">
        <f t="shared" si="26"/>
        <v>0</v>
      </c>
      <c r="GT54" s="106"/>
      <c r="GU54" s="104"/>
      <c r="GV54" s="104"/>
      <c r="GW54" s="104"/>
      <c r="GX54" s="104"/>
      <c r="GY54" s="104"/>
      <c r="GZ54" s="104"/>
      <c r="HA54" s="105">
        <f t="shared" si="27"/>
        <v>0</v>
      </c>
      <c r="HB54" s="106"/>
      <c r="HC54" s="104"/>
      <c r="HD54" s="104"/>
      <c r="HE54" s="104"/>
      <c r="HF54" s="104"/>
      <c r="HG54" s="104"/>
      <c r="HH54" s="104"/>
      <c r="HI54" s="105">
        <f t="shared" si="28"/>
        <v>0</v>
      </c>
      <c r="HJ54" s="106"/>
      <c r="HK54" s="104"/>
      <c r="HL54" s="104"/>
      <c r="HM54" s="104"/>
      <c r="HN54" s="104"/>
      <c r="HO54" s="104"/>
      <c r="HP54" s="104"/>
      <c r="HQ54" s="105">
        <f t="shared" si="29"/>
        <v>0</v>
      </c>
      <c r="HR54" s="106"/>
      <c r="HS54" s="104"/>
      <c r="HT54" s="104"/>
      <c r="HU54" s="104"/>
      <c r="HV54" s="104"/>
      <c r="HW54" s="104"/>
      <c r="HX54" s="104"/>
      <c r="HY54" s="105">
        <f t="shared" si="30"/>
        <v>0</v>
      </c>
      <c r="HZ54" s="106"/>
      <c r="IA54" s="104"/>
      <c r="IB54" s="104"/>
      <c r="IC54" s="104"/>
      <c r="ID54" s="104"/>
      <c r="IE54" s="104"/>
      <c r="IF54" s="104"/>
      <c r="IG54" s="105">
        <f t="shared" si="31"/>
        <v>0</v>
      </c>
      <c r="IH54" s="106"/>
      <c r="II54" s="104"/>
      <c r="IJ54" s="104"/>
      <c r="IK54" s="104"/>
      <c r="IL54" s="104"/>
      <c r="IM54" s="104"/>
      <c r="IN54" s="104"/>
      <c r="IO54" s="105">
        <f t="shared" si="32"/>
        <v>0</v>
      </c>
      <c r="IP54" s="106"/>
      <c r="IQ54" s="104"/>
      <c r="IR54" s="104"/>
      <c r="IS54" s="104"/>
      <c r="IT54" s="104"/>
      <c r="IU54" s="104"/>
      <c r="IV54" s="104"/>
      <c r="IW54" s="105">
        <f t="shared" si="33"/>
        <v>0</v>
      </c>
      <c r="IX54" s="106"/>
      <c r="IY54" s="107">
        <f t="shared" ref="IY54:JD54" si="86">SUM(C54,K54,S54,AA54,AI54,AQ54,AY54,BG54,BO54,BW54,CE54,CM54,CU54,DC54,DK54,DS54,EA54,EI54,EQ54,EY54,FG54,FO54,FW54,GE54,GM54,GU54,HC54,HK54,HS54,IA54,II54,IQ54)</f>
        <v>0</v>
      </c>
      <c r="IZ54" s="107">
        <f t="shared" si="86"/>
        <v>0</v>
      </c>
      <c r="JA54" s="107">
        <f t="shared" si="86"/>
        <v>0</v>
      </c>
      <c r="JB54" s="107">
        <f t="shared" si="86"/>
        <v>0</v>
      </c>
      <c r="JC54" s="107">
        <f t="shared" si="86"/>
        <v>0</v>
      </c>
      <c r="JD54" s="107">
        <f t="shared" si="86"/>
        <v>0</v>
      </c>
      <c r="JE54" s="108">
        <f t="shared" si="35"/>
        <v>0</v>
      </c>
      <c r="JF54" s="104"/>
      <c r="JG54" s="104">
        <f t="shared" si="36"/>
        <v>0</v>
      </c>
    </row>
    <row r="55" ht="15.75" customHeight="1">
      <c r="A55" s="113"/>
      <c r="B55" s="104" t="s">
        <v>54</v>
      </c>
      <c r="C55" s="104"/>
      <c r="D55" s="104"/>
      <c r="E55" s="104"/>
      <c r="F55" s="104"/>
      <c r="G55" s="104"/>
      <c r="H55" s="104"/>
      <c r="I55" s="105">
        <f t="shared" si="2"/>
        <v>0</v>
      </c>
      <c r="J55" s="106"/>
      <c r="K55" s="104"/>
      <c r="L55" s="104"/>
      <c r="M55" s="104"/>
      <c r="N55" s="104"/>
      <c r="O55" s="104"/>
      <c r="P55" s="104"/>
      <c r="Q55" s="105">
        <f t="shared" si="3"/>
        <v>0</v>
      </c>
      <c r="R55" s="106"/>
      <c r="S55" s="104"/>
      <c r="T55" s="104"/>
      <c r="U55" s="104"/>
      <c r="V55" s="104"/>
      <c r="W55" s="104"/>
      <c r="X55" s="104"/>
      <c r="Y55" s="105">
        <f t="shared" si="4"/>
        <v>0</v>
      </c>
      <c r="Z55" s="106"/>
      <c r="AA55" s="104"/>
      <c r="AB55" s="104"/>
      <c r="AC55" s="104"/>
      <c r="AD55" s="104"/>
      <c r="AE55" s="104"/>
      <c r="AF55" s="104"/>
      <c r="AG55" s="105">
        <f t="shared" si="5"/>
        <v>0</v>
      </c>
      <c r="AH55" s="106"/>
      <c r="AI55" s="104"/>
      <c r="AJ55" s="104"/>
      <c r="AK55" s="104"/>
      <c r="AL55" s="104"/>
      <c r="AM55" s="104"/>
      <c r="AN55" s="104"/>
      <c r="AO55" s="105">
        <f t="shared" si="6"/>
        <v>0</v>
      </c>
      <c r="AP55" s="106"/>
      <c r="AQ55" s="104"/>
      <c r="AR55" s="104"/>
      <c r="AS55" s="104"/>
      <c r="AT55" s="104"/>
      <c r="AU55" s="104"/>
      <c r="AV55" s="104"/>
      <c r="AW55" s="105">
        <f t="shared" si="7"/>
        <v>0</v>
      </c>
      <c r="AX55" s="106"/>
      <c r="AY55" s="104"/>
      <c r="AZ55" s="104"/>
      <c r="BA55" s="104"/>
      <c r="BB55" s="104"/>
      <c r="BC55" s="104"/>
      <c r="BD55" s="104"/>
      <c r="BE55" s="105">
        <f t="shared" si="8"/>
        <v>0</v>
      </c>
      <c r="BF55" s="106"/>
      <c r="BG55" s="104"/>
      <c r="BH55" s="104"/>
      <c r="BI55" s="104"/>
      <c r="BJ55" s="104"/>
      <c r="BK55" s="104"/>
      <c r="BL55" s="104"/>
      <c r="BM55" s="105">
        <f t="shared" si="9"/>
        <v>0</v>
      </c>
      <c r="BN55" s="106"/>
      <c r="BO55" s="104"/>
      <c r="BP55" s="104"/>
      <c r="BQ55" s="104"/>
      <c r="BR55" s="104"/>
      <c r="BS55" s="104"/>
      <c r="BT55" s="104"/>
      <c r="BU55" s="105">
        <f t="shared" si="10"/>
        <v>0</v>
      </c>
      <c r="BV55" s="106"/>
      <c r="BW55" s="104"/>
      <c r="BX55" s="104"/>
      <c r="BY55" s="104"/>
      <c r="BZ55" s="104"/>
      <c r="CA55" s="104"/>
      <c r="CB55" s="104"/>
      <c r="CC55" s="105">
        <f t="shared" si="11"/>
        <v>0</v>
      </c>
      <c r="CD55" s="106"/>
      <c r="CE55" s="104"/>
      <c r="CF55" s="104"/>
      <c r="CG55" s="104"/>
      <c r="CH55" s="104"/>
      <c r="CI55" s="104"/>
      <c r="CJ55" s="104"/>
      <c r="CK55" s="105">
        <f t="shared" si="12"/>
        <v>0</v>
      </c>
      <c r="CL55" s="106"/>
      <c r="CM55" s="104"/>
      <c r="CN55" s="104"/>
      <c r="CO55" s="104"/>
      <c r="CP55" s="104"/>
      <c r="CQ55" s="104"/>
      <c r="CR55" s="104"/>
      <c r="CS55" s="105">
        <f t="shared" si="13"/>
        <v>0</v>
      </c>
      <c r="CT55" s="106"/>
      <c r="CU55" s="104"/>
      <c r="CV55" s="104"/>
      <c r="CW55" s="104"/>
      <c r="CX55" s="104"/>
      <c r="CY55" s="104"/>
      <c r="CZ55" s="104"/>
      <c r="DA55" s="105">
        <f t="shared" si="14"/>
        <v>0</v>
      </c>
      <c r="DB55" s="106"/>
      <c r="DC55" s="104"/>
      <c r="DD55" s="104"/>
      <c r="DE55" s="104"/>
      <c r="DF55" s="104"/>
      <c r="DG55" s="104"/>
      <c r="DH55" s="104"/>
      <c r="DI55" s="105">
        <f t="shared" si="15"/>
        <v>0</v>
      </c>
      <c r="DJ55" s="106"/>
      <c r="DK55" s="104"/>
      <c r="DL55" s="104"/>
      <c r="DM55" s="104"/>
      <c r="DN55" s="104"/>
      <c r="DO55" s="104"/>
      <c r="DP55" s="104"/>
      <c r="DQ55" s="105">
        <f t="shared" si="16"/>
        <v>0</v>
      </c>
      <c r="DR55" s="106"/>
      <c r="DS55" s="104"/>
      <c r="DT55" s="104"/>
      <c r="DU55" s="104"/>
      <c r="DV55" s="104"/>
      <c r="DW55" s="104"/>
      <c r="DX55" s="104"/>
      <c r="DY55" s="105">
        <f t="shared" si="17"/>
        <v>0</v>
      </c>
      <c r="DZ55" s="106"/>
      <c r="EA55" s="104"/>
      <c r="EB55" s="104"/>
      <c r="EC55" s="104"/>
      <c r="ED55" s="104"/>
      <c r="EE55" s="104"/>
      <c r="EF55" s="104"/>
      <c r="EG55" s="105">
        <f t="shared" si="18"/>
        <v>0</v>
      </c>
      <c r="EH55" s="106"/>
      <c r="EI55" s="104"/>
      <c r="EJ55" s="104"/>
      <c r="EK55" s="104"/>
      <c r="EL55" s="104"/>
      <c r="EM55" s="104"/>
      <c r="EN55" s="104"/>
      <c r="EO55" s="105">
        <f t="shared" si="19"/>
        <v>0</v>
      </c>
      <c r="EP55" s="106"/>
      <c r="EQ55" s="104"/>
      <c r="ER55" s="104"/>
      <c r="ES55" s="104"/>
      <c r="ET55" s="104"/>
      <c r="EU55" s="104"/>
      <c r="EV55" s="104"/>
      <c r="EW55" s="105">
        <f t="shared" si="20"/>
        <v>0</v>
      </c>
      <c r="EX55" s="106"/>
      <c r="EY55" s="104"/>
      <c r="EZ55" s="104"/>
      <c r="FA55" s="104"/>
      <c r="FB55" s="104"/>
      <c r="FC55" s="104"/>
      <c r="FD55" s="104"/>
      <c r="FE55" s="105">
        <f t="shared" si="21"/>
        <v>0</v>
      </c>
      <c r="FF55" s="106"/>
      <c r="FG55" s="104"/>
      <c r="FH55" s="104"/>
      <c r="FI55" s="104"/>
      <c r="FJ55" s="104"/>
      <c r="FK55" s="104"/>
      <c r="FL55" s="104"/>
      <c r="FM55" s="105">
        <f t="shared" si="22"/>
        <v>0</v>
      </c>
      <c r="FN55" s="106"/>
      <c r="FO55" s="104"/>
      <c r="FP55" s="104"/>
      <c r="FQ55" s="104"/>
      <c r="FR55" s="104"/>
      <c r="FS55" s="104"/>
      <c r="FT55" s="104"/>
      <c r="FU55" s="105">
        <f t="shared" si="23"/>
        <v>0</v>
      </c>
      <c r="FV55" s="106"/>
      <c r="FW55" s="104"/>
      <c r="FX55" s="104"/>
      <c r="FY55" s="104"/>
      <c r="FZ55" s="104"/>
      <c r="GA55" s="104"/>
      <c r="GB55" s="104"/>
      <c r="GC55" s="105">
        <f t="shared" si="24"/>
        <v>0</v>
      </c>
      <c r="GD55" s="106"/>
      <c r="GE55" s="104"/>
      <c r="GF55" s="104"/>
      <c r="GG55" s="104"/>
      <c r="GH55" s="104"/>
      <c r="GI55" s="104"/>
      <c r="GJ55" s="104"/>
      <c r="GK55" s="105">
        <f t="shared" si="25"/>
        <v>0</v>
      </c>
      <c r="GL55" s="106"/>
      <c r="GM55" s="104"/>
      <c r="GN55" s="104"/>
      <c r="GO55" s="104"/>
      <c r="GP55" s="104"/>
      <c r="GQ55" s="104"/>
      <c r="GR55" s="104"/>
      <c r="GS55" s="105">
        <f t="shared" si="26"/>
        <v>0</v>
      </c>
      <c r="GT55" s="106"/>
      <c r="GU55" s="104"/>
      <c r="GV55" s="104"/>
      <c r="GW55" s="104"/>
      <c r="GX55" s="104"/>
      <c r="GY55" s="104"/>
      <c r="GZ55" s="104"/>
      <c r="HA55" s="105">
        <f t="shared" si="27"/>
        <v>0</v>
      </c>
      <c r="HB55" s="106"/>
      <c r="HC55" s="104"/>
      <c r="HD55" s="104"/>
      <c r="HE55" s="104"/>
      <c r="HF55" s="104"/>
      <c r="HG55" s="104"/>
      <c r="HH55" s="104"/>
      <c r="HI55" s="105">
        <f t="shared" si="28"/>
        <v>0</v>
      </c>
      <c r="HJ55" s="106"/>
      <c r="HK55" s="104"/>
      <c r="HL55" s="104"/>
      <c r="HM55" s="104"/>
      <c r="HN55" s="104"/>
      <c r="HO55" s="104"/>
      <c r="HP55" s="104"/>
      <c r="HQ55" s="105">
        <f t="shared" si="29"/>
        <v>0</v>
      </c>
      <c r="HR55" s="106"/>
      <c r="HS55" s="104"/>
      <c r="HT55" s="104"/>
      <c r="HU55" s="104"/>
      <c r="HV55" s="104"/>
      <c r="HW55" s="104"/>
      <c r="HX55" s="104"/>
      <c r="HY55" s="105">
        <f t="shared" si="30"/>
        <v>0</v>
      </c>
      <c r="HZ55" s="106"/>
      <c r="IA55" s="104"/>
      <c r="IB55" s="104"/>
      <c r="IC55" s="104"/>
      <c r="ID55" s="104"/>
      <c r="IE55" s="104"/>
      <c r="IF55" s="104"/>
      <c r="IG55" s="105">
        <f t="shared" si="31"/>
        <v>0</v>
      </c>
      <c r="IH55" s="106"/>
      <c r="II55" s="104"/>
      <c r="IJ55" s="104"/>
      <c r="IK55" s="104"/>
      <c r="IL55" s="104"/>
      <c r="IM55" s="104"/>
      <c r="IN55" s="104"/>
      <c r="IO55" s="105">
        <f t="shared" si="32"/>
        <v>0</v>
      </c>
      <c r="IP55" s="106"/>
      <c r="IQ55" s="104"/>
      <c r="IR55" s="104"/>
      <c r="IS55" s="104"/>
      <c r="IT55" s="104"/>
      <c r="IU55" s="104"/>
      <c r="IV55" s="104"/>
      <c r="IW55" s="105">
        <f t="shared" si="33"/>
        <v>0</v>
      </c>
      <c r="IX55" s="106"/>
      <c r="IY55" s="107">
        <f t="shared" ref="IY55:JD55" si="87">SUM(C55,K55,S55,AA55,AI55,AQ55,AY55,BG55,BO55,BW55,CE55,CM55,CU55,DC55,DK55,DS55,EA55,EI55,EQ55,EY55,FG55,FO55,FW55,GE55,GM55,GU55,HC55,HK55,HS55,IA55,II55,IQ55)</f>
        <v>0</v>
      </c>
      <c r="IZ55" s="107">
        <f t="shared" si="87"/>
        <v>0</v>
      </c>
      <c r="JA55" s="107">
        <f t="shared" si="87"/>
        <v>0</v>
      </c>
      <c r="JB55" s="107">
        <f t="shared" si="87"/>
        <v>0</v>
      </c>
      <c r="JC55" s="107">
        <f t="shared" si="87"/>
        <v>0</v>
      </c>
      <c r="JD55" s="107">
        <f t="shared" si="87"/>
        <v>0</v>
      </c>
      <c r="JE55" s="108">
        <f t="shared" si="35"/>
        <v>0</v>
      </c>
      <c r="JF55" s="104"/>
      <c r="JG55" s="104">
        <f t="shared" si="36"/>
        <v>0</v>
      </c>
    </row>
    <row r="56" ht="15.75" customHeight="1">
      <c r="A56" s="113"/>
      <c r="B56" s="104" t="s">
        <v>53</v>
      </c>
      <c r="C56" s="104"/>
      <c r="D56" s="104"/>
      <c r="E56" s="104"/>
      <c r="F56" s="104"/>
      <c r="G56" s="104"/>
      <c r="H56" s="104"/>
      <c r="I56" s="105">
        <f t="shared" si="2"/>
        <v>0</v>
      </c>
      <c r="J56" s="106"/>
      <c r="K56" s="104"/>
      <c r="L56" s="104"/>
      <c r="M56" s="104"/>
      <c r="N56" s="104"/>
      <c r="O56" s="104"/>
      <c r="P56" s="104"/>
      <c r="Q56" s="105">
        <f t="shared" si="3"/>
        <v>0</v>
      </c>
      <c r="R56" s="106"/>
      <c r="S56" s="104"/>
      <c r="T56" s="104"/>
      <c r="U56" s="104"/>
      <c r="V56" s="104"/>
      <c r="W56" s="104"/>
      <c r="X56" s="104"/>
      <c r="Y56" s="105">
        <f t="shared" si="4"/>
        <v>0</v>
      </c>
      <c r="Z56" s="106"/>
      <c r="AA56" s="104"/>
      <c r="AB56" s="104"/>
      <c r="AC56" s="104"/>
      <c r="AD56" s="104"/>
      <c r="AE56" s="104"/>
      <c r="AF56" s="104"/>
      <c r="AG56" s="105">
        <f t="shared" si="5"/>
        <v>0</v>
      </c>
      <c r="AH56" s="106"/>
      <c r="AI56" s="104"/>
      <c r="AJ56" s="104"/>
      <c r="AK56" s="104"/>
      <c r="AL56" s="104"/>
      <c r="AM56" s="104"/>
      <c r="AN56" s="104"/>
      <c r="AO56" s="105">
        <f t="shared" si="6"/>
        <v>0</v>
      </c>
      <c r="AP56" s="106"/>
      <c r="AQ56" s="104"/>
      <c r="AR56" s="104"/>
      <c r="AS56" s="104"/>
      <c r="AT56" s="104"/>
      <c r="AU56" s="104"/>
      <c r="AV56" s="104"/>
      <c r="AW56" s="105">
        <f t="shared" si="7"/>
        <v>0</v>
      </c>
      <c r="AX56" s="106"/>
      <c r="AY56" s="104"/>
      <c r="AZ56" s="104"/>
      <c r="BA56" s="104"/>
      <c r="BB56" s="104"/>
      <c r="BC56" s="104"/>
      <c r="BD56" s="104"/>
      <c r="BE56" s="105">
        <f t="shared" si="8"/>
        <v>0</v>
      </c>
      <c r="BF56" s="106"/>
      <c r="BG56" s="104"/>
      <c r="BH56" s="104"/>
      <c r="BI56" s="104"/>
      <c r="BJ56" s="104"/>
      <c r="BK56" s="104"/>
      <c r="BL56" s="104"/>
      <c r="BM56" s="105">
        <f t="shared" si="9"/>
        <v>0</v>
      </c>
      <c r="BN56" s="106"/>
      <c r="BO56" s="104"/>
      <c r="BP56" s="104"/>
      <c r="BQ56" s="104"/>
      <c r="BR56" s="104"/>
      <c r="BS56" s="104"/>
      <c r="BT56" s="104"/>
      <c r="BU56" s="105">
        <f t="shared" si="10"/>
        <v>0</v>
      </c>
      <c r="BV56" s="106"/>
      <c r="BW56" s="104"/>
      <c r="BX56" s="104"/>
      <c r="BY56" s="104"/>
      <c r="BZ56" s="104"/>
      <c r="CA56" s="104"/>
      <c r="CB56" s="104"/>
      <c r="CC56" s="105">
        <f t="shared" si="11"/>
        <v>0</v>
      </c>
      <c r="CD56" s="106"/>
      <c r="CE56" s="104"/>
      <c r="CF56" s="104"/>
      <c r="CG56" s="104"/>
      <c r="CH56" s="104"/>
      <c r="CI56" s="104"/>
      <c r="CJ56" s="104"/>
      <c r="CK56" s="105">
        <f t="shared" si="12"/>
        <v>0</v>
      </c>
      <c r="CL56" s="106"/>
      <c r="CM56" s="104"/>
      <c r="CN56" s="104"/>
      <c r="CO56" s="104"/>
      <c r="CP56" s="104"/>
      <c r="CQ56" s="104"/>
      <c r="CR56" s="104"/>
      <c r="CS56" s="105">
        <f t="shared" si="13"/>
        <v>0</v>
      </c>
      <c r="CT56" s="106"/>
      <c r="CU56" s="104"/>
      <c r="CV56" s="104"/>
      <c r="CW56" s="104"/>
      <c r="CX56" s="104"/>
      <c r="CY56" s="104"/>
      <c r="CZ56" s="104"/>
      <c r="DA56" s="105">
        <f t="shared" si="14"/>
        <v>0</v>
      </c>
      <c r="DB56" s="106"/>
      <c r="DC56" s="104"/>
      <c r="DD56" s="104"/>
      <c r="DE56" s="104"/>
      <c r="DF56" s="104"/>
      <c r="DG56" s="104"/>
      <c r="DH56" s="104"/>
      <c r="DI56" s="105">
        <f t="shared" si="15"/>
        <v>0</v>
      </c>
      <c r="DJ56" s="106"/>
      <c r="DK56" s="104"/>
      <c r="DL56" s="104"/>
      <c r="DM56" s="104"/>
      <c r="DN56" s="104"/>
      <c r="DO56" s="104"/>
      <c r="DP56" s="104"/>
      <c r="DQ56" s="105">
        <f t="shared" si="16"/>
        <v>0</v>
      </c>
      <c r="DR56" s="106"/>
      <c r="DS56" s="104"/>
      <c r="DT56" s="104"/>
      <c r="DU56" s="104"/>
      <c r="DV56" s="104"/>
      <c r="DW56" s="104"/>
      <c r="DX56" s="104"/>
      <c r="DY56" s="105">
        <f t="shared" si="17"/>
        <v>0</v>
      </c>
      <c r="DZ56" s="106"/>
      <c r="EA56" s="104"/>
      <c r="EB56" s="104"/>
      <c r="EC56" s="104"/>
      <c r="ED56" s="104"/>
      <c r="EE56" s="104"/>
      <c r="EF56" s="104"/>
      <c r="EG56" s="105">
        <f t="shared" si="18"/>
        <v>0</v>
      </c>
      <c r="EH56" s="106"/>
      <c r="EI56" s="104"/>
      <c r="EJ56" s="104"/>
      <c r="EK56" s="104"/>
      <c r="EL56" s="104"/>
      <c r="EM56" s="104"/>
      <c r="EN56" s="104"/>
      <c r="EO56" s="105">
        <f t="shared" si="19"/>
        <v>0</v>
      </c>
      <c r="EP56" s="106"/>
      <c r="EQ56" s="104"/>
      <c r="ER56" s="104"/>
      <c r="ES56" s="104"/>
      <c r="ET56" s="104"/>
      <c r="EU56" s="104"/>
      <c r="EV56" s="104"/>
      <c r="EW56" s="105">
        <f t="shared" si="20"/>
        <v>0</v>
      </c>
      <c r="EX56" s="106"/>
      <c r="EY56" s="104"/>
      <c r="EZ56" s="104"/>
      <c r="FA56" s="104"/>
      <c r="FB56" s="104"/>
      <c r="FC56" s="104"/>
      <c r="FD56" s="104"/>
      <c r="FE56" s="105">
        <f t="shared" si="21"/>
        <v>0</v>
      </c>
      <c r="FF56" s="106"/>
      <c r="FG56" s="104"/>
      <c r="FH56" s="104"/>
      <c r="FI56" s="104"/>
      <c r="FJ56" s="104"/>
      <c r="FK56" s="104"/>
      <c r="FL56" s="104"/>
      <c r="FM56" s="105">
        <f t="shared" si="22"/>
        <v>0</v>
      </c>
      <c r="FN56" s="106"/>
      <c r="FO56" s="104"/>
      <c r="FP56" s="104"/>
      <c r="FQ56" s="104"/>
      <c r="FR56" s="104"/>
      <c r="FS56" s="104"/>
      <c r="FT56" s="104"/>
      <c r="FU56" s="105">
        <f t="shared" si="23"/>
        <v>0</v>
      </c>
      <c r="FV56" s="106"/>
      <c r="FW56" s="104"/>
      <c r="FX56" s="104"/>
      <c r="FY56" s="104"/>
      <c r="FZ56" s="104"/>
      <c r="GA56" s="104"/>
      <c r="GB56" s="104"/>
      <c r="GC56" s="105">
        <f t="shared" si="24"/>
        <v>0</v>
      </c>
      <c r="GD56" s="106"/>
      <c r="GE56" s="104"/>
      <c r="GF56" s="104"/>
      <c r="GG56" s="104"/>
      <c r="GH56" s="104"/>
      <c r="GI56" s="104"/>
      <c r="GJ56" s="104"/>
      <c r="GK56" s="105">
        <f t="shared" si="25"/>
        <v>0</v>
      </c>
      <c r="GL56" s="106"/>
      <c r="GM56" s="104"/>
      <c r="GN56" s="104"/>
      <c r="GO56" s="104"/>
      <c r="GP56" s="104"/>
      <c r="GQ56" s="104"/>
      <c r="GR56" s="104"/>
      <c r="GS56" s="105">
        <f t="shared" si="26"/>
        <v>0</v>
      </c>
      <c r="GT56" s="106"/>
      <c r="GU56" s="104"/>
      <c r="GV56" s="104"/>
      <c r="GW56" s="104"/>
      <c r="GX56" s="104"/>
      <c r="GY56" s="104"/>
      <c r="GZ56" s="104"/>
      <c r="HA56" s="105">
        <f t="shared" si="27"/>
        <v>0</v>
      </c>
      <c r="HB56" s="106"/>
      <c r="HC56" s="104"/>
      <c r="HD56" s="104"/>
      <c r="HE56" s="104"/>
      <c r="HF56" s="104"/>
      <c r="HG56" s="104"/>
      <c r="HH56" s="104"/>
      <c r="HI56" s="105">
        <f t="shared" si="28"/>
        <v>0</v>
      </c>
      <c r="HJ56" s="106"/>
      <c r="HK56" s="104"/>
      <c r="HL56" s="104"/>
      <c r="HM56" s="104"/>
      <c r="HN56" s="104"/>
      <c r="HO56" s="104"/>
      <c r="HP56" s="104"/>
      <c r="HQ56" s="105">
        <f t="shared" si="29"/>
        <v>0</v>
      </c>
      <c r="HR56" s="106"/>
      <c r="HS56" s="104"/>
      <c r="HT56" s="104"/>
      <c r="HU56" s="104"/>
      <c r="HV56" s="104"/>
      <c r="HW56" s="104"/>
      <c r="HX56" s="104"/>
      <c r="HY56" s="105">
        <f t="shared" si="30"/>
        <v>0</v>
      </c>
      <c r="HZ56" s="106"/>
      <c r="IA56" s="104"/>
      <c r="IB56" s="104"/>
      <c r="IC56" s="104"/>
      <c r="ID56" s="104"/>
      <c r="IE56" s="104"/>
      <c r="IF56" s="104"/>
      <c r="IG56" s="105">
        <f t="shared" si="31"/>
        <v>0</v>
      </c>
      <c r="IH56" s="106"/>
      <c r="II56" s="104"/>
      <c r="IJ56" s="104"/>
      <c r="IK56" s="104"/>
      <c r="IL56" s="104"/>
      <c r="IM56" s="104"/>
      <c r="IN56" s="104"/>
      <c r="IO56" s="105">
        <f t="shared" si="32"/>
        <v>0</v>
      </c>
      <c r="IP56" s="106"/>
      <c r="IQ56" s="104"/>
      <c r="IR56" s="104"/>
      <c r="IS56" s="104"/>
      <c r="IT56" s="104"/>
      <c r="IU56" s="104"/>
      <c r="IV56" s="104"/>
      <c r="IW56" s="105">
        <f t="shared" si="33"/>
        <v>0</v>
      </c>
      <c r="IX56" s="106"/>
      <c r="IY56" s="107">
        <f t="shared" ref="IY56:JD56" si="88">SUM(C56,K56,S56,AA56,AI56,AQ56,AY56,BG56,BO56,BW56,CE56,CM56,CU56,DC56,DK56,DS56,EA56,EI56,EQ56,EY56,FG56,FO56,FW56,GE56,GM56,GU56,HC56,HK56,HS56,IA56,II56,IQ56)</f>
        <v>0</v>
      </c>
      <c r="IZ56" s="107">
        <f t="shared" si="88"/>
        <v>0</v>
      </c>
      <c r="JA56" s="107">
        <f t="shared" si="88"/>
        <v>0</v>
      </c>
      <c r="JB56" s="107">
        <f t="shared" si="88"/>
        <v>0</v>
      </c>
      <c r="JC56" s="107">
        <f t="shared" si="88"/>
        <v>0</v>
      </c>
      <c r="JD56" s="107">
        <f t="shared" si="88"/>
        <v>0</v>
      </c>
      <c r="JE56" s="108">
        <f t="shared" si="35"/>
        <v>0</v>
      </c>
      <c r="JF56" s="104"/>
      <c r="JG56" s="104">
        <f t="shared" si="36"/>
        <v>0</v>
      </c>
    </row>
    <row r="57" ht="15.75" customHeight="1">
      <c r="A57" s="113"/>
      <c r="B57" s="113" t="s">
        <v>54</v>
      </c>
      <c r="C57" s="104"/>
      <c r="D57" s="104"/>
      <c r="E57" s="104"/>
      <c r="F57" s="104"/>
      <c r="G57" s="104"/>
      <c r="H57" s="104"/>
      <c r="I57" s="105">
        <f t="shared" si="2"/>
        <v>0</v>
      </c>
      <c r="J57" s="106"/>
      <c r="K57" s="104"/>
      <c r="L57" s="104"/>
      <c r="M57" s="104"/>
      <c r="N57" s="104"/>
      <c r="O57" s="104"/>
      <c r="P57" s="104"/>
      <c r="Q57" s="105">
        <f t="shared" si="3"/>
        <v>0</v>
      </c>
      <c r="R57" s="106"/>
      <c r="S57" s="104"/>
      <c r="T57" s="104"/>
      <c r="U57" s="104"/>
      <c r="V57" s="104"/>
      <c r="W57" s="104"/>
      <c r="X57" s="104"/>
      <c r="Y57" s="105">
        <f t="shared" si="4"/>
        <v>0</v>
      </c>
      <c r="Z57" s="106"/>
      <c r="AA57" s="104"/>
      <c r="AB57" s="104"/>
      <c r="AC57" s="104"/>
      <c r="AD57" s="104"/>
      <c r="AE57" s="104"/>
      <c r="AF57" s="104"/>
      <c r="AG57" s="105">
        <f t="shared" si="5"/>
        <v>0</v>
      </c>
      <c r="AH57" s="106"/>
      <c r="AI57" s="104"/>
      <c r="AJ57" s="104"/>
      <c r="AK57" s="104"/>
      <c r="AL57" s="104"/>
      <c r="AM57" s="104"/>
      <c r="AN57" s="104"/>
      <c r="AO57" s="105">
        <f t="shared" si="6"/>
        <v>0</v>
      </c>
      <c r="AP57" s="106"/>
      <c r="AQ57" s="104"/>
      <c r="AR57" s="104"/>
      <c r="AS57" s="104"/>
      <c r="AT57" s="104"/>
      <c r="AU57" s="104"/>
      <c r="AV57" s="104"/>
      <c r="AW57" s="105">
        <f t="shared" si="7"/>
        <v>0</v>
      </c>
      <c r="AX57" s="106"/>
      <c r="AY57" s="104"/>
      <c r="AZ57" s="104"/>
      <c r="BA57" s="104"/>
      <c r="BB57" s="104"/>
      <c r="BC57" s="104"/>
      <c r="BD57" s="104"/>
      <c r="BE57" s="105">
        <f t="shared" si="8"/>
        <v>0</v>
      </c>
      <c r="BF57" s="106"/>
      <c r="BG57" s="104"/>
      <c r="BH57" s="104"/>
      <c r="BI57" s="104"/>
      <c r="BJ57" s="104"/>
      <c r="BK57" s="104"/>
      <c r="BL57" s="104"/>
      <c r="BM57" s="105">
        <f t="shared" si="9"/>
        <v>0</v>
      </c>
      <c r="BN57" s="106"/>
      <c r="BO57" s="104"/>
      <c r="BP57" s="104"/>
      <c r="BQ57" s="104"/>
      <c r="BR57" s="104"/>
      <c r="BS57" s="104"/>
      <c r="BT57" s="104"/>
      <c r="BU57" s="105">
        <f t="shared" si="10"/>
        <v>0</v>
      </c>
      <c r="BV57" s="106"/>
      <c r="BW57" s="104"/>
      <c r="BX57" s="104"/>
      <c r="BY57" s="104"/>
      <c r="BZ57" s="104"/>
      <c r="CA57" s="104"/>
      <c r="CB57" s="104"/>
      <c r="CC57" s="105">
        <f t="shared" si="11"/>
        <v>0</v>
      </c>
      <c r="CD57" s="106"/>
      <c r="CE57" s="104"/>
      <c r="CF57" s="104"/>
      <c r="CG57" s="104"/>
      <c r="CH57" s="104"/>
      <c r="CI57" s="104"/>
      <c r="CJ57" s="104"/>
      <c r="CK57" s="105">
        <f t="shared" si="12"/>
        <v>0</v>
      </c>
      <c r="CL57" s="106"/>
      <c r="CM57" s="104"/>
      <c r="CN57" s="104"/>
      <c r="CO57" s="104"/>
      <c r="CP57" s="104"/>
      <c r="CQ57" s="104"/>
      <c r="CR57" s="104"/>
      <c r="CS57" s="105">
        <f t="shared" si="13"/>
        <v>0</v>
      </c>
      <c r="CT57" s="106"/>
      <c r="CU57" s="104"/>
      <c r="CV57" s="104"/>
      <c r="CW57" s="104"/>
      <c r="CX57" s="104"/>
      <c r="CY57" s="104"/>
      <c r="CZ57" s="104"/>
      <c r="DA57" s="105">
        <f t="shared" si="14"/>
        <v>0</v>
      </c>
      <c r="DB57" s="106"/>
      <c r="DC57" s="104"/>
      <c r="DD57" s="104"/>
      <c r="DE57" s="104"/>
      <c r="DF57" s="104"/>
      <c r="DG57" s="104"/>
      <c r="DH57" s="104"/>
      <c r="DI57" s="105">
        <f t="shared" si="15"/>
        <v>0</v>
      </c>
      <c r="DJ57" s="106"/>
      <c r="DK57" s="104"/>
      <c r="DL57" s="104"/>
      <c r="DM57" s="104"/>
      <c r="DN57" s="104"/>
      <c r="DO57" s="104"/>
      <c r="DP57" s="104"/>
      <c r="DQ57" s="105">
        <f t="shared" si="16"/>
        <v>0</v>
      </c>
      <c r="DR57" s="106"/>
      <c r="DS57" s="104"/>
      <c r="DT57" s="104"/>
      <c r="DU57" s="104"/>
      <c r="DV57" s="104"/>
      <c r="DW57" s="104"/>
      <c r="DX57" s="104"/>
      <c r="DY57" s="105">
        <f t="shared" si="17"/>
        <v>0</v>
      </c>
      <c r="DZ57" s="106"/>
      <c r="EA57" s="104"/>
      <c r="EB57" s="104"/>
      <c r="EC57" s="104"/>
      <c r="ED57" s="104"/>
      <c r="EE57" s="104"/>
      <c r="EF57" s="104"/>
      <c r="EG57" s="105">
        <f t="shared" si="18"/>
        <v>0</v>
      </c>
      <c r="EH57" s="106"/>
      <c r="EI57" s="104"/>
      <c r="EJ57" s="104"/>
      <c r="EK57" s="104"/>
      <c r="EL57" s="104"/>
      <c r="EM57" s="104"/>
      <c r="EN57" s="104"/>
      <c r="EO57" s="105">
        <f t="shared" si="19"/>
        <v>0</v>
      </c>
      <c r="EP57" s="106"/>
      <c r="EQ57" s="104"/>
      <c r="ER57" s="104"/>
      <c r="ES57" s="104"/>
      <c r="ET57" s="104"/>
      <c r="EU57" s="104"/>
      <c r="EV57" s="104"/>
      <c r="EW57" s="105">
        <f t="shared" si="20"/>
        <v>0</v>
      </c>
      <c r="EX57" s="106"/>
      <c r="EY57" s="104"/>
      <c r="EZ57" s="104"/>
      <c r="FA57" s="104"/>
      <c r="FB57" s="104"/>
      <c r="FC57" s="104"/>
      <c r="FD57" s="104"/>
      <c r="FE57" s="105">
        <f t="shared" si="21"/>
        <v>0</v>
      </c>
      <c r="FF57" s="106"/>
      <c r="FG57" s="104"/>
      <c r="FH57" s="104"/>
      <c r="FI57" s="104"/>
      <c r="FJ57" s="104"/>
      <c r="FK57" s="104"/>
      <c r="FL57" s="104"/>
      <c r="FM57" s="105">
        <f t="shared" si="22"/>
        <v>0</v>
      </c>
      <c r="FN57" s="106"/>
      <c r="FO57" s="104"/>
      <c r="FP57" s="104"/>
      <c r="FQ57" s="104"/>
      <c r="FR57" s="104"/>
      <c r="FS57" s="104"/>
      <c r="FT57" s="104"/>
      <c r="FU57" s="105">
        <f t="shared" si="23"/>
        <v>0</v>
      </c>
      <c r="FV57" s="106"/>
      <c r="FW57" s="104"/>
      <c r="FX57" s="104"/>
      <c r="FY57" s="104"/>
      <c r="FZ57" s="104"/>
      <c r="GA57" s="104"/>
      <c r="GB57" s="104"/>
      <c r="GC57" s="105">
        <f t="shared" si="24"/>
        <v>0</v>
      </c>
      <c r="GD57" s="106"/>
      <c r="GE57" s="104"/>
      <c r="GF57" s="104"/>
      <c r="GG57" s="104"/>
      <c r="GH57" s="104"/>
      <c r="GI57" s="104"/>
      <c r="GJ57" s="104"/>
      <c r="GK57" s="105">
        <f t="shared" si="25"/>
        <v>0</v>
      </c>
      <c r="GL57" s="106"/>
      <c r="GM57" s="104"/>
      <c r="GN57" s="104"/>
      <c r="GO57" s="104"/>
      <c r="GP57" s="104"/>
      <c r="GQ57" s="104"/>
      <c r="GR57" s="104"/>
      <c r="GS57" s="105">
        <f t="shared" si="26"/>
        <v>0</v>
      </c>
      <c r="GT57" s="106"/>
      <c r="GU57" s="104"/>
      <c r="GV57" s="104"/>
      <c r="GW57" s="104"/>
      <c r="GX57" s="104"/>
      <c r="GY57" s="104"/>
      <c r="GZ57" s="104"/>
      <c r="HA57" s="105">
        <f t="shared" si="27"/>
        <v>0</v>
      </c>
      <c r="HB57" s="106"/>
      <c r="HC57" s="104"/>
      <c r="HD57" s="104"/>
      <c r="HE57" s="104"/>
      <c r="HF57" s="104"/>
      <c r="HG57" s="104"/>
      <c r="HH57" s="104"/>
      <c r="HI57" s="105">
        <f t="shared" si="28"/>
        <v>0</v>
      </c>
      <c r="HJ57" s="106"/>
      <c r="HK57" s="104"/>
      <c r="HL57" s="104"/>
      <c r="HM57" s="104"/>
      <c r="HN57" s="104"/>
      <c r="HO57" s="104"/>
      <c r="HP57" s="104"/>
      <c r="HQ57" s="105">
        <f t="shared" si="29"/>
        <v>0</v>
      </c>
      <c r="HR57" s="106"/>
      <c r="HS57" s="104"/>
      <c r="HT57" s="104"/>
      <c r="HU57" s="104"/>
      <c r="HV57" s="104"/>
      <c r="HW57" s="104"/>
      <c r="HX57" s="104"/>
      <c r="HY57" s="105">
        <f t="shared" si="30"/>
        <v>0</v>
      </c>
      <c r="HZ57" s="106"/>
      <c r="IA57" s="104"/>
      <c r="IB57" s="104"/>
      <c r="IC57" s="104"/>
      <c r="ID57" s="104"/>
      <c r="IE57" s="104"/>
      <c r="IF57" s="104"/>
      <c r="IG57" s="105">
        <f t="shared" si="31"/>
        <v>0</v>
      </c>
      <c r="IH57" s="106"/>
      <c r="II57" s="104"/>
      <c r="IJ57" s="104"/>
      <c r="IK57" s="104"/>
      <c r="IL57" s="104"/>
      <c r="IM57" s="104"/>
      <c r="IN57" s="104"/>
      <c r="IO57" s="105">
        <f t="shared" si="32"/>
        <v>0</v>
      </c>
      <c r="IP57" s="106"/>
      <c r="IQ57" s="104"/>
      <c r="IR57" s="104"/>
      <c r="IS57" s="104"/>
      <c r="IT57" s="104"/>
      <c r="IU57" s="104"/>
      <c r="IV57" s="104"/>
      <c r="IW57" s="105">
        <f t="shared" si="33"/>
        <v>0</v>
      </c>
      <c r="IX57" s="106"/>
      <c r="IY57" s="107">
        <f t="shared" ref="IY57:JD57" si="89">SUM(C57,K57,S57,AA57,AI57,AQ57,AY57,BG57,BO57,BW57,CE57,CM57,CU57,DC57,DK57,DS57,EA57,EI57,EQ57,EY57,FG57,FO57,FW57,GE57,GM57,GU57,HC57,HK57,HS57,IA57,II57,IQ57)</f>
        <v>0</v>
      </c>
      <c r="IZ57" s="107">
        <f t="shared" si="89"/>
        <v>0</v>
      </c>
      <c r="JA57" s="107">
        <f t="shared" si="89"/>
        <v>0</v>
      </c>
      <c r="JB57" s="107">
        <f t="shared" si="89"/>
        <v>0</v>
      </c>
      <c r="JC57" s="107">
        <f t="shared" si="89"/>
        <v>0</v>
      </c>
      <c r="JD57" s="107">
        <f t="shared" si="89"/>
        <v>0</v>
      </c>
      <c r="JE57" s="108">
        <f t="shared" si="35"/>
        <v>0</v>
      </c>
      <c r="JF57" s="104"/>
      <c r="JG57" s="104">
        <f t="shared" si="36"/>
        <v>0</v>
      </c>
    </row>
    <row r="58" ht="15.75" customHeight="1">
      <c r="A58" s="115"/>
      <c r="B58" s="113" t="s">
        <v>167</v>
      </c>
      <c r="C58" s="116">
        <f t="shared" ref="C58:JE58" si="90">SUM(C3:C57)</f>
        <v>0</v>
      </c>
      <c r="D58" s="116">
        <f t="shared" si="90"/>
        <v>0</v>
      </c>
      <c r="E58" s="116">
        <f t="shared" si="90"/>
        <v>0</v>
      </c>
      <c r="F58" s="116">
        <f t="shared" si="90"/>
        <v>0</v>
      </c>
      <c r="G58" s="116">
        <f t="shared" si="90"/>
        <v>0</v>
      </c>
      <c r="H58" s="116">
        <f t="shared" si="90"/>
        <v>0</v>
      </c>
      <c r="I58" s="116">
        <f t="shared" si="90"/>
        <v>0</v>
      </c>
      <c r="J58" s="116">
        <f t="shared" si="90"/>
        <v>0</v>
      </c>
      <c r="K58" s="116">
        <f t="shared" si="90"/>
        <v>0</v>
      </c>
      <c r="L58" s="116">
        <f t="shared" si="90"/>
        <v>0</v>
      </c>
      <c r="M58" s="116">
        <f t="shared" si="90"/>
        <v>0</v>
      </c>
      <c r="N58" s="116">
        <f t="shared" si="90"/>
        <v>0</v>
      </c>
      <c r="O58" s="116">
        <f t="shared" si="90"/>
        <v>0</v>
      </c>
      <c r="P58" s="116">
        <f t="shared" si="90"/>
        <v>0</v>
      </c>
      <c r="Q58" s="116">
        <f t="shared" si="90"/>
        <v>0</v>
      </c>
      <c r="R58" s="116">
        <f t="shared" si="90"/>
        <v>0</v>
      </c>
      <c r="S58" s="116">
        <f t="shared" si="90"/>
        <v>0</v>
      </c>
      <c r="T58" s="116">
        <f t="shared" si="90"/>
        <v>0</v>
      </c>
      <c r="U58" s="116">
        <f t="shared" si="90"/>
        <v>0</v>
      </c>
      <c r="V58" s="116">
        <f t="shared" si="90"/>
        <v>0</v>
      </c>
      <c r="W58" s="116">
        <f t="shared" si="90"/>
        <v>0</v>
      </c>
      <c r="X58" s="116">
        <f t="shared" si="90"/>
        <v>0</v>
      </c>
      <c r="Y58" s="116">
        <f t="shared" si="90"/>
        <v>0</v>
      </c>
      <c r="Z58" s="116">
        <f t="shared" si="90"/>
        <v>0</v>
      </c>
      <c r="AA58" s="116">
        <f t="shared" si="90"/>
        <v>0</v>
      </c>
      <c r="AB58" s="116">
        <f t="shared" si="90"/>
        <v>0</v>
      </c>
      <c r="AC58" s="116">
        <f t="shared" si="90"/>
        <v>0</v>
      </c>
      <c r="AD58" s="116">
        <f t="shared" si="90"/>
        <v>0</v>
      </c>
      <c r="AE58" s="116">
        <f t="shared" si="90"/>
        <v>0</v>
      </c>
      <c r="AF58" s="116">
        <f t="shared" si="90"/>
        <v>0</v>
      </c>
      <c r="AG58" s="116">
        <f t="shared" si="90"/>
        <v>0</v>
      </c>
      <c r="AH58" s="116">
        <f t="shared" si="90"/>
        <v>0</v>
      </c>
      <c r="AI58" s="116">
        <f t="shared" si="90"/>
        <v>0</v>
      </c>
      <c r="AJ58" s="116">
        <f t="shared" si="90"/>
        <v>0</v>
      </c>
      <c r="AK58" s="116">
        <f t="shared" si="90"/>
        <v>0</v>
      </c>
      <c r="AL58" s="116">
        <f t="shared" si="90"/>
        <v>0</v>
      </c>
      <c r="AM58" s="116">
        <f t="shared" si="90"/>
        <v>0</v>
      </c>
      <c r="AN58" s="116">
        <f t="shared" si="90"/>
        <v>0</v>
      </c>
      <c r="AO58" s="116">
        <f t="shared" si="90"/>
        <v>0</v>
      </c>
      <c r="AP58" s="116">
        <f t="shared" si="90"/>
        <v>0</v>
      </c>
      <c r="AQ58" s="116">
        <f t="shared" si="90"/>
        <v>0</v>
      </c>
      <c r="AR58" s="116">
        <f t="shared" si="90"/>
        <v>0</v>
      </c>
      <c r="AS58" s="116">
        <f t="shared" si="90"/>
        <v>0</v>
      </c>
      <c r="AT58" s="116">
        <f t="shared" si="90"/>
        <v>0</v>
      </c>
      <c r="AU58" s="116">
        <f t="shared" si="90"/>
        <v>0</v>
      </c>
      <c r="AV58" s="116">
        <f t="shared" si="90"/>
        <v>0</v>
      </c>
      <c r="AW58" s="116">
        <f t="shared" si="90"/>
        <v>0</v>
      </c>
      <c r="AX58" s="116">
        <f t="shared" si="90"/>
        <v>0</v>
      </c>
      <c r="AY58" s="116">
        <f t="shared" si="90"/>
        <v>0</v>
      </c>
      <c r="AZ58" s="116">
        <f t="shared" si="90"/>
        <v>0</v>
      </c>
      <c r="BA58" s="116">
        <f t="shared" si="90"/>
        <v>0</v>
      </c>
      <c r="BB58" s="116">
        <f t="shared" si="90"/>
        <v>0</v>
      </c>
      <c r="BC58" s="116">
        <f t="shared" si="90"/>
        <v>0</v>
      </c>
      <c r="BD58" s="116">
        <f t="shared" si="90"/>
        <v>0</v>
      </c>
      <c r="BE58" s="116">
        <f t="shared" si="90"/>
        <v>0</v>
      </c>
      <c r="BF58" s="116">
        <f t="shared" si="90"/>
        <v>0</v>
      </c>
      <c r="BG58" s="116">
        <f t="shared" si="90"/>
        <v>0</v>
      </c>
      <c r="BH58" s="116">
        <f t="shared" si="90"/>
        <v>0</v>
      </c>
      <c r="BI58" s="116">
        <f t="shared" si="90"/>
        <v>0</v>
      </c>
      <c r="BJ58" s="116">
        <f t="shared" si="90"/>
        <v>0</v>
      </c>
      <c r="BK58" s="116">
        <f t="shared" si="90"/>
        <v>0</v>
      </c>
      <c r="BL58" s="116">
        <f t="shared" si="90"/>
        <v>0</v>
      </c>
      <c r="BM58" s="116">
        <f t="shared" si="90"/>
        <v>0</v>
      </c>
      <c r="BN58" s="116">
        <f t="shared" si="90"/>
        <v>0</v>
      </c>
      <c r="BO58" s="116">
        <f t="shared" si="90"/>
        <v>0</v>
      </c>
      <c r="BP58" s="116">
        <f t="shared" si="90"/>
        <v>0</v>
      </c>
      <c r="BQ58" s="116">
        <f t="shared" si="90"/>
        <v>0</v>
      </c>
      <c r="BR58" s="116">
        <f t="shared" si="90"/>
        <v>0</v>
      </c>
      <c r="BS58" s="116">
        <f t="shared" si="90"/>
        <v>0</v>
      </c>
      <c r="BT58" s="116">
        <f t="shared" si="90"/>
        <v>0</v>
      </c>
      <c r="BU58" s="116">
        <f t="shared" si="90"/>
        <v>0</v>
      </c>
      <c r="BV58" s="116">
        <f t="shared" si="90"/>
        <v>0</v>
      </c>
      <c r="BW58" s="116">
        <f t="shared" si="90"/>
        <v>0</v>
      </c>
      <c r="BX58" s="116">
        <f t="shared" si="90"/>
        <v>0</v>
      </c>
      <c r="BY58" s="116">
        <f t="shared" si="90"/>
        <v>0</v>
      </c>
      <c r="BZ58" s="116">
        <f t="shared" si="90"/>
        <v>0</v>
      </c>
      <c r="CA58" s="116">
        <f t="shared" si="90"/>
        <v>0</v>
      </c>
      <c r="CB58" s="116">
        <f t="shared" si="90"/>
        <v>0</v>
      </c>
      <c r="CC58" s="116">
        <f t="shared" si="90"/>
        <v>0</v>
      </c>
      <c r="CD58" s="116">
        <f t="shared" si="90"/>
        <v>0</v>
      </c>
      <c r="CE58" s="116">
        <f t="shared" si="90"/>
        <v>0</v>
      </c>
      <c r="CF58" s="116">
        <f t="shared" si="90"/>
        <v>0</v>
      </c>
      <c r="CG58" s="116">
        <f t="shared" si="90"/>
        <v>0</v>
      </c>
      <c r="CH58" s="116">
        <f t="shared" si="90"/>
        <v>0</v>
      </c>
      <c r="CI58" s="116">
        <f t="shared" si="90"/>
        <v>0</v>
      </c>
      <c r="CJ58" s="116">
        <f t="shared" si="90"/>
        <v>0</v>
      </c>
      <c r="CK58" s="116">
        <f t="shared" si="90"/>
        <v>0</v>
      </c>
      <c r="CL58" s="116">
        <f t="shared" si="90"/>
        <v>0</v>
      </c>
      <c r="CM58" s="116">
        <f t="shared" si="90"/>
        <v>0</v>
      </c>
      <c r="CN58" s="116">
        <f t="shared" si="90"/>
        <v>0</v>
      </c>
      <c r="CO58" s="116">
        <f t="shared" si="90"/>
        <v>0</v>
      </c>
      <c r="CP58" s="116">
        <f t="shared" si="90"/>
        <v>0</v>
      </c>
      <c r="CQ58" s="116">
        <f t="shared" si="90"/>
        <v>0</v>
      </c>
      <c r="CR58" s="116">
        <f t="shared" si="90"/>
        <v>0</v>
      </c>
      <c r="CS58" s="116">
        <f t="shared" si="90"/>
        <v>0</v>
      </c>
      <c r="CT58" s="116">
        <f t="shared" si="90"/>
        <v>0</v>
      </c>
      <c r="CU58" s="116">
        <f t="shared" si="90"/>
        <v>0</v>
      </c>
      <c r="CV58" s="116">
        <f t="shared" si="90"/>
        <v>0</v>
      </c>
      <c r="CW58" s="116">
        <f t="shared" si="90"/>
        <v>0</v>
      </c>
      <c r="CX58" s="116">
        <f t="shared" si="90"/>
        <v>0</v>
      </c>
      <c r="CY58" s="116">
        <f t="shared" si="90"/>
        <v>0</v>
      </c>
      <c r="CZ58" s="116">
        <f t="shared" si="90"/>
        <v>0</v>
      </c>
      <c r="DA58" s="116">
        <f t="shared" si="90"/>
        <v>0</v>
      </c>
      <c r="DB58" s="116">
        <f t="shared" si="90"/>
        <v>0</v>
      </c>
      <c r="DC58" s="116">
        <f t="shared" si="90"/>
        <v>0</v>
      </c>
      <c r="DD58" s="116">
        <f t="shared" si="90"/>
        <v>0</v>
      </c>
      <c r="DE58" s="116">
        <f t="shared" si="90"/>
        <v>0</v>
      </c>
      <c r="DF58" s="116">
        <f t="shared" si="90"/>
        <v>0</v>
      </c>
      <c r="DG58" s="116">
        <f t="shared" si="90"/>
        <v>0</v>
      </c>
      <c r="DH58" s="116">
        <f t="shared" si="90"/>
        <v>0</v>
      </c>
      <c r="DI58" s="116">
        <f t="shared" si="90"/>
        <v>0</v>
      </c>
      <c r="DJ58" s="116">
        <f t="shared" si="90"/>
        <v>0</v>
      </c>
      <c r="DK58" s="116">
        <f t="shared" si="90"/>
        <v>0</v>
      </c>
      <c r="DL58" s="116">
        <f t="shared" si="90"/>
        <v>0</v>
      </c>
      <c r="DM58" s="116">
        <f t="shared" si="90"/>
        <v>0</v>
      </c>
      <c r="DN58" s="116">
        <f t="shared" si="90"/>
        <v>0</v>
      </c>
      <c r="DO58" s="116">
        <f t="shared" si="90"/>
        <v>0</v>
      </c>
      <c r="DP58" s="116">
        <f t="shared" si="90"/>
        <v>0</v>
      </c>
      <c r="DQ58" s="116">
        <f t="shared" si="90"/>
        <v>0</v>
      </c>
      <c r="DR58" s="116">
        <f t="shared" si="90"/>
        <v>0</v>
      </c>
      <c r="DS58" s="116">
        <f t="shared" si="90"/>
        <v>0</v>
      </c>
      <c r="DT58" s="116">
        <f t="shared" si="90"/>
        <v>0</v>
      </c>
      <c r="DU58" s="116">
        <f t="shared" si="90"/>
        <v>0</v>
      </c>
      <c r="DV58" s="116">
        <f t="shared" si="90"/>
        <v>0</v>
      </c>
      <c r="DW58" s="116">
        <f t="shared" si="90"/>
        <v>0</v>
      </c>
      <c r="DX58" s="116">
        <f t="shared" si="90"/>
        <v>0</v>
      </c>
      <c r="DY58" s="116">
        <f t="shared" si="90"/>
        <v>0</v>
      </c>
      <c r="DZ58" s="116">
        <f t="shared" si="90"/>
        <v>0</v>
      </c>
      <c r="EA58" s="116">
        <f t="shared" si="90"/>
        <v>0</v>
      </c>
      <c r="EB58" s="116">
        <f t="shared" si="90"/>
        <v>0</v>
      </c>
      <c r="EC58" s="116">
        <f t="shared" si="90"/>
        <v>0</v>
      </c>
      <c r="ED58" s="116">
        <f t="shared" si="90"/>
        <v>0</v>
      </c>
      <c r="EE58" s="116">
        <f t="shared" si="90"/>
        <v>0</v>
      </c>
      <c r="EF58" s="116">
        <f t="shared" si="90"/>
        <v>0</v>
      </c>
      <c r="EG58" s="116">
        <f t="shared" si="90"/>
        <v>0</v>
      </c>
      <c r="EH58" s="116">
        <f t="shared" si="90"/>
        <v>0</v>
      </c>
      <c r="EI58" s="116">
        <f t="shared" si="90"/>
        <v>0</v>
      </c>
      <c r="EJ58" s="116">
        <f t="shared" si="90"/>
        <v>0</v>
      </c>
      <c r="EK58" s="116">
        <f t="shared" si="90"/>
        <v>0</v>
      </c>
      <c r="EL58" s="116">
        <f t="shared" si="90"/>
        <v>0</v>
      </c>
      <c r="EM58" s="116">
        <f t="shared" si="90"/>
        <v>0</v>
      </c>
      <c r="EN58" s="116">
        <f t="shared" si="90"/>
        <v>0</v>
      </c>
      <c r="EO58" s="116">
        <f t="shared" si="90"/>
        <v>0</v>
      </c>
      <c r="EP58" s="116">
        <f t="shared" si="90"/>
        <v>0</v>
      </c>
      <c r="EQ58" s="116">
        <f t="shared" si="90"/>
        <v>0</v>
      </c>
      <c r="ER58" s="116">
        <f t="shared" si="90"/>
        <v>0</v>
      </c>
      <c r="ES58" s="116">
        <f t="shared" si="90"/>
        <v>0</v>
      </c>
      <c r="ET58" s="116">
        <f t="shared" si="90"/>
        <v>0</v>
      </c>
      <c r="EU58" s="116">
        <f t="shared" si="90"/>
        <v>0</v>
      </c>
      <c r="EV58" s="116">
        <f t="shared" si="90"/>
        <v>0</v>
      </c>
      <c r="EW58" s="116">
        <f t="shared" si="90"/>
        <v>0</v>
      </c>
      <c r="EX58" s="116">
        <f t="shared" si="90"/>
        <v>0</v>
      </c>
      <c r="EY58" s="116">
        <f t="shared" si="90"/>
        <v>0</v>
      </c>
      <c r="EZ58" s="116">
        <f t="shared" si="90"/>
        <v>0</v>
      </c>
      <c r="FA58" s="116">
        <f t="shared" si="90"/>
        <v>0</v>
      </c>
      <c r="FB58" s="116">
        <f t="shared" si="90"/>
        <v>0</v>
      </c>
      <c r="FC58" s="116">
        <f t="shared" si="90"/>
        <v>0</v>
      </c>
      <c r="FD58" s="116">
        <f t="shared" si="90"/>
        <v>0</v>
      </c>
      <c r="FE58" s="116">
        <f t="shared" si="90"/>
        <v>0</v>
      </c>
      <c r="FF58" s="116">
        <f t="shared" si="90"/>
        <v>0</v>
      </c>
      <c r="FG58" s="116">
        <f t="shared" si="90"/>
        <v>0</v>
      </c>
      <c r="FH58" s="116">
        <f t="shared" si="90"/>
        <v>0</v>
      </c>
      <c r="FI58" s="116">
        <f t="shared" si="90"/>
        <v>0</v>
      </c>
      <c r="FJ58" s="116">
        <f t="shared" si="90"/>
        <v>0</v>
      </c>
      <c r="FK58" s="116">
        <f t="shared" si="90"/>
        <v>0</v>
      </c>
      <c r="FL58" s="116">
        <f t="shared" si="90"/>
        <v>0</v>
      </c>
      <c r="FM58" s="116">
        <f t="shared" si="90"/>
        <v>0</v>
      </c>
      <c r="FN58" s="116">
        <f t="shared" si="90"/>
        <v>0</v>
      </c>
      <c r="FO58" s="116">
        <f t="shared" si="90"/>
        <v>0</v>
      </c>
      <c r="FP58" s="116">
        <f t="shared" si="90"/>
        <v>0</v>
      </c>
      <c r="FQ58" s="116">
        <f t="shared" si="90"/>
        <v>0</v>
      </c>
      <c r="FR58" s="116">
        <f t="shared" si="90"/>
        <v>0</v>
      </c>
      <c r="FS58" s="116">
        <f t="shared" si="90"/>
        <v>0</v>
      </c>
      <c r="FT58" s="116">
        <f t="shared" si="90"/>
        <v>0</v>
      </c>
      <c r="FU58" s="116">
        <f t="shared" si="90"/>
        <v>0</v>
      </c>
      <c r="FV58" s="116">
        <f t="shared" si="90"/>
        <v>0</v>
      </c>
      <c r="FW58" s="116">
        <f t="shared" si="90"/>
        <v>0</v>
      </c>
      <c r="FX58" s="116">
        <f t="shared" si="90"/>
        <v>0</v>
      </c>
      <c r="FY58" s="116">
        <f t="shared" si="90"/>
        <v>0</v>
      </c>
      <c r="FZ58" s="116">
        <f t="shared" si="90"/>
        <v>0</v>
      </c>
      <c r="GA58" s="116">
        <f t="shared" si="90"/>
        <v>0</v>
      </c>
      <c r="GB58" s="116">
        <f t="shared" si="90"/>
        <v>0</v>
      </c>
      <c r="GC58" s="116">
        <f t="shared" si="90"/>
        <v>0</v>
      </c>
      <c r="GD58" s="116">
        <f t="shared" si="90"/>
        <v>0</v>
      </c>
      <c r="GE58" s="116">
        <f t="shared" si="90"/>
        <v>0</v>
      </c>
      <c r="GF58" s="116">
        <f t="shared" si="90"/>
        <v>0</v>
      </c>
      <c r="GG58" s="116">
        <f t="shared" si="90"/>
        <v>0</v>
      </c>
      <c r="GH58" s="116">
        <f t="shared" si="90"/>
        <v>0</v>
      </c>
      <c r="GI58" s="116">
        <f t="shared" si="90"/>
        <v>0</v>
      </c>
      <c r="GJ58" s="116">
        <f t="shared" si="90"/>
        <v>0</v>
      </c>
      <c r="GK58" s="116">
        <f t="shared" si="90"/>
        <v>0</v>
      </c>
      <c r="GL58" s="116">
        <f t="shared" si="90"/>
        <v>0</v>
      </c>
      <c r="GM58" s="116">
        <f t="shared" si="90"/>
        <v>0</v>
      </c>
      <c r="GN58" s="116">
        <f t="shared" si="90"/>
        <v>0</v>
      </c>
      <c r="GO58" s="116">
        <f t="shared" si="90"/>
        <v>0</v>
      </c>
      <c r="GP58" s="116">
        <f t="shared" si="90"/>
        <v>0</v>
      </c>
      <c r="GQ58" s="116">
        <f t="shared" si="90"/>
        <v>0</v>
      </c>
      <c r="GR58" s="116">
        <f t="shared" si="90"/>
        <v>0</v>
      </c>
      <c r="GS58" s="116">
        <f t="shared" si="90"/>
        <v>0</v>
      </c>
      <c r="GT58" s="116">
        <f t="shared" si="90"/>
        <v>0</v>
      </c>
      <c r="GU58" s="116">
        <f t="shared" si="90"/>
        <v>0</v>
      </c>
      <c r="GV58" s="116">
        <f t="shared" si="90"/>
        <v>0</v>
      </c>
      <c r="GW58" s="116">
        <f t="shared" si="90"/>
        <v>0</v>
      </c>
      <c r="GX58" s="116">
        <f t="shared" si="90"/>
        <v>0</v>
      </c>
      <c r="GY58" s="116">
        <f t="shared" si="90"/>
        <v>0</v>
      </c>
      <c r="GZ58" s="116">
        <f t="shared" si="90"/>
        <v>0</v>
      </c>
      <c r="HA58" s="116">
        <f t="shared" si="90"/>
        <v>0</v>
      </c>
      <c r="HB58" s="116">
        <f t="shared" si="90"/>
        <v>0</v>
      </c>
      <c r="HC58" s="116">
        <f t="shared" si="90"/>
        <v>0</v>
      </c>
      <c r="HD58" s="116">
        <f t="shared" si="90"/>
        <v>0</v>
      </c>
      <c r="HE58" s="116">
        <f t="shared" si="90"/>
        <v>0</v>
      </c>
      <c r="HF58" s="116">
        <f t="shared" si="90"/>
        <v>0</v>
      </c>
      <c r="HG58" s="116">
        <f t="shared" si="90"/>
        <v>0</v>
      </c>
      <c r="HH58" s="116">
        <f t="shared" si="90"/>
        <v>0</v>
      </c>
      <c r="HI58" s="116">
        <f t="shared" si="90"/>
        <v>0</v>
      </c>
      <c r="HJ58" s="116">
        <f t="shared" si="90"/>
        <v>0</v>
      </c>
      <c r="HK58" s="116">
        <f t="shared" si="90"/>
        <v>0</v>
      </c>
      <c r="HL58" s="116">
        <f t="shared" si="90"/>
        <v>0</v>
      </c>
      <c r="HM58" s="116">
        <f t="shared" si="90"/>
        <v>0</v>
      </c>
      <c r="HN58" s="116">
        <f t="shared" si="90"/>
        <v>0</v>
      </c>
      <c r="HO58" s="116">
        <f t="shared" si="90"/>
        <v>0</v>
      </c>
      <c r="HP58" s="116">
        <f t="shared" si="90"/>
        <v>0</v>
      </c>
      <c r="HQ58" s="116">
        <f t="shared" si="90"/>
        <v>0</v>
      </c>
      <c r="HR58" s="116">
        <f t="shared" si="90"/>
        <v>0</v>
      </c>
      <c r="HS58" s="116">
        <f t="shared" si="90"/>
        <v>0</v>
      </c>
      <c r="HT58" s="116">
        <f t="shared" si="90"/>
        <v>0</v>
      </c>
      <c r="HU58" s="116">
        <f t="shared" si="90"/>
        <v>0</v>
      </c>
      <c r="HV58" s="116">
        <f t="shared" si="90"/>
        <v>0</v>
      </c>
      <c r="HW58" s="116">
        <f t="shared" si="90"/>
        <v>0</v>
      </c>
      <c r="HX58" s="116">
        <f t="shared" si="90"/>
        <v>0</v>
      </c>
      <c r="HY58" s="116">
        <f t="shared" si="90"/>
        <v>0</v>
      </c>
      <c r="HZ58" s="116">
        <f t="shared" si="90"/>
        <v>0</v>
      </c>
      <c r="IA58" s="116">
        <f t="shared" si="90"/>
        <v>0</v>
      </c>
      <c r="IB58" s="116">
        <f t="shared" si="90"/>
        <v>0</v>
      </c>
      <c r="IC58" s="116">
        <f t="shared" si="90"/>
        <v>0</v>
      </c>
      <c r="ID58" s="116">
        <f t="shared" si="90"/>
        <v>0</v>
      </c>
      <c r="IE58" s="116">
        <f t="shared" si="90"/>
        <v>0</v>
      </c>
      <c r="IF58" s="116">
        <f t="shared" si="90"/>
        <v>0</v>
      </c>
      <c r="IG58" s="116">
        <f t="shared" si="90"/>
        <v>0</v>
      </c>
      <c r="IH58" s="116">
        <f t="shared" si="90"/>
        <v>0</v>
      </c>
      <c r="II58" s="116">
        <f t="shared" si="90"/>
        <v>0</v>
      </c>
      <c r="IJ58" s="116">
        <f t="shared" si="90"/>
        <v>0</v>
      </c>
      <c r="IK58" s="116">
        <f t="shared" si="90"/>
        <v>0</v>
      </c>
      <c r="IL58" s="116">
        <f t="shared" si="90"/>
        <v>0</v>
      </c>
      <c r="IM58" s="116">
        <f t="shared" si="90"/>
        <v>0</v>
      </c>
      <c r="IN58" s="116">
        <f t="shared" si="90"/>
        <v>0</v>
      </c>
      <c r="IO58" s="116">
        <f t="shared" si="90"/>
        <v>0</v>
      </c>
      <c r="IP58" s="116">
        <f t="shared" si="90"/>
        <v>0</v>
      </c>
      <c r="IQ58" s="116">
        <f t="shared" si="90"/>
        <v>0</v>
      </c>
      <c r="IR58" s="116">
        <f t="shared" si="90"/>
        <v>0</v>
      </c>
      <c r="IS58" s="116">
        <f t="shared" si="90"/>
        <v>0</v>
      </c>
      <c r="IT58" s="116">
        <f t="shared" si="90"/>
        <v>0</v>
      </c>
      <c r="IU58" s="116">
        <f t="shared" si="90"/>
        <v>1</v>
      </c>
      <c r="IV58" s="116">
        <f t="shared" si="90"/>
        <v>0</v>
      </c>
      <c r="IW58" s="116">
        <f t="shared" si="90"/>
        <v>1</v>
      </c>
      <c r="IX58" s="116">
        <f t="shared" si="90"/>
        <v>0</v>
      </c>
      <c r="IY58" s="116">
        <f t="shared" si="90"/>
        <v>0</v>
      </c>
      <c r="IZ58" s="116">
        <f t="shared" si="90"/>
        <v>0</v>
      </c>
      <c r="JA58" s="116">
        <f t="shared" si="90"/>
        <v>0</v>
      </c>
      <c r="JB58" s="116">
        <f t="shared" si="90"/>
        <v>0</v>
      </c>
      <c r="JC58" s="116">
        <f t="shared" si="90"/>
        <v>1</v>
      </c>
      <c r="JD58" s="116">
        <f t="shared" si="90"/>
        <v>0</v>
      </c>
      <c r="JE58" s="116">
        <f t="shared" si="90"/>
        <v>1</v>
      </c>
      <c r="JF58" s="116"/>
      <c r="JG58" s="116"/>
    </row>
    <row r="59" ht="15.75" customHeight="1"/>
    <row r="60" ht="15.75" customHeight="1"/>
    <row r="61" ht="15.75" customHeight="1"/>
    <row r="62" ht="15.75" customHeight="1"/>
    <row r="63" ht="15.75" customHeight="1">
      <c r="C63" s="5"/>
      <c r="AU63" s="5"/>
      <c r="CF63" s="5"/>
      <c r="DY63" s="5"/>
      <c r="FR63" s="5"/>
      <c r="HK63" s="5"/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>
      <c r="L73" s="5"/>
      <c r="BE73" s="5"/>
      <c r="CP73" s="5"/>
      <c r="EI73" s="5"/>
      <c r="GB73" s="5"/>
      <c r="HU73" s="5"/>
    </row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>
      <c r="V83" s="5"/>
      <c r="BO83" s="5"/>
      <c r="CZ83" s="5"/>
      <c r="ES83" s="5"/>
      <c r="GL83" s="5"/>
      <c r="IE83" s="5"/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>
      <c r="AF93" s="5"/>
      <c r="BW93" s="5"/>
      <c r="DJ93" s="5"/>
      <c r="FC93" s="5"/>
      <c r="GV93" s="5"/>
    </row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>
      <c r="C103" s="5"/>
      <c r="AP103" s="5"/>
      <c r="CA103" s="5"/>
      <c r="DT103" s="5"/>
      <c r="FM103" s="5"/>
      <c r="HF103" s="5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>
      <c r="G113" s="5"/>
      <c r="AZ113" s="5"/>
      <c r="CK113" s="5"/>
      <c r="ED113" s="5"/>
      <c r="FW113" s="5"/>
      <c r="HP113" s="5"/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>
      <c r="Q123" s="5"/>
      <c r="BJ123" s="5"/>
      <c r="CU123" s="5"/>
      <c r="EN123" s="5"/>
      <c r="GG123" s="5"/>
      <c r="HZ123" s="5"/>
    </row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>
      <c r="AA133" s="5"/>
      <c r="BT133" s="5"/>
      <c r="DE133" s="5"/>
      <c r="EX133" s="5"/>
      <c r="GQ133" s="5"/>
      <c r="IJ133" s="5"/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>
      <c r="AK143" s="5"/>
      <c r="BW143" s="5"/>
      <c r="DO143" s="5"/>
      <c r="FH143" s="5"/>
      <c r="HA143" s="5"/>
    </row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>
      <c r="C153" s="5"/>
      <c r="AU153" s="5"/>
      <c r="CF153" s="5"/>
      <c r="DY153" s="5"/>
      <c r="FR153" s="5"/>
      <c r="HK153" s="5"/>
    </row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>
      <c r="L163" s="5"/>
      <c r="BE163" s="5"/>
      <c r="CP163" s="5"/>
      <c r="EI163" s="5"/>
      <c r="GB163" s="5"/>
      <c r="HU163" s="5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>
      <c r="V173" s="5"/>
      <c r="BO173" s="5"/>
      <c r="CZ173" s="5"/>
      <c r="ES173" s="5"/>
      <c r="GL173" s="5"/>
      <c r="IE173" s="5"/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>
      <c r="AF183" s="5"/>
      <c r="BW183" s="5"/>
      <c r="DJ183" s="5"/>
      <c r="FC183" s="5"/>
      <c r="GV183" s="5"/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>
      <c r="C193" s="5"/>
      <c r="AP193" s="5"/>
      <c r="CA193" s="5"/>
      <c r="DT193" s="5"/>
      <c r="FM193" s="5"/>
      <c r="HF193" s="5"/>
    </row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>
      <c r="G203" s="5"/>
      <c r="AZ203" s="5"/>
      <c r="CK203" s="5"/>
      <c r="ED203" s="5"/>
      <c r="FW203" s="5"/>
      <c r="HP203" s="5"/>
    </row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>
      <c r="Q213" s="5"/>
      <c r="BJ213" s="5"/>
      <c r="CU213" s="5"/>
      <c r="EN213" s="5"/>
      <c r="GG213" s="5"/>
      <c r="HZ213" s="5"/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>
      <c r="AA223" s="5"/>
      <c r="BT223" s="5"/>
      <c r="DE223" s="5"/>
      <c r="EX223" s="5"/>
      <c r="GQ223" s="5"/>
      <c r="IJ223" s="5"/>
    </row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>
      <c r="AK233" s="5"/>
      <c r="BW233" s="5"/>
      <c r="DO233" s="5"/>
      <c r="FH233" s="5"/>
      <c r="HA233" s="5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>
      <c r="C243" s="5"/>
      <c r="AU243" s="5"/>
      <c r="CF243" s="5"/>
      <c r="DY243" s="5"/>
      <c r="FR243" s="5"/>
      <c r="HK243" s="5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>
      <c r="L253" s="5"/>
      <c r="BE253" s="5"/>
      <c r="CP253" s="5"/>
      <c r="EI253" s="5"/>
      <c r="GB253" s="5"/>
      <c r="HU253" s="5"/>
    </row>
  </sheetData>
  <mergeCells count="149">
    <mergeCell ref="EI73:ER73"/>
    <mergeCell ref="GB73:GK73"/>
    <mergeCell ref="HU73:ID73"/>
    <mergeCell ref="BE73:BN73"/>
    <mergeCell ref="CP73:CY73"/>
    <mergeCell ref="BO83:BV83"/>
    <mergeCell ref="CZ83:DI83"/>
    <mergeCell ref="ES83:FB83"/>
    <mergeCell ref="GL83:GU83"/>
    <mergeCell ref="IE83:IK83"/>
    <mergeCell ref="BG1:BN1"/>
    <mergeCell ref="BO1:BV1"/>
    <mergeCell ref="BW1:CD1"/>
    <mergeCell ref="CE1:CL1"/>
    <mergeCell ref="CM1:CT1"/>
    <mergeCell ref="CU1:DB1"/>
    <mergeCell ref="DC1:DJ1"/>
    <mergeCell ref="DK1:DR1"/>
    <mergeCell ref="DS1:DZ1"/>
    <mergeCell ref="EA1:EH1"/>
    <mergeCell ref="EI1:EP1"/>
    <mergeCell ref="EQ1:EX1"/>
    <mergeCell ref="EY1:FF1"/>
    <mergeCell ref="FG1:FN1"/>
    <mergeCell ref="HS1:HZ1"/>
    <mergeCell ref="IA1:IH1"/>
    <mergeCell ref="II1:IP1"/>
    <mergeCell ref="IQ1:IX1"/>
    <mergeCell ref="IY1:JE1"/>
    <mergeCell ref="FO1:FV1"/>
    <mergeCell ref="FW1:GD1"/>
    <mergeCell ref="GE1:GL1"/>
    <mergeCell ref="GM1:GT1"/>
    <mergeCell ref="GU1:HB1"/>
    <mergeCell ref="HC1:HJ1"/>
    <mergeCell ref="HK1:HR1"/>
    <mergeCell ref="C1:J1"/>
    <mergeCell ref="K1:R1"/>
    <mergeCell ref="S1:Z1"/>
    <mergeCell ref="AA1:AH1"/>
    <mergeCell ref="AI1:AP1"/>
    <mergeCell ref="AQ1:AX1"/>
    <mergeCell ref="AY1:BF1"/>
    <mergeCell ref="C63:K63"/>
    <mergeCell ref="AU63:BD63"/>
    <mergeCell ref="CF63:CO63"/>
    <mergeCell ref="DY63:EH63"/>
    <mergeCell ref="FR63:GA63"/>
    <mergeCell ref="HK63:HT63"/>
    <mergeCell ref="L73:U73"/>
    <mergeCell ref="AP103:AY103"/>
    <mergeCell ref="CA103:CJ103"/>
    <mergeCell ref="HF103:HO103"/>
    <mergeCell ref="V83:AE83"/>
    <mergeCell ref="AF93:AO93"/>
    <mergeCell ref="BW93:BZ93"/>
    <mergeCell ref="DJ93:DS93"/>
    <mergeCell ref="FC93:FL93"/>
    <mergeCell ref="GV93:HE93"/>
    <mergeCell ref="C103:F103"/>
    <mergeCell ref="DT103:EC103"/>
    <mergeCell ref="FM103:FV103"/>
    <mergeCell ref="AZ113:BI113"/>
    <mergeCell ref="CK113:CT113"/>
    <mergeCell ref="ED113:EM113"/>
    <mergeCell ref="FW113:GF113"/>
    <mergeCell ref="HP113:HY113"/>
    <mergeCell ref="G113:P113"/>
    <mergeCell ref="Q123:Z123"/>
    <mergeCell ref="BJ123:BS123"/>
    <mergeCell ref="CU123:DD123"/>
    <mergeCell ref="EN123:EW123"/>
    <mergeCell ref="GG123:GP123"/>
    <mergeCell ref="HZ123:II123"/>
    <mergeCell ref="FH143:FQ143"/>
    <mergeCell ref="HA143:HJ143"/>
    <mergeCell ref="AA133:AJ133"/>
    <mergeCell ref="BT133:BV133"/>
    <mergeCell ref="DE133:DN133"/>
    <mergeCell ref="EX133:FG133"/>
    <mergeCell ref="GQ133:GZ133"/>
    <mergeCell ref="IJ133:IK133"/>
    <mergeCell ref="AK143:AT143"/>
    <mergeCell ref="BW143:CE143"/>
    <mergeCell ref="DO143:DX143"/>
    <mergeCell ref="AU153:BD153"/>
    <mergeCell ref="CF153:CO153"/>
    <mergeCell ref="DY153:EH153"/>
    <mergeCell ref="FR153:GA153"/>
    <mergeCell ref="HK153:HT153"/>
    <mergeCell ref="C153:K153"/>
    <mergeCell ref="L163:U163"/>
    <mergeCell ref="BE163:BN163"/>
    <mergeCell ref="CP163:CY163"/>
    <mergeCell ref="EI163:ER163"/>
    <mergeCell ref="GB163:GK163"/>
    <mergeCell ref="HU163:ID163"/>
    <mergeCell ref="BE253:BN253"/>
    <mergeCell ref="CP253:CY253"/>
    <mergeCell ref="EI253:ER253"/>
    <mergeCell ref="GB253:GK253"/>
    <mergeCell ref="HU253:ID253"/>
    <mergeCell ref="C243:K243"/>
    <mergeCell ref="AU243:BD243"/>
    <mergeCell ref="CF243:CO243"/>
    <mergeCell ref="DY243:EH243"/>
    <mergeCell ref="FR243:GA243"/>
    <mergeCell ref="HK243:HT243"/>
    <mergeCell ref="L253:U253"/>
    <mergeCell ref="FC183:FL183"/>
    <mergeCell ref="GV183:HE183"/>
    <mergeCell ref="V173:AE173"/>
    <mergeCell ref="BO173:BV173"/>
    <mergeCell ref="CZ173:DI173"/>
    <mergeCell ref="ES173:FB173"/>
    <mergeCell ref="GL173:GU173"/>
    <mergeCell ref="IE173:IK173"/>
    <mergeCell ref="AF183:AO183"/>
    <mergeCell ref="BW183:BZ183"/>
    <mergeCell ref="DJ183:DS183"/>
    <mergeCell ref="AP193:AY193"/>
    <mergeCell ref="CA193:CJ193"/>
    <mergeCell ref="DT193:EC193"/>
    <mergeCell ref="FM193:FV193"/>
    <mergeCell ref="HF193:HO193"/>
    <mergeCell ref="C193:F193"/>
    <mergeCell ref="G203:P203"/>
    <mergeCell ref="AZ203:BI203"/>
    <mergeCell ref="CK203:CT203"/>
    <mergeCell ref="ED203:EM203"/>
    <mergeCell ref="FW203:GF203"/>
    <mergeCell ref="HP203:HY203"/>
    <mergeCell ref="EX223:FG223"/>
    <mergeCell ref="GQ223:GZ223"/>
    <mergeCell ref="Q213:Z213"/>
    <mergeCell ref="BJ213:BS213"/>
    <mergeCell ref="CU213:DD213"/>
    <mergeCell ref="EN213:EW213"/>
    <mergeCell ref="GG213:GP213"/>
    <mergeCell ref="HZ213:II213"/>
    <mergeCell ref="AA223:AJ223"/>
    <mergeCell ref="IJ223:IK223"/>
    <mergeCell ref="BT223:BV223"/>
    <mergeCell ref="DE223:DN223"/>
    <mergeCell ref="AK233:AT233"/>
    <mergeCell ref="BW233:CE233"/>
    <mergeCell ref="DO233:DX233"/>
    <mergeCell ref="FH233:FQ233"/>
    <mergeCell ref="HA233:HJ233"/>
  </mergeCells>
  <conditionalFormatting sqref="JG1:JG253">
    <cfRule type="cellIs" dxfId="0" priority="1" operator="notEqual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23"/>
      <c r="B1" s="123"/>
    </row>
    <row r="2">
      <c r="A2" s="123"/>
      <c r="B2" s="123" t="s">
        <v>55</v>
      </c>
      <c r="C2" s="66" t="s">
        <v>175</v>
      </c>
      <c r="D2" s="66" t="s">
        <v>176</v>
      </c>
      <c r="E2" s="66" t="s">
        <v>177</v>
      </c>
    </row>
    <row r="3">
      <c r="A3" s="124">
        <v>43709.0</v>
      </c>
      <c r="B3">
        <v>0.0</v>
      </c>
      <c r="C3">
        <f t="shared" ref="C3:C32" si="1">B3*26</f>
        <v>0</v>
      </c>
      <c r="D3" s="125">
        <v>2154.84</v>
      </c>
      <c r="E3">
        <f t="shared" ref="E3:E32" si="2">D3-C3</f>
        <v>2154.84</v>
      </c>
    </row>
    <row r="4">
      <c r="A4" s="124">
        <v>43710.0</v>
      </c>
      <c r="B4">
        <v>36.0</v>
      </c>
      <c r="C4">
        <f t="shared" si="1"/>
        <v>936</v>
      </c>
      <c r="D4" s="126">
        <v>2456.0</v>
      </c>
      <c r="E4">
        <f t="shared" si="2"/>
        <v>1520</v>
      </c>
    </row>
    <row r="5">
      <c r="A5" s="124">
        <v>43711.0</v>
      </c>
      <c r="B5">
        <v>69.5</v>
      </c>
      <c r="C5">
        <f t="shared" si="1"/>
        <v>1807</v>
      </c>
      <c r="D5" s="126">
        <v>1001.5</v>
      </c>
      <c r="E5">
        <f t="shared" si="2"/>
        <v>-805.5</v>
      </c>
    </row>
    <row r="6">
      <c r="A6" s="124">
        <v>43712.0</v>
      </c>
      <c r="B6">
        <v>35.5</v>
      </c>
      <c r="C6">
        <f t="shared" si="1"/>
        <v>923</v>
      </c>
      <c r="D6" s="126">
        <v>1087.5</v>
      </c>
      <c r="E6">
        <f t="shared" si="2"/>
        <v>164.5</v>
      </c>
    </row>
    <row r="7">
      <c r="A7" s="124">
        <v>43713.0</v>
      </c>
      <c r="B7">
        <v>30.0</v>
      </c>
      <c r="C7">
        <f t="shared" si="1"/>
        <v>780</v>
      </c>
      <c r="D7" s="126">
        <v>1595.0</v>
      </c>
      <c r="E7">
        <f t="shared" si="2"/>
        <v>815</v>
      </c>
    </row>
    <row r="8">
      <c r="A8" s="124">
        <v>43714.0</v>
      </c>
      <c r="B8">
        <v>8.5</v>
      </c>
      <c r="C8">
        <f t="shared" si="1"/>
        <v>221</v>
      </c>
      <c r="D8" s="126">
        <v>1394.5</v>
      </c>
      <c r="E8">
        <f t="shared" si="2"/>
        <v>1173.5</v>
      </c>
    </row>
    <row r="9">
      <c r="A9" s="124">
        <v>43715.0</v>
      </c>
      <c r="B9">
        <v>107.5</v>
      </c>
      <c r="C9">
        <f t="shared" si="1"/>
        <v>2795</v>
      </c>
      <c r="D9" s="126">
        <v>1446.5</v>
      </c>
      <c r="E9">
        <f t="shared" si="2"/>
        <v>-1348.5</v>
      </c>
    </row>
    <row r="10">
      <c r="A10" s="124">
        <v>43716.0</v>
      </c>
      <c r="B10">
        <v>0.0</v>
      </c>
      <c r="C10">
        <f t="shared" si="1"/>
        <v>0</v>
      </c>
      <c r="D10" s="126">
        <v>1880.48</v>
      </c>
      <c r="E10">
        <f t="shared" si="2"/>
        <v>1880.48</v>
      </c>
    </row>
    <row r="11">
      <c r="A11" s="124">
        <v>43717.0</v>
      </c>
      <c r="B11">
        <v>56.5</v>
      </c>
      <c r="C11">
        <f t="shared" si="1"/>
        <v>1469</v>
      </c>
      <c r="D11" s="126">
        <v>2009.0</v>
      </c>
      <c r="E11">
        <f t="shared" si="2"/>
        <v>540</v>
      </c>
    </row>
    <row r="12">
      <c r="A12" s="124">
        <v>43718.0</v>
      </c>
      <c r="B12">
        <v>55.0</v>
      </c>
      <c r="C12">
        <f t="shared" si="1"/>
        <v>1430</v>
      </c>
      <c r="D12" s="126">
        <v>1101.5</v>
      </c>
      <c r="E12">
        <f t="shared" si="2"/>
        <v>-328.5</v>
      </c>
    </row>
    <row r="13">
      <c r="A13" s="124">
        <v>43719.0</v>
      </c>
      <c r="B13">
        <v>28.5</v>
      </c>
      <c r="C13">
        <f t="shared" si="1"/>
        <v>741</v>
      </c>
      <c r="D13" s="126">
        <v>988.89</v>
      </c>
      <c r="E13">
        <f t="shared" si="2"/>
        <v>247.89</v>
      </c>
    </row>
    <row r="14">
      <c r="A14" s="124">
        <v>43720.0</v>
      </c>
      <c r="B14">
        <v>49.25</v>
      </c>
      <c r="C14">
        <f t="shared" si="1"/>
        <v>1280.5</v>
      </c>
      <c r="D14" s="126">
        <v>1481.5</v>
      </c>
      <c r="E14">
        <f t="shared" si="2"/>
        <v>201</v>
      </c>
    </row>
    <row r="15">
      <c r="A15" s="124">
        <v>43721.0</v>
      </c>
      <c r="B15">
        <v>18.0</v>
      </c>
      <c r="C15">
        <f t="shared" si="1"/>
        <v>468</v>
      </c>
      <c r="D15" s="126">
        <v>2055.0</v>
      </c>
      <c r="E15">
        <f t="shared" si="2"/>
        <v>1587</v>
      </c>
    </row>
    <row r="16">
      <c r="A16" s="124">
        <v>43722.0</v>
      </c>
      <c r="B16">
        <v>31.5</v>
      </c>
      <c r="C16">
        <f t="shared" si="1"/>
        <v>819</v>
      </c>
      <c r="D16" s="126">
        <v>1553.5</v>
      </c>
      <c r="E16">
        <f t="shared" si="2"/>
        <v>734.5</v>
      </c>
    </row>
    <row r="17">
      <c r="A17" s="124">
        <v>43723.0</v>
      </c>
      <c r="B17">
        <v>0.0</v>
      </c>
      <c r="C17">
        <f t="shared" si="1"/>
        <v>0</v>
      </c>
      <c r="D17" s="126">
        <v>1626.6</v>
      </c>
      <c r="E17">
        <f t="shared" si="2"/>
        <v>1626.6</v>
      </c>
    </row>
    <row r="18">
      <c r="A18" s="124">
        <v>43724.0</v>
      </c>
      <c r="B18">
        <v>49.5</v>
      </c>
      <c r="C18">
        <f t="shared" si="1"/>
        <v>1287</v>
      </c>
      <c r="D18" s="126">
        <v>2775.3</v>
      </c>
      <c r="E18">
        <f t="shared" si="2"/>
        <v>1488.3</v>
      </c>
    </row>
    <row r="19">
      <c r="A19" s="124">
        <v>43725.0</v>
      </c>
      <c r="B19">
        <v>19.0</v>
      </c>
      <c r="C19">
        <f t="shared" si="1"/>
        <v>494</v>
      </c>
      <c r="D19" s="126">
        <v>1062.0900000000001</v>
      </c>
      <c r="E19">
        <f t="shared" si="2"/>
        <v>568.09</v>
      </c>
    </row>
    <row r="20">
      <c r="A20" s="124">
        <v>43726.0</v>
      </c>
      <c r="B20">
        <v>50.5</v>
      </c>
      <c r="C20">
        <f t="shared" si="1"/>
        <v>1313</v>
      </c>
      <c r="D20" s="126">
        <v>1008.5</v>
      </c>
      <c r="E20">
        <f t="shared" si="2"/>
        <v>-304.5</v>
      </c>
    </row>
    <row r="21">
      <c r="A21" s="124">
        <v>43727.0</v>
      </c>
      <c r="B21">
        <v>55.0</v>
      </c>
      <c r="C21">
        <f t="shared" si="1"/>
        <v>1430</v>
      </c>
      <c r="D21" s="126">
        <v>1586.0</v>
      </c>
      <c r="E21">
        <f t="shared" si="2"/>
        <v>156</v>
      </c>
    </row>
    <row r="22">
      <c r="A22" s="124">
        <v>43728.0</v>
      </c>
      <c r="B22">
        <v>0.0</v>
      </c>
      <c r="C22">
        <f t="shared" si="1"/>
        <v>0</v>
      </c>
      <c r="D22" s="126">
        <v>1618.0</v>
      </c>
      <c r="E22">
        <f t="shared" si="2"/>
        <v>1618</v>
      </c>
    </row>
    <row r="23">
      <c r="A23" s="124">
        <v>43729.0</v>
      </c>
      <c r="B23">
        <v>0.0</v>
      </c>
      <c r="C23">
        <f t="shared" si="1"/>
        <v>0</v>
      </c>
      <c r="D23" s="126">
        <v>1365.75</v>
      </c>
      <c r="E23">
        <f t="shared" si="2"/>
        <v>1365.75</v>
      </c>
    </row>
    <row r="24">
      <c r="A24" s="124">
        <v>43730.0</v>
      </c>
      <c r="B24">
        <v>0.0</v>
      </c>
      <c r="C24">
        <f t="shared" si="1"/>
        <v>0</v>
      </c>
      <c r="D24" s="126">
        <v>2134.2000000000003</v>
      </c>
      <c r="E24">
        <f t="shared" si="2"/>
        <v>2134.2</v>
      </c>
    </row>
    <row r="25">
      <c r="A25" s="124">
        <v>43731.0</v>
      </c>
      <c r="B25">
        <v>51.0</v>
      </c>
      <c r="C25">
        <f t="shared" si="1"/>
        <v>1326</v>
      </c>
      <c r="D25" s="126">
        <v>2662.7</v>
      </c>
      <c r="E25">
        <f t="shared" si="2"/>
        <v>1336.7</v>
      </c>
    </row>
    <row r="26">
      <c r="A26" s="124">
        <v>43732.0</v>
      </c>
      <c r="B26">
        <v>61.0</v>
      </c>
      <c r="C26">
        <f t="shared" si="1"/>
        <v>1586</v>
      </c>
      <c r="D26" s="126">
        <v>1290.0</v>
      </c>
      <c r="E26">
        <f t="shared" si="2"/>
        <v>-296</v>
      </c>
    </row>
    <row r="27">
      <c r="A27" s="124">
        <v>43733.0</v>
      </c>
      <c r="B27">
        <v>25.5</v>
      </c>
      <c r="C27">
        <f t="shared" si="1"/>
        <v>663</v>
      </c>
      <c r="D27" s="126">
        <v>962.0</v>
      </c>
      <c r="E27">
        <f t="shared" si="2"/>
        <v>299</v>
      </c>
    </row>
    <row r="28">
      <c r="A28" s="124">
        <v>43734.0</v>
      </c>
      <c r="B28">
        <v>44.0</v>
      </c>
      <c r="C28">
        <f t="shared" si="1"/>
        <v>1144</v>
      </c>
      <c r="D28" s="126">
        <v>1467.0</v>
      </c>
      <c r="E28">
        <f t="shared" si="2"/>
        <v>323</v>
      </c>
    </row>
    <row r="29">
      <c r="A29" s="124">
        <v>43735.0</v>
      </c>
      <c r="B29">
        <v>17.0</v>
      </c>
      <c r="C29">
        <f t="shared" si="1"/>
        <v>442</v>
      </c>
      <c r="D29" s="126">
        <v>1772.0</v>
      </c>
      <c r="E29">
        <f t="shared" si="2"/>
        <v>1330</v>
      </c>
    </row>
    <row r="30">
      <c r="A30" s="124">
        <v>43736.0</v>
      </c>
      <c r="B30">
        <v>65.0</v>
      </c>
      <c r="C30">
        <f t="shared" si="1"/>
        <v>1690</v>
      </c>
      <c r="D30" s="126">
        <v>1556.5</v>
      </c>
      <c r="E30">
        <f t="shared" si="2"/>
        <v>-133.5</v>
      </c>
    </row>
    <row r="31">
      <c r="A31" s="124">
        <v>43737.0</v>
      </c>
      <c r="B31">
        <v>0.0</v>
      </c>
      <c r="C31">
        <f t="shared" si="1"/>
        <v>0</v>
      </c>
      <c r="D31" s="126">
        <v>1514.3899999999999</v>
      </c>
      <c r="E31">
        <f t="shared" si="2"/>
        <v>1514.39</v>
      </c>
    </row>
    <row r="32">
      <c r="A32" s="124">
        <v>43738.0</v>
      </c>
      <c r="B32">
        <v>65.5</v>
      </c>
      <c r="C32">
        <f t="shared" si="1"/>
        <v>1703</v>
      </c>
      <c r="D32" s="127">
        <v>2745.7</v>
      </c>
      <c r="E32">
        <f t="shared" si="2"/>
        <v>1042.7</v>
      </c>
    </row>
  </sheetData>
  <conditionalFormatting sqref="B1:B738">
    <cfRule type="cellIs" dxfId="1" priority="1" operator="equal">
      <formula>0</formula>
    </cfRule>
  </conditionalFormatting>
  <drawing r:id="rId1"/>
</worksheet>
</file>