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Assignment for Energy Systems\Dissertation\results\8k\"/>
    </mc:Choice>
  </mc:AlternateContent>
  <xr:revisionPtr revIDLastSave="0" documentId="13_ncr:1_{5ED614A6-AECD-4F0D-8BFB-D248CB5EC45B}" xr6:coauthVersionLast="45" xr6:coauthVersionMax="45" xr10:uidLastSave="{00000000-0000-0000-0000-000000000000}"/>
  <bookViews>
    <workbookView xWindow="-110" yWindow="-110" windowWidth="19420" windowHeight="10420" activeTab="2" xr2:uid="{00000000-000D-0000-FFFF-FFFF00000000}"/>
  </bookViews>
  <sheets>
    <sheet name="Capacity_8k - no thermal" sheetId="1" r:id="rId1"/>
    <sheet name="Total Transmission Line Capex" sheetId="3" r:id="rId2"/>
    <sheet name="Final Resul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3" i="1" l="1"/>
  <c r="G31" i="1"/>
  <c r="H10" i="2" l="1"/>
  <c r="G5" i="2" l="1"/>
  <c r="G4" i="2"/>
  <c r="G3" i="2"/>
  <c r="G2" i="2"/>
  <c r="B21" i="2"/>
  <c r="G2" i="3" a="1"/>
  <c r="G2" i="3" s="1"/>
  <c r="G10" i="2" l="1"/>
  <c r="H33" i="1"/>
  <c r="C31" i="1"/>
  <c r="C33" i="1" s="1"/>
  <c r="D31" i="1"/>
  <c r="D33" i="1" s="1"/>
  <c r="E31" i="1"/>
  <c r="E33" i="1" s="1"/>
  <c r="F31" i="1"/>
  <c r="F33" i="1" s="1"/>
  <c r="H31" i="1"/>
  <c r="B31" i="1"/>
  <c r="B33" i="1" s="1"/>
  <c r="B35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<sst xmlns="http://schemas.openxmlformats.org/spreadsheetml/2006/main" count="73" uniqueCount="47">
  <si>
    <t>node</t>
  </si>
  <si>
    <t>RS_MW</t>
  </si>
  <si>
    <t>US_MW</t>
  </si>
  <si>
    <t>ON_MW</t>
  </si>
  <si>
    <t>OF_MW</t>
  </si>
  <si>
    <t>NP_MW</t>
  </si>
  <si>
    <t>NG_MW</t>
  </si>
  <si>
    <t>total</t>
  </si>
  <si>
    <t>Installed Capacity [MW]</t>
  </si>
  <si>
    <t>million GBP 2025</t>
  </si>
  <si>
    <t>Generation CAPEX</t>
  </si>
  <si>
    <t>Transmission Line</t>
  </si>
  <si>
    <t>Interconnector CAPEX</t>
  </si>
  <si>
    <t>Carbon Abatement Cost</t>
  </si>
  <si>
    <t>RS Gen Cost</t>
  </si>
  <si>
    <t>US Gen Cost</t>
  </si>
  <si>
    <t>ON Gen Cost</t>
  </si>
  <si>
    <t>OF Gen Cost</t>
  </si>
  <si>
    <t>NP Gen Cost</t>
  </si>
  <si>
    <t>NG Gen Cost</t>
  </si>
  <si>
    <t>Net Energy Trading</t>
  </si>
  <si>
    <t>unit cost GBP/MW</t>
  </si>
  <si>
    <t>Total Gen Capex</t>
  </si>
  <si>
    <t>from_bus</t>
  </si>
  <si>
    <t>to_bus</t>
  </si>
  <si>
    <t>CAPEX_GBP</t>
  </si>
  <si>
    <t>Binary Result</t>
  </si>
  <si>
    <t>Total Transmission Line CAPEX</t>
  </si>
  <si>
    <t>Total</t>
  </si>
  <si>
    <t>RS_CAPEX</t>
  </si>
  <si>
    <t>US_CAPEX</t>
  </si>
  <si>
    <t>ON_CAPEX</t>
  </si>
  <si>
    <t>OF_CAPEX</t>
  </si>
  <si>
    <t>NP_CAPEX</t>
  </si>
  <si>
    <t>NG_CAPEX</t>
  </si>
  <si>
    <t>Net Cost of Infrastructure</t>
  </si>
  <si>
    <t>OPEX of Energy Generation</t>
  </si>
  <si>
    <t>Carbon Abatment Cost</t>
  </si>
  <si>
    <t>Graphs:</t>
  </si>
  <si>
    <t>total CAPEX - OPEX stack</t>
  </si>
  <si>
    <t>Installed Capacity Stack - secondary with total lifecycle cost</t>
  </si>
  <si>
    <t>CCS</t>
  </si>
  <si>
    <t>NB</t>
  </si>
  <si>
    <t>HP_MW</t>
  </si>
  <si>
    <t>HP_CAPEX</t>
  </si>
  <si>
    <t>LS Cost</t>
  </si>
  <si>
    <t>HP Gen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</si>
</sst>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" fontId="0" fillId="0" borderId="0" xfId="0" applyNumberFormat="1"/>
    <xf numFmtId="0" fontId="0" fillId="3" borderId="0" xfId="0" applyFill="1"/>
    <xf numFmtId="1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'Final Result'!$F$2</c:f>
              <c:strCache>
                <c:ptCount val="1"/>
                <c:pt idx="0">
                  <c:v>Generation CAPEX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'Final Result'!$G$1:$H$1</c:f>
              <c:strCache>
                <c:ptCount val="2"/>
                <c:pt idx="0">
                  <c:v>CCS</c:v>
                </c:pt>
                <c:pt idx="1">
                  <c:v>NB</c:v>
                </c:pt>
              </c:strCache>
            </c:strRef>
          </c:cat>
          <c:val>
            <c:numRef>
              <c:f>'Final Result'!$G$2:$H$2</c:f>
              <c:numCache>
                <c:formatCode>0</c:formatCode>
                <c:ptCount val="2"/>
                <c:pt idx="0">
                  <c:v>134509.96</c:v>
                </c:pt>
                <c:pt idx="1">
                  <c:v>135047.56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8C-462C-928B-6F16E02D5ED4}"/>
            </c:ext>
          </c:extLst>
        </c:ser>
        <c:ser>
          <c:idx val="1"/>
          <c:order val="1"/>
          <c:tx>
            <c:strRef>
              <c:f>'Final Result'!$F$3</c:f>
              <c:strCache>
                <c:ptCount val="1"/>
                <c:pt idx="0">
                  <c:v>Net Cost of Infrastructure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'Final Result'!$G$1:$H$1</c:f>
              <c:strCache>
                <c:ptCount val="2"/>
                <c:pt idx="0">
                  <c:v>CCS</c:v>
                </c:pt>
                <c:pt idx="1">
                  <c:v>NB</c:v>
                </c:pt>
              </c:strCache>
            </c:strRef>
          </c:cat>
          <c:val>
            <c:numRef>
              <c:f>'Final Result'!$G$3:$H$3</c:f>
              <c:numCache>
                <c:formatCode>0</c:formatCode>
                <c:ptCount val="2"/>
                <c:pt idx="0">
                  <c:v>2509.9322750000001</c:v>
                </c:pt>
                <c:pt idx="1">
                  <c:v>4564.44836012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98C-462C-928B-6F16E02D5ED4}"/>
            </c:ext>
          </c:extLst>
        </c:ser>
        <c:ser>
          <c:idx val="2"/>
          <c:order val="2"/>
          <c:tx>
            <c:strRef>
              <c:f>'Final Result'!$F$4</c:f>
              <c:strCache>
                <c:ptCount val="1"/>
                <c:pt idx="0">
                  <c:v>OPEX of Energy Generation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'Final Result'!$G$1:$H$1</c:f>
              <c:strCache>
                <c:ptCount val="2"/>
                <c:pt idx="0">
                  <c:v>CCS</c:v>
                </c:pt>
                <c:pt idx="1">
                  <c:v>NB</c:v>
                </c:pt>
              </c:strCache>
            </c:strRef>
          </c:cat>
          <c:val>
            <c:numRef>
              <c:f>'Final Result'!$G$4:$H$4</c:f>
              <c:numCache>
                <c:formatCode>General</c:formatCode>
                <c:ptCount val="2"/>
                <c:pt idx="0">
                  <c:v>77300</c:v>
                </c:pt>
                <c:pt idx="1">
                  <c:v>76622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98C-462C-928B-6F16E02D5ED4}"/>
            </c:ext>
          </c:extLst>
        </c:ser>
        <c:ser>
          <c:idx val="3"/>
          <c:order val="3"/>
          <c:tx>
            <c:strRef>
              <c:f>'Final Result'!$F$5</c:f>
              <c:strCache>
                <c:ptCount val="1"/>
                <c:pt idx="0">
                  <c:v>Carbon Abatment Cost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'Final Result'!$G$1:$H$1</c:f>
              <c:strCache>
                <c:ptCount val="2"/>
                <c:pt idx="0">
                  <c:v>CCS</c:v>
                </c:pt>
                <c:pt idx="1">
                  <c:v>NB</c:v>
                </c:pt>
              </c:strCache>
            </c:strRef>
          </c:cat>
          <c:val>
            <c:numRef>
              <c:f>'Final Result'!$G$5:$H$5</c:f>
              <c:numCache>
                <c:formatCode>0</c:formatCode>
                <c:ptCount val="2"/>
                <c:pt idx="0">
                  <c:v>0</c:v>
                </c:pt>
                <c:pt idx="1">
                  <c:v>126.851975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98C-462C-928B-6F16E02D5E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050772016"/>
        <c:axId val="773542224"/>
      </c:barChart>
      <c:catAx>
        <c:axId val="1050772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542224"/>
        <c:crosses val="autoZero"/>
        <c:auto val="1"/>
        <c:lblAlgn val="ctr"/>
        <c:lblOffset val="100"/>
        <c:noMultiLvlLbl val="0"/>
      </c:catAx>
      <c:valAx>
        <c:axId val="773542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0772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>
    <cx:plotArea>
      <cx:plotAreaRegion/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505883</xdr:colOff>
      <xdr:row>2</xdr:row>
      <xdr:rowOff>133349</xdr:rowOff>
    </xdr:from>
    <xdr:to>
      <xdr:col>24</xdr:col>
      <xdr:colOff>244475</xdr:colOff>
      <xdr:row>15</xdr:row>
      <xdr:rowOff>142874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39D0141D-7675-45D4-9070-C5D8133C070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389783" y="501649"/>
              <a:ext cx="4005792" cy="24034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MY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142875</xdr:colOff>
      <xdr:row>2</xdr:row>
      <xdr:rowOff>111125</xdr:rowOff>
    </xdr:from>
    <xdr:to>
      <xdr:col>20</xdr:col>
      <xdr:colOff>447675</xdr:colOff>
      <xdr:row>20</xdr:row>
      <xdr:rowOff>92075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6AB3934-C9FB-4EA6-BD9C-238BA8BB79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topLeftCell="A20" workbookViewId="0">
      <selection activeCell="B33" sqref="B33:H33"/>
    </sheetView>
  </sheetViews>
  <sheetFormatPr defaultRowHeight="14.5" x14ac:dyDescent="0.35"/>
  <cols>
    <col min="1" max="1" width="16.17968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43</v>
      </c>
      <c r="H1" t="s">
        <v>6</v>
      </c>
    </row>
    <row r="2" spans="1:12" x14ac:dyDescent="0.35">
      <c r="A2">
        <v>1</v>
      </c>
      <c r="G2">
        <v>786</v>
      </c>
      <c r="L2" t="s">
        <v>8</v>
      </c>
    </row>
    <row r="3" spans="1:12" x14ac:dyDescent="0.35">
      <c r="A3">
        <v>2</v>
      </c>
      <c r="G3">
        <v>1204</v>
      </c>
      <c r="K3" t="s">
        <v>1</v>
      </c>
      <c r="L3">
        <v>1162</v>
      </c>
    </row>
    <row r="4" spans="1:12" x14ac:dyDescent="0.35">
      <c r="A4">
        <v>3</v>
      </c>
      <c r="D4">
        <v>749</v>
      </c>
      <c r="E4">
        <v>577</v>
      </c>
      <c r="K4" t="s">
        <v>2</v>
      </c>
      <c r="L4">
        <v>35448</v>
      </c>
    </row>
    <row r="5" spans="1:12" x14ac:dyDescent="0.35">
      <c r="A5">
        <v>4</v>
      </c>
      <c r="E5">
        <v>1662</v>
      </c>
      <c r="G5">
        <v>50</v>
      </c>
      <c r="K5" t="s">
        <v>3</v>
      </c>
      <c r="L5">
        <v>7795</v>
      </c>
    </row>
    <row r="6" spans="1:12" x14ac:dyDescent="0.35">
      <c r="A6">
        <v>5</v>
      </c>
      <c r="F6">
        <v>3463</v>
      </c>
      <c r="K6" t="s">
        <v>4</v>
      </c>
      <c r="L6">
        <v>33291</v>
      </c>
    </row>
    <row r="7" spans="1:12" x14ac:dyDescent="0.35">
      <c r="A7">
        <v>6</v>
      </c>
      <c r="K7" t="s">
        <v>5</v>
      </c>
      <c r="L7">
        <v>17663</v>
      </c>
    </row>
    <row r="8" spans="1:12" x14ac:dyDescent="0.35">
      <c r="A8">
        <v>7</v>
      </c>
      <c r="K8" t="s">
        <v>6</v>
      </c>
      <c r="L8">
        <v>2049</v>
      </c>
    </row>
    <row r="9" spans="1:12" x14ac:dyDescent="0.35">
      <c r="A9">
        <v>8</v>
      </c>
      <c r="L9">
        <v>0</v>
      </c>
    </row>
    <row r="10" spans="1:12" x14ac:dyDescent="0.35">
      <c r="A10">
        <v>9</v>
      </c>
      <c r="D10">
        <v>2883</v>
      </c>
      <c r="E10">
        <v>798</v>
      </c>
    </row>
    <row r="11" spans="1:12" x14ac:dyDescent="0.35">
      <c r="A11">
        <v>10</v>
      </c>
      <c r="D11">
        <v>2064</v>
      </c>
    </row>
    <row r="12" spans="1:12" x14ac:dyDescent="0.35">
      <c r="A12">
        <v>11</v>
      </c>
      <c r="B12">
        <v>24</v>
      </c>
      <c r="E12">
        <v>3170</v>
      </c>
    </row>
    <row r="13" spans="1:12" x14ac:dyDescent="0.35">
      <c r="A13">
        <v>12</v>
      </c>
      <c r="B13">
        <v>1138</v>
      </c>
      <c r="E13">
        <v>3234</v>
      </c>
      <c r="F13">
        <v>2700</v>
      </c>
    </row>
    <row r="14" spans="1:12" x14ac:dyDescent="0.35">
      <c r="A14">
        <v>13</v>
      </c>
      <c r="D14">
        <v>1369</v>
      </c>
    </row>
    <row r="15" spans="1:12" x14ac:dyDescent="0.35">
      <c r="A15">
        <v>14</v>
      </c>
    </row>
    <row r="16" spans="1:12" x14ac:dyDescent="0.35">
      <c r="A16">
        <v>15</v>
      </c>
      <c r="C16">
        <v>2640</v>
      </c>
    </row>
    <row r="17" spans="1:8" x14ac:dyDescent="0.35">
      <c r="A17">
        <v>16</v>
      </c>
      <c r="D17">
        <v>170</v>
      </c>
      <c r="E17">
        <v>3372</v>
      </c>
    </row>
    <row r="18" spans="1:8" x14ac:dyDescent="0.35">
      <c r="A18">
        <v>17</v>
      </c>
      <c r="G18">
        <v>1</v>
      </c>
    </row>
    <row r="19" spans="1:8" x14ac:dyDescent="0.35">
      <c r="A19">
        <v>18</v>
      </c>
      <c r="D19">
        <v>560</v>
      </c>
      <c r="G19">
        <v>8</v>
      </c>
    </row>
    <row r="20" spans="1:8" x14ac:dyDescent="0.35">
      <c r="A20">
        <v>19</v>
      </c>
      <c r="C20">
        <v>6068</v>
      </c>
      <c r="E20">
        <v>6000</v>
      </c>
    </row>
    <row r="21" spans="1:8" x14ac:dyDescent="0.35">
      <c r="A21">
        <v>20</v>
      </c>
      <c r="C21">
        <v>4567</v>
      </c>
      <c r="E21">
        <v>2190</v>
      </c>
      <c r="F21">
        <v>3200</v>
      </c>
    </row>
    <row r="22" spans="1:8" x14ac:dyDescent="0.35">
      <c r="A22">
        <v>21</v>
      </c>
      <c r="C22">
        <v>11916</v>
      </c>
    </row>
    <row r="23" spans="1:8" x14ac:dyDescent="0.35">
      <c r="A23">
        <v>22</v>
      </c>
    </row>
    <row r="24" spans="1:8" x14ac:dyDescent="0.35">
      <c r="A24">
        <v>23</v>
      </c>
      <c r="C24">
        <v>3454</v>
      </c>
      <c r="F24">
        <v>2700</v>
      </c>
    </row>
    <row r="25" spans="1:8" x14ac:dyDescent="0.35">
      <c r="A25">
        <v>24</v>
      </c>
    </row>
    <row r="26" spans="1:8" x14ac:dyDescent="0.35">
      <c r="A26">
        <v>25</v>
      </c>
      <c r="C26">
        <v>1546</v>
      </c>
    </row>
    <row r="27" spans="1:8" x14ac:dyDescent="0.35">
      <c r="A27">
        <v>26</v>
      </c>
      <c r="E27">
        <v>3580</v>
      </c>
      <c r="F27">
        <v>2400</v>
      </c>
    </row>
    <row r="28" spans="1:8" x14ac:dyDescent="0.35">
      <c r="A28">
        <v>27</v>
      </c>
      <c r="C28">
        <v>2001</v>
      </c>
      <c r="E28">
        <v>4115</v>
      </c>
    </row>
    <row r="29" spans="1:8" x14ac:dyDescent="0.35">
      <c r="A29">
        <v>28</v>
      </c>
      <c r="C29">
        <v>3256</v>
      </c>
      <c r="E29">
        <v>4593</v>
      </c>
    </row>
    <row r="30" spans="1:8" x14ac:dyDescent="0.35">
      <c r="A30">
        <v>29</v>
      </c>
      <c r="F30">
        <v>3200</v>
      </c>
    </row>
    <row r="31" spans="1:8" x14ac:dyDescent="0.35">
      <c r="A31" s="1" t="s">
        <v>7</v>
      </c>
      <c r="B31" s="1">
        <f>SUM(B2:B30)</f>
        <v>1162</v>
      </c>
      <c r="C31" s="1">
        <f t="shared" ref="C31:H31" si="0">SUM(C2:C30)</f>
        <v>35448</v>
      </c>
      <c r="D31" s="1">
        <f t="shared" si="0"/>
        <v>7795</v>
      </c>
      <c r="E31" s="1">
        <f t="shared" si="0"/>
        <v>33291</v>
      </c>
      <c r="F31" s="1">
        <f t="shared" si="0"/>
        <v>17663</v>
      </c>
      <c r="G31" s="1">
        <f>SUM(G2:G30)</f>
        <v>2049</v>
      </c>
      <c r="H31" s="1">
        <f t="shared" si="0"/>
        <v>0</v>
      </c>
    </row>
    <row r="32" spans="1:8" x14ac:dyDescent="0.35">
      <c r="A32" t="s">
        <v>21</v>
      </c>
      <c r="B32">
        <v>620000</v>
      </c>
      <c r="C32">
        <v>450000</v>
      </c>
      <c r="D32">
        <v>1120000</v>
      </c>
      <c r="E32">
        <v>1630000</v>
      </c>
      <c r="F32">
        <v>2750000</v>
      </c>
      <c r="G32">
        <v>3060000</v>
      </c>
      <c r="H32">
        <v>2150000</v>
      </c>
    </row>
    <row r="33" spans="1:8" x14ac:dyDescent="0.35">
      <c r="B33">
        <f>B31*B32/1000000</f>
        <v>720.44</v>
      </c>
      <c r="C33">
        <f t="shared" ref="C33:H33" si="1">C31*C32/1000000</f>
        <v>15951.6</v>
      </c>
      <c r="D33">
        <f t="shared" si="1"/>
        <v>8730.4</v>
      </c>
      <c r="E33">
        <f t="shared" si="1"/>
        <v>54264.33</v>
      </c>
      <c r="F33">
        <f t="shared" si="1"/>
        <v>48573.25</v>
      </c>
      <c r="G33">
        <f>G31*G32/1000000</f>
        <v>6269.94</v>
      </c>
      <c r="H33">
        <f t="shared" si="1"/>
        <v>0</v>
      </c>
    </row>
    <row r="35" spans="1:8" x14ac:dyDescent="0.35">
      <c r="A35" t="s">
        <v>22</v>
      </c>
      <c r="B35" s="4">
        <f>SUM(B33:H33)</f>
        <v>134509.96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1"/>
  <sheetViews>
    <sheetView workbookViewId="0">
      <selection activeCell="F8" sqref="F8"/>
    </sheetView>
  </sheetViews>
  <sheetFormatPr defaultRowHeight="14.5" x14ac:dyDescent="0.35"/>
  <cols>
    <col min="3" max="3" width="11.81640625" bestFit="1" customWidth="1"/>
    <col min="4" max="4" width="11.6328125" style="3" bestFit="1" customWidth="1"/>
    <col min="6" max="6" width="26.36328125" bestFit="1" customWidth="1"/>
    <col min="8" max="8" width="14.81640625" bestFit="1" customWidth="1"/>
  </cols>
  <sheetData>
    <row r="1" spans="1:8" x14ac:dyDescent="0.35">
      <c r="A1" t="s">
        <v>23</v>
      </c>
      <c r="B1" t="s">
        <v>24</v>
      </c>
      <c r="C1" t="s">
        <v>25</v>
      </c>
      <c r="D1" s="3" t="s">
        <v>26</v>
      </c>
    </row>
    <row r="2" spans="1:8" x14ac:dyDescent="0.35">
      <c r="A2">
        <v>1</v>
      </c>
      <c r="B2">
        <v>2</v>
      </c>
      <c r="C2">
        <v>30844590.000000004</v>
      </c>
      <c r="D2" s="3">
        <v>0</v>
      </c>
      <c r="F2" t="s">
        <v>27</v>
      </c>
      <c r="G2" s="2" cm="1">
        <f t="array" ref="G2">SUM(C2:C51*D2:D51)/1000000</f>
        <v>0</v>
      </c>
      <c r="H2" t="s">
        <v>9</v>
      </c>
    </row>
    <row r="3" spans="1:8" x14ac:dyDescent="0.35">
      <c r="A3">
        <v>1</v>
      </c>
      <c r="B3">
        <v>3</v>
      </c>
      <c r="C3">
        <v>15490252.799999999</v>
      </c>
      <c r="D3" s="3">
        <v>0</v>
      </c>
    </row>
    <row r="4" spans="1:8" x14ac:dyDescent="0.35">
      <c r="A4">
        <v>2</v>
      </c>
      <c r="B4">
        <v>3</v>
      </c>
      <c r="C4">
        <v>37030835.520000003</v>
      </c>
      <c r="D4" s="3">
        <v>0</v>
      </c>
    </row>
    <row r="5" spans="1:8" x14ac:dyDescent="0.35">
      <c r="A5">
        <v>2</v>
      </c>
      <c r="B5">
        <v>4</v>
      </c>
      <c r="C5">
        <v>24651071.199999999</v>
      </c>
      <c r="D5" s="3">
        <v>0</v>
      </c>
    </row>
    <row r="6" spans="1:8" x14ac:dyDescent="0.35">
      <c r="A6">
        <v>3</v>
      </c>
      <c r="B6">
        <v>4</v>
      </c>
      <c r="C6">
        <v>98346052.799999997</v>
      </c>
      <c r="D6" s="3">
        <v>0</v>
      </c>
    </row>
    <row r="7" spans="1:8" x14ac:dyDescent="0.35">
      <c r="A7">
        <v>4</v>
      </c>
      <c r="B7">
        <v>7</v>
      </c>
      <c r="C7">
        <v>72799879.200000003</v>
      </c>
      <c r="D7" s="3">
        <v>0</v>
      </c>
    </row>
    <row r="8" spans="1:8" x14ac:dyDescent="0.35">
      <c r="A8">
        <v>4</v>
      </c>
      <c r="B8">
        <v>6</v>
      </c>
      <c r="C8">
        <v>30715779.600000001</v>
      </c>
      <c r="D8" s="3">
        <v>0</v>
      </c>
    </row>
    <row r="9" spans="1:8" x14ac:dyDescent="0.35">
      <c r="A9">
        <v>4</v>
      </c>
      <c r="B9">
        <v>5</v>
      </c>
      <c r="C9">
        <v>30751000</v>
      </c>
      <c r="D9" s="3">
        <v>0</v>
      </c>
    </row>
    <row r="10" spans="1:8" x14ac:dyDescent="0.35">
      <c r="A10">
        <v>5</v>
      </c>
      <c r="B10">
        <v>6</v>
      </c>
      <c r="C10">
        <v>28949029.599999998</v>
      </c>
      <c r="D10" s="3">
        <v>0</v>
      </c>
    </row>
    <row r="11" spans="1:8" x14ac:dyDescent="0.35">
      <c r="A11">
        <v>6</v>
      </c>
      <c r="B11">
        <v>9</v>
      </c>
      <c r="C11">
        <v>181602036</v>
      </c>
      <c r="D11" s="3">
        <v>0</v>
      </c>
    </row>
    <row r="12" spans="1:8" x14ac:dyDescent="0.35">
      <c r="A12">
        <v>7</v>
      </c>
      <c r="B12">
        <v>8</v>
      </c>
      <c r="C12">
        <v>58763671.199999988</v>
      </c>
      <c r="D12" s="3">
        <v>0</v>
      </c>
    </row>
    <row r="13" spans="1:8" x14ac:dyDescent="0.35">
      <c r="A13">
        <v>6</v>
      </c>
      <c r="B13">
        <v>7</v>
      </c>
      <c r="C13">
        <v>69923572.000000015</v>
      </c>
      <c r="D13" s="3">
        <v>0</v>
      </c>
    </row>
    <row r="14" spans="1:8" x14ac:dyDescent="0.35">
      <c r="A14">
        <v>8</v>
      </c>
      <c r="B14">
        <v>10</v>
      </c>
      <c r="C14">
        <v>151494553.20000002</v>
      </c>
      <c r="D14" s="3">
        <v>0</v>
      </c>
    </row>
    <row r="15" spans="1:8" x14ac:dyDescent="0.35">
      <c r="A15">
        <v>9</v>
      </c>
      <c r="B15">
        <v>11</v>
      </c>
      <c r="C15">
        <v>150458492.80000001</v>
      </c>
      <c r="D15" s="3">
        <v>0</v>
      </c>
    </row>
    <row r="16" spans="1:8" x14ac:dyDescent="0.35">
      <c r="A16">
        <v>9</v>
      </c>
      <c r="B16">
        <v>10</v>
      </c>
      <c r="C16">
        <v>22393222</v>
      </c>
      <c r="D16" s="3">
        <v>0</v>
      </c>
    </row>
    <row r="17" spans="1:4" x14ac:dyDescent="0.35">
      <c r="A17">
        <v>10</v>
      </c>
      <c r="B17">
        <v>15</v>
      </c>
      <c r="C17">
        <v>353210035.19999999</v>
      </c>
      <c r="D17" s="3">
        <v>0</v>
      </c>
    </row>
    <row r="18" spans="1:4" x14ac:dyDescent="0.35">
      <c r="A18">
        <v>11</v>
      </c>
      <c r="B18">
        <v>15</v>
      </c>
      <c r="C18">
        <v>148650868.79999998</v>
      </c>
      <c r="D18" s="3">
        <v>0</v>
      </c>
    </row>
    <row r="19" spans="1:4" x14ac:dyDescent="0.35">
      <c r="A19">
        <v>11</v>
      </c>
      <c r="B19">
        <v>13</v>
      </c>
      <c r="C19">
        <v>80167131.200000003</v>
      </c>
      <c r="D19" s="3">
        <v>0</v>
      </c>
    </row>
    <row r="20" spans="1:4" x14ac:dyDescent="0.35">
      <c r="A20">
        <v>11</v>
      </c>
      <c r="B20">
        <v>12</v>
      </c>
      <c r="C20">
        <v>178289179.20000002</v>
      </c>
      <c r="D20" s="3">
        <v>0</v>
      </c>
    </row>
    <row r="21" spans="1:4" x14ac:dyDescent="0.35">
      <c r="A21">
        <v>12</v>
      </c>
      <c r="B21">
        <v>13</v>
      </c>
      <c r="C21">
        <v>98004392.000000015</v>
      </c>
      <c r="D21" s="3">
        <v>0</v>
      </c>
    </row>
    <row r="22" spans="1:4" x14ac:dyDescent="0.35">
      <c r="A22">
        <v>12</v>
      </c>
      <c r="B22">
        <v>18</v>
      </c>
      <c r="C22">
        <v>194031552</v>
      </c>
      <c r="D22" s="3">
        <v>0</v>
      </c>
    </row>
    <row r="23" spans="1:4" x14ac:dyDescent="0.35">
      <c r="A23">
        <v>13</v>
      </c>
      <c r="B23">
        <v>18</v>
      </c>
      <c r="C23">
        <v>199257312</v>
      </c>
      <c r="D23" s="3">
        <v>0</v>
      </c>
    </row>
    <row r="24" spans="1:4" x14ac:dyDescent="0.35">
      <c r="A24">
        <v>13</v>
      </c>
      <c r="B24">
        <v>15</v>
      </c>
      <c r="C24">
        <v>49887977.599999994</v>
      </c>
      <c r="D24" s="3">
        <v>0</v>
      </c>
    </row>
    <row r="25" spans="1:4" x14ac:dyDescent="0.35">
      <c r="A25">
        <v>13</v>
      </c>
      <c r="B25">
        <v>14</v>
      </c>
      <c r="C25">
        <v>76873680</v>
      </c>
      <c r="D25" s="3">
        <v>0</v>
      </c>
    </row>
    <row r="26" spans="1:4" x14ac:dyDescent="0.35">
      <c r="A26">
        <v>14</v>
      </c>
      <c r="B26">
        <v>16</v>
      </c>
      <c r="C26">
        <v>56571144</v>
      </c>
      <c r="D26" s="3">
        <v>0</v>
      </c>
    </row>
    <row r="27" spans="1:4" x14ac:dyDescent="0.35">
      <c r="A27">
        <v>15</v>
      </c>
      <c r="B27">
        <v>16</v>
      </c>
      <c r="C27">
        <v>232706148.80000001</v>
      </c>
      <c r="D27" s="3">
        <v>0</v>
      </c>
    </row>
    <row r="28" spans="1:4" x14ac:dyDescent="0.35">
      <c r="A28">
        <v>14</v>
      </c>
      <c r="B28">
        <v>15</v>
      </c>
      <c r="C28">
        <v>185843000</v>
      </c>
      <c r="D28" s="3">
        <v>0</v>
      </c>
    </row>
    <row r="29" spans="1:4" x14ac:dyDescent="0.35">
      <c r="A29">
        <v>16</v>
      </c>
      <c r="B29">
        <v>19</v>
      </c>
      <c r="C29">
        <v>339594332.79999995</v>
      </c>
      <c r="D29" s="3">
        <v>0</v>
      </c>
    </row>
    <row r="30" spans="1:4" x14ac:dyDescent="0.35">
      <c r="A30">
        <v>16</v>
      </c>
      <c r="B30">
        <v>17</v>
      </c>
      <c r="C30">
        <v>156227686</v>
      </c>
      <c r="D30" s="3">
        <v>0</v>
      </c>
    </row>
    <row r="31" spans="1:4" x14ac:dyDescent="0.35">
      <c r="A31">
        <v>17</v>
      </c>
      <c r="B31">
        <v>22</v>
      </c>
      <c r="C31">
        <v>208652220.00000003</v>
      </c>
      <c r="D31" s="3">
        <v>0</v>
      </c>
    </row>
    <row r="32" spans="1:4" x14ac:dyDescent="0.35">
      <c r="A32">
        <v>17</v>
      </c>
      <c r="B32">
        <v>18</v>
      </c>
      <c r="C32">
        <v>146605182.40000001</v>
      </c>
      <c r="D32" s="3">
        <v>0</v>
      </c>
    </row>
    <row r="33" spans="1:4" x14ac:dyDescent="0.35">
      <c r="A33">
        <v>18</v>
      </c>
      <c r="B33">
        <v>23</v>
      </c>
      <c r="C33">
        <v>135622758.79999998</v>
      </c>
      <c r="D33" s="3">
        <v>0</v>
      </c>
    </row>
    <row r="34" spans="1:4" x14ac:dyDescent="0.35">
      <c r="A34">
        <v>20</v>
      </c>
      <c r="B34">
        <v>26</v>
      </c>
      <c r="C34">
        <v>159145325.60000002</v>
      </c>
      <c r="D34" s="3">
        <v>0</v>
      </c>
    </row>
    <row r="35" spans="1:4" x14ac:dyDescent="0.35">
      <c r="A35">
        <v>19</v>
      </c>
      <c r="B35">
        <v>20</v>
      </c>
      <c r="C35">
        <v>132250921.20000002</v>
      </c>
      <c r="D35" s="3">
        <v>0</v>
      </c>
    </row>
    <row r="36" spans="1:4" x14ac:dyDescent="0.35">
      <c r="A36">
        <v>16</v>
      </c>
      <c r="B36">
        <v>21</v>
      </c>
      <c r="C36">
        <v>456727756.80000001</v>
      </c>
      <c r="D36" s="3">
        <v>0</v>
      </c>
    </row>
    <row r="37" spans="1:4" x14ac:dyDescent="0.35">
      <c r="A37">
        <v>21</v>
      </c>
      <c r="B37">
        <v>25</v>
      </c>
      <c r="C37">
        <v>66967197.600000009</v>
      </c>
      <c r="D37" s="3">
        <v>0</v>
      </c>
    </row>
    <row r="38" spans="1:4" x14ac:dyDescent="0.35">
      <c r="A38">
        <v>20</v>
      </c>
      <c r="B38">
        <v>21</v>
      </c>
      <c r="C38">
        <v>141920334.39999998</v>
      </c>
      <c r="D38" s="3">
        <v>0</v>
      </c>
    </row>
    <row r="39" spans="1:4" x14ac:dyDescent="0.35">
      <c r="A39">
        <v>19</v>
      </c>
      <c r="B39">
        <v>21</v>
      </c>
      <c r="C39">
        <v>255358825.19999999</v>
      </c>
      <c r="D39" s="3">
        <v>0</v>
      </c>
    </row>
    <row r="40" spans="1:4" x14ac:dyDescent="0.35">
      <c r="A40">
        <v>16</v>
      </c>
      <c r="B40">
        <v>22</v>
      </c>
      <c r="C40">
        <v>307419771.60000002</v>
      </c>
      <c r="D40" s="3">
        <v>0</v>
      </c>
    </row>
    <row r="41" spans="1:4" x14ac:dyDescent="0.35">
      <c r="A41">
        <v>22</v>
      </c>
      <c r="B41">
        <v>25</v>
      </c>
      <c r="C41">
        <v>90150663</v>
      </c>
      <c r="D41" s="3">
        <v>0</v>
      </c>
    </row>
    <row r="42" spans="1:4" x14ac:dyDescent="0.35">
      <c r="A42">
        <v>21</v>
      </c>
      <c r="B42">
        <v>22</v>
      </c>
      <c r="C42">
        <v>80369132.800000012</v>
      </c>
      <c r="D42" s="3">
        <v>0</v>
      </c>
    </row>
    <row r="43" spans="1:4" x14ac:dyDescent="0.35">
      <c r="A43">
        <v>23</v>
      </c>
      <c r="B43">
        <v>24</v>
      </c>
      <c r="C43">
        <v>195880432</v>
      </c>
      <c r="D43" s="3">
        <v>0</v>
      </c>
    </row>
    <row r="44" spans="1:4" x14ac:dyDescent="0.35">
      <c r="A44">
        <v>22</v>
      </c>
      <c r="B44">
        <v>23</v>
      </c>
      <c r="C44">
        <v>225602782.40000001</v>
      </c>
      <c r="D44" s="3">
        <v>0</v>
      </c>
    </row>
    <row r="45" spans="1:4" x14ac:dyDescent="0.35">
      <c r="A45">
        <v>23</v>
      </c>
      <c r="B45">
        <v>29</v>
      </c>
      <c r="C45">
        <v>141171385.20000002</v>
      </c>
      <c r="D45" s="3">
        <v>0</v>
      </c>
    </row>
    <row r="46" spans="1:4" x14ac:dyDescent="0.35">
      <c r="A46">
        <v>24</v>
      </c>
      <c r="B46">
        <v>28</v>
      </c>
      <c r="C46">
        <v>118866176.00000001</v>
      </c>
      <c r="D46" s="3">
        <v>0</v>
      </c>
    </row>
    <row r="47" spans="1:4" x14ac:dyDescent="0.35">
      <c r="A47">
        <v>24</v>
      </c>
      <c r="B47">
        <v>25</v>
      </c>
      <c r="C47">
        <v>71533625.599999994</v>
      </c>
      <c r="D47" s="3">
        <v>0</v>
      </c>
    </row>
    <row r="48" spans="1:4" x14ac:dyDescent="0.35">
      <c r="A48">
        <v>25</v>
      </c>
      <c r="B48">
        <v>26</v>
      </c>
      <c r="C48">
        <v>328458268.80000001</v>
      </c>
      <c r="D48" s="3">
        <v>0</v>
      </c>
    </row>
    <row r="49" spans="1:4" x14ac:dyDescent="0.35">
      <c r="A49">
        <v>26</v>
      </c>
      <c r="B49">
        <v>27</v>
      </c>
      <c r="C49">
        <v>85617660</v>
      </c>
      <c r="D49" s="3">
        <v>0</v>
      </c>
    </row>
    <row r="50" spans="1:4" x14ac:dyDescent="0.35">
      <c r="A50">
        <v>27</v>
      </c>
      <c r="B50">
        <v>28</v>
      </c>
      <c r="C50">
        <v>331181775.99999994</v>
      </c>
      <c r="D50" s="3">
        <v>0</v>
      </c>
    </row>
    <row r="51" spans="1:4" x14ac:dyDescent="0.35">
      <c r="A51">
        <v>28</v>
      </c>
      <c r="B51">
        <v>29</v>
      </c>
      <c r="C51">
        <v>287833638.40000004</v>
      </c>
      <c r="D51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4"/>
  <sheetViews>
    <sheetView tabSelected="1" topLeftCell="D1" workbookViewId="0">
      <selection activeCell="B21" sqref="B21"/>
    </sheetView>
  </sheetViews>
  <sheetFormatPr defaultRowHeight="14.5" x14ac:dyDescent="0.35"/>
  <cols>
    <col min="1" max="1" width="20.90625" bestFit="1" customWidth="1"/>
    <col min="3" max="3" width="14.81640625" bestFit="1" customWidth="1"/>
    <col min="6" max="6" width="23.54296875" bestFit="1" customWidth="1"/>
  </cols>
  <sheetData>
    <row r="1" spans="1:8" x14ac:dyDescent="0.35">
      <c r="G1" t="s">
        <v>41</v>
      </c>
      <c r="H1" t="s">
        <v>42</v>
      </c>
    </row>
    <row r="2" spans="1:8" x14ac:dyDescent="0.35">
      <c r="A2" t="s">
        <v>29</v>
      </c>
      <c r="B2">
        <v>720.44</v>
      </c>
      <c r="C2" t="s">
        <v>9</v>
      </c>
      <c r="D2">
        <v>0</v>
      </c>
      <c r="F2" t="s">
        <v>10</v>
      </c>
      <c r="G2" s="2">
        <f>SUM(B2:B8)</f>
        <v>134509.96</v>
      </c>
      <c r="H2" s="2">
        <v>135047.56</v>
      </c>
    </row>
    <row r="3" spans="1:8" x14ac:dyDescent="0.35">
      <c r="A3" t="s">
        <v>30</v>
      </c>
      <c r="B3">
        <v>15951.6</v>
      </c>
      <c r="C3" t="s">
        <v>9</v>
      </c>
      <c r="D3">
        <v>11641.05</v>
      </c>
      <c r="F3" t="s">
        <v>35</v>
      </c>
      <c r="G3" s="2">
        <f>B9+B10+B20</f>
        <v>2509.9322750000001</v>
      </c>
      <c r="H3" s="2">
        <v>4564.44836012</v>
      </c>
    </row>
    <row r="4" spans="1:8" x14ac:dyDescent="0.35">
      <c r="A4" t="s">
        <v>31</v>
      </c>
      <c r="B4">
        <v>8730.4</v>
      </c>
      <c r="C4" t="s">
        <v>9</v>
      </c>
      <c r="D4">
        <v>14548.8</v>
      </c>
      <c r="F4" t="s">
        <v>36</v>
      </c>
      <c r="G4">
        <f>SUM(B12:B17)</f>
        <v>77300</v>
      </c>
      <c r="H4">
        <v>76622</v>
      </c>
    </row>
    <row r="5" spans="1:8" x14ac:dyDescent="0.35">
      <c r="A5" t="s">
        <v>32</v>
      </c>
      <c r="B5">
        <v>54264.33</v>
      </c>
      <c r="C5" t="s">
        <v>9</v>
      </c>
      <c r="D5">
        <v>48455.01</v>
      </c>
      <c r="F5" t="s">
        <v>37</v>
      </c>
      <c r="G5" s="2">
        <f>B11</f>
        <v>0</v>
      </c>
      <c r="H5" s="2">
        <v>126.851975</v>
      </c>
    </row>
    <row r="6" spans="1:8" x14ac:dyDescent="0.35">
      <c r="A6" t="s">
        <v>33</v>
      </c>
      <c r="B6">
        <v>48573.25</v>
      </c>
      <c r="C6" t="s">
        <v>9</v>
      </c>
      <c r="D6">
        <v>49500</v>
      </c>
    </row>
    <row r="7" spans="1:8" x14ac:dyDescent="0.35">
      <c r="A7" t="s">
        <v>44</v>
      </c>
      <c r="B7">
        <v>6269.94</v>
      </c>
      <c r="C7" t="s">
        <v>9</v>
      </c>
    </row>
    <row r="8" spans="1:8" x14ac:dyDescent="0.35">
      <c r="A8" t="s">
        <v>34</v>
      </c>
      <c r="B8">
        <v>0</v>
      </c>
      <c r="C8" t="s">
        <v>9</v>
      </c>
      <c r="D8">
        <v>11134.85</v>
      </c>
    </row>
    <row r="9" spans="1:8" x14ac:dyDescent="0.35">
      <c r="A9" t="s">
        <v>11</v>
      </c>
      <c r="B9" s="2">
        <v>0</v>
      </c>
      <c r="C9" t="s">
        <v>9</v>
      </c>
      <c r="D9">
        <v>2395.1104179199997</v>
      </c>
    </row>
    <row r="10" spans="1:8" x14ac:dyDescent="0.35">
      <c r="A10" t="s">
        <v>12</v>
      </c>
      <c r="B10" s="2">
        <v>2536.9322750000001</v>
      </c>
      <c r="C10" t="s">
        <v>9</v>
      </c>
      <c r="D10" s="2">
        <v>2536.9322750000001</v>
      </c>
      <c r="G10" s="2">
        <f>SUM(G2:G5)</f>
        <v>214319.89227499999</v>
      </c>
      <c r="H10" s="2">
        <f>SUM(H2:H5)</f>
        <v>216360.86033512</v>
      </c>
    </row>
    <row r="11" spans="1:8" x14ac:dyDescent="0.35">
      <c r="A11" t="s">
        <v>13</v>
      </c>
      <c r="B11" s="2">
        <v>0</v>
      </c>
      <c r="C11" t="s">
        <v>9</v>
      </c>
    </row>
    <row r="12" spans="1:8" x14ac:dyDescent="0.35">
      <c r="A12" t="s">
        <v>14</v>
      </c>
      <c r="B12">
        <v>210</v>
      </c>
      <c r="C12" t="s">
        <v>9</v>
      </c>
    </row>
    <row r="13" spans="1:8" x14ac:dyDescent="0.35">
      <c r="A13" t="s">
        <v>15</v>
      </c>
      <c r="B13">
        <v>4443</v>
      </c>
      <c r="C13" t="s">
        <v>9</v>
      </c>
    </row>
    <row r="14" spans="1:8" x14ac:dyDescent="0.35">
      <c r="A14" t="s">
        <v>16</v>
      </c>
      <c r="B14">
        <v>5038</v>
      </c>
      <c r="C14" t="s">
        <v>9</v>
      </c>
    </row>
    <row r="15" spans="1:8" x14ac:dyDescent="0.35">
      <c r="A15" t="s">
        <v>17</v>
      </c>
      <c r="B15">
        <v>39199</v>
      </c>
      <c r="C15" t="s">
        <v>9</v>
      </c>
    </row>
    <row r="16" spans="1:8" x14ac:dyDescent="0.35">
      <c r="A16" t="s">
        <v>18</v>
      </c>
      <c r="B16">
        <v>27396</v>
      </c>
      <c r="C16" t="s">
        <v>9</v>
      </c>
    </row>
    <row r="17" spans="1:7" x14ac:dyDescent="0.35">
      <c r="A17" t="s">
        <v>46</v>
      </c>
      <c r="B17">
        <v>1014</v>
      </c>
      <c r="C17" t="s">
        <v>9</v>
      </c>
    </row>
    <row r="18" spans="1:7" x14ac:dyDescent="0.35">
      <c r="A18" t="s">
        <v>19</v>
      </c>
      <c r="B18">
        <v>0</v>
      </c>
      <c r="C18" t="s">
        <v>9</v>
      </c>
    </row>
    <row r="19" spans="1:7" x14ac:dyDescent="0.35">
      <c r="A19" t="s">
        <v>45</v>
      </c>
      <c r="B19">
        <v>68143</v>
      </c>
      <c r="C19" t="s">
        <v>9</v>
      </c>
    </row>
    <row r="20" spans="1:7" x14ac:dyDescent="0.35">
      <c r="A20" t="s">
        <v>20</v>
      </c>
      <c r="B20">
        <v>-27</v>
      </c>
      <c r="C20" t="s">
        <v>9</v>
      </c>
    </row>
    <row r="21" spans="1:7" x14ac:dyDescent="0.35">
      <c r="A21" t="s">
        <v>28</v>
      </c>
      <c r="B21" s="2">
        <f>SUM(B2:B20)</f>
        <v>282462.89227499999</v>
      </c>
      <c r="C21" t="s">
        <v>9</v>
      </c>
    </row>
    <row r="23" spans="1:7" x14ac:dyDescent="0.35">
      <c r="F23" t="s">
        <v>38</v>
      </c>
      <c r="G23" t="s">
        <v>39</v>
      </c>
    </row>
    <row r="24" spans="1:7" x14ac:dyDescent="0.35">
      <c r="G24" t="s">
        <v>40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Capacity_8k - no thermal</vt:lpstr>
      <vt:lpstr>Total Transmission Line Capex</vt:lpstr>
      <vt:lpstr>Final 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2021-07-19T10:10:21Z</dcterms:created>
  <dcterms:modified xsi:type="dcterms:W3CDTF">2021-07-23T11:14:12Z</dcterms:modified>
</cp:coreProperties>
</file>