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21BC48D2-25BE-496F-AEB2-630C783E9E6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just mention trend cost" sheetId="1" r:id="rId1"/>
    <sheet name="2) emission" sheetId="2" r:id="rId2"/>
    <sheet name="1) 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3" l="1"/>
  <c r="H23" i="3"/>
  <c r="K23" i="3"/>
  <c r="N23" i="3"/>
  <c r="Q23" i="3"/>
  <c r="B23" i="3"/>
  <c r="E21" i="3"/>
  <c r="H21" i="3"/>
  <c r="K21" i="3"/>
  <c r="N21" i="3"/>
  <c r="Q21" i="3"/>
  <c r="B21" i="3"/>
  <c r="E20" i="3"/>
  <c r="H20" i="3"/>
  <c r="K20" i="3"/>
  <c r="N20" i="3"/>
  <c r="Q20" i="3"/>
  <c r="B20" i="3"/>
  <c r="Q17" i="3"/>
  <c r="Q16" i="3"/>
  <c r="Q15" i="3"/>
  <c r="Q14" i="3"/>
  <c r="Q13" i="3"/>
  <c r="Q12" i="3"/>
  <c r="Q11" i="3"/>
  <c r="N17" i="3"/>
  <c r="N16" i="3"/>
  <c r="N15" i="3"/>
  <c r="N14" i="3"/>
  <c r="N13" i="3"/>
  <c r="N12" i="3"/>
  <c r="N11" i="3"/>
  <c r="K17" i="3"/>
  <c r="K16" i="3"/>
  <c r="K15" i="3"/>
  <c r="K14" i="3"/>
  <c r="K13" i="3"/>
  <c r="K12" i="3"/>
  <c r="K11" i="3"/>
  <c r="H17" i="3"/>
  <c r="H16" i="3"/>
  <c r="H15" i="3"/>
  <c r="H14" i="3"/>
  <c r="H13" i="3"/>
  <c r="H12" i="3"/>
  <c r="H11" i="3"/>
  <c r="E17" i="3"/>
  <c r="E16" i="3"/>
  <c r="E15" i="3"/>
  <c r="E14" i="3"/>
  <c r="E13" i="3"/>
  <c r="E12" i="3"/>
  <c r="E11" i="3"/>
  <c r="B12" i="3"/>
  <c r="B13" i="3"/>
  <c r="B14" i="3"/>
  <c r="B15" i="3"/>
  <c r="B16" i="3"/>
  <c r="B17" i="3"/>
  <c r="B11" i="3"/>
  <c r="F12" i="3"/>
  <c r="I12" i="3"/>
  <c r="L12" i="3"/>
  <c r="O12" i="3"/>
  <c r="R12" i="3"/>
  <c r="F13" i="3"/>
  <c r="I13" i="3"/>
  <c r="L13" i="3"/>
  <c r="O13" i="3"/>
  <c r="R13" i="3"/>
  <c r="F14" i="3"/>
  <c r="I14" i="3"/>
  <c r="L14" i="3"/>
  <c r="O14" i="3"/>
  <c r="R14" i="3"/>
  <c r="R15" i="3"/>
  <c r="O16" i="3"/>
  <c r="F17" i="3"/>
  <c r="I17" i="3"/>
  <c r="L17" i="3"/>
  <c r="R17" i="3"/>
  <c r="C12" i="3"/>
  <c r="C13" i="3"/>
  <c r="C14" i="3"/>
  <c r="C17" i="3"/>
  <c r="E8" i="1"/>
  <c r="H8" i="1"/>
  <c r="K8" i="1"/>
  <c r="N8" i="1"/>
  <c r="Q8" i="1"/>
  <c r="B8" i="1"/>
  <c r="F5" i="2"/>
  <c r="I5" i="2"/>
  <c r="L5" i="2"/>
  <c r="O5" i="2"/>
  <c r="C5" i="2"/>
</calcChain>
</file>

<file path=xl/sharedStrings.xml><?xml version="1.0" encoding="utf-8"?>
<sst xmlns="http://schemas.openxmlformats.org/spreadsheetml/2006/main" count="52" uniqueCount="24">
  <si>
    <t>Total CAPEX</t>
  </si>
  <si>
    <t>Total OPEX</t>
  </si>
  <si>
    <t>Trading Revenue</t>
  </si>
  <si>
    <t>Net present cost - considering trading revenue</t>
  </si>
  <si>
    <t>greater import, less export, cuz all more operate on thermla peaking plants for flexibility - more emission also</t>
  </si>
  <si>
    <t>total emission</t>
  </si>
  <si>
    <t xml:space="preserve"> Rooftop solar</t>
  </si>
  <si>
    <t xml:space="preserve"> Utility-scale solar</t>
  </si>
  <si>
    <t xml:space="preserve"> Onshore wind</t>
  </si>
  <si>
    <t xml:space="preserve"> Offshore wind</t>
  </si>
  <si>
    <t xml:space="preserve"> Nuclear power</t>
  </si>
  <si>
    <t xml:space="preserve"> Hydropower</t>
  </si>
  <si>
    <t xml:space="preserve"> Natural gas</t>
  </si>
  <si>
    <t>Base case</t>
  </si>
  <si>
    <t>No Nuclear</t>
  </si>
  <si>
    <t>Base Case</t>
  </si>
  <si>
    <t xml:space="preserve"> Base Case</t>
  </si>
  <si>
    <t xml:space="preserve"> No Nuclear</t>
  </si>
  <si>
    <t>% increase</t>
  </si>
  <si>
    <t>%change</t>
  </si>
  <si>
    <t>all solar %</t>
  </si>
  <si>
    <t>all wind %</t>
  </si>
  <si>
    <t>new wind to solar ratio</t>
  </si>
  <si>
    <t>for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</si>
</sst>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'just mention trend cost'!$A$3</c:f>
              <c:strCache>
                <c:ptCount val="1"/>
                <c:pt idx="0">
                  <c:v>Total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'just mention trend cost'!$B$2:$R$2</c:f>
              <c:strCache>
                <c:ptCount val="2"/>
                <c:pt idx="0">
                  <c:v> Base Case</c:v>
                </c:pt>
                <c:pt idx="1">
                  <c:v> No Nuclear</c:v>
                </c:pt>
              </c:strCache>
            </c:strRef>
          </c:cat>
          <c:val>
            <c:numRef>
              <c:f>'just mention trend cost'!$B$3:$R$3</c:f>
              <c:numCache>
                <c:formatCode>0.0</c:formatCode>
                <c:ptCount val="17"/>
                <c:pt idx="0">
                  <c:v>139.64000836011999</c:v>
                </c:pt>
                <c:pt idx="1">
                  <c:v>128.45863649332</c:v>
                </c:pt>
                <c:pt idx="3" formatCode="0">
                  <c:v>139.64000836011999</c:v>
                </c:pt>
                <c:pt idx="4" formatCode="0">
                  <c:v>134.84577195151999</c:v>
                </c:pt>
                <c:pt idx="6" formatCode="0">
                  <c:v>139.72763269292</c:v>
                </c:pt>
                <c:pt idx="7" formatCode="0">
                  <c:v>133.35227843172001</c:v>
                </c:pt>
                <c:pt idx="9" formatCode="0">
                  <c:v>143.03057071131997</c:v>
                </c:pt>
                <c:pt idx="10" formatCode="0">
                  <c:v>135.19004693031999</c:v>
                </c:pt>
                <c:pt idx="12" formatCode="0">
                  <c:v>137.046892275</c:v>
                </c:pt>
                <c:pt idx="13" formatCode="0">
                  <c:v>111.67274868072001</c:v>
                </c:pt>
                <c:pt idx="15" formatCode="0">
                  <c:v>138.95663197812001</c:v>
                </c:pt>
                <c:pt idx="16" formatCode="General">
                  <c:v>134.22847035231999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4-4F73-8B46-798CCE72B573}"/>
            </c:ext>
          </c:extLst>
        </c:ser>
        <c:ser>
          <c:idx val="1"/>
          <c:order val="1"/>
          <c:tx>
            <c:strRef>
              <c:f>'just mention trend cost'!$A$4</c:f>
              <c:strCache>
                <c:ptCount val="1"/>
                <c:pt idx="0">
                  <c:v>Total OPEX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'just mention trend cost'!$B$2:$R$2</c:f>
              <c:strCache>
                <c:ptCount val="2"/>
                <c:pt idx="0">
                  <c:v> Base Case</c:v>
                </c:pt>
                <c:pt idx="1">
                  <c:v> No Nuclear</c:v>
                </c:pt>
              </c:strCache>
            </c:strRef>
          </c:cat>
          <c:val>
            <c:numRef>
              <c:f>'just mention trend cost'!$B$4:$R$4</c:f>
              <c:numCache>
                <c:formatCode>0.0</c:formatCode>
                <c:ptCount val="17"/>
                <c:pt idx="0">
                  <c:v>76.748851974999994</c:v>
                </c:pt>
                <c:pt idx="1">
                  <c:v>62.54</c:v>
                </c:pt>
                <c:pt idx="3" formatCode="0">
                  <c:v>76.999895000000009</c:v>
                </c:pt>
                <c:pt idx="4" formatCode="0">
                  <c:v>65.468000000000004</c:v>
                </c:pt>
                <c:pt idx="6" formatCode="0">
                  <c:v>79.239280832349763</c:v>
                </c:pt>
                <c:pt idx="7" formatCode="0">
                  <c:v>78.626000000000005</c:v>
                </c:pt>
                <c:pt idx="9" formatCode="0">
                  <c:v>92.575000000000003</c:v>
                </c:pt>
                <c:pt idx="10" formatCode="0">
                  <c:v>62.41</c:v>
                </c:pt>
                <c:pt idx="12" formatCode="0">
                  <c:v>145.44300000000001</c:v>
                </c:pt>
                <c:pt idx="13" formatCode="0">
                  <c:v>856.99300000000005</c:v>
                </c:pt>
                <c:pt idx="15" formatCode="0">
                  <c:v>81.141000000000005</c:v>
                </c:pt>
                <c:pt idx="16" formatCode="General">
                  <c:v>83.287000000000006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4-4F73-8B46-798CCE72B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526208"/>
        <c:axId val="197517056"/>
      </c:barChart>
      <c:scatterChart>
        <c:scatterStyle val="lineMarker"/>
        <c:varyColors val="0"/>
        <c:ser>
          <c:idx val="2"/>
          <c:order val="2"/>
          <c:tx>
            <c:strRef>
              <c:f>'just mention trend cost'!$A$6</c:f>
              <c:strCache>
                <c:ptCount val="1"/>
                <c:pt idx="0">
                  <c:v>Net present cost - considering trading revenue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'just mention trend cost'!$B$2:$R$2</c:f>
              <c:strCache>
                <c:ptCount val="2"/>
                <c:pt idx="0">
                  <c:v> Base Case</c:v>
                </c:pt>
                <c:pt idx="1">
                  <c:v> No Nuclear</c:v>
                </c:pt>
              </c:strCache>
            </c:strRef>
          </c:xVal>
          <c:yVal>
            <c:numRef>
              <c:f>'just mention trend cost'!$B$6:$R$6</c:f>
              <c:numCache>
                <c:formatCode>0.0</c:formatCode>
                <c:ptCount val="17"/>
                <c:pt idx="0">
                  <c:v>165.28886033512001</c:v>
                </c:pt>
                <c:pt idx="1">
                  <c:v>185.52363649332</c:v>
                </c:pt>
                <c:pt idx="3" formatCode="0">
                  <c:v>165.53990336012001</c:v>
                </c:pt>
                <c:pt idx="4" formatCode="0">
                  <c:v>194.83877195151999</c:v>
                </c:pt>
                <c:pt idx="6" formatCode="0">
                  <c:v>164.21691352526975</c:v>
                </c:pt>
                <c:pt idx="7" formatCode="0">
                  <c:v>184.60327843172001</c:v>
                </c:pt>
                <c:pt idx="9" formatCode="0">
                  <c:v>177.20557071131998</c:v>
                </c:pt>
                <c:pt idx="10" formatCode="0">
                  <c:v>192.12504693032</c:v>
                </c:pt>
                <c:pt idx="12" formatCode="0">
                  <c:v>233.21489227499998</c:v>
                </c:pt>
                <c:pt idx="13" formatCode="0">
                  <c:v>919.39074868071998</c:v>
                </c:pt>
                <c:pt idx="15" formatCode="0">
                  <c:v>163.52263197812002</c:v>
                </c:pt>
                <c:pt idx="16" formatCode="General">
                  <c:v>179.19047035232001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14-4F73-8B46-798CCE72B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26208"/>
        <c:axId val="197517056"/>
      </c:scatterChart>
      <c:catAx>
        <c:axId val="1975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7056"/>
        <c:crosses val="autoZero"/>
        <c:auto val="1"/>
        <c:lblAlgn val="ctr"/>
        <c:lblOffset val="100"/>
        <c:noMultiLvlLbl val="0"/>
      </c:catAx>
      <c:valAx>
        <c:axId val="19751705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'just mention trend cost'!$A$6</c:f>
              <c:strCache>
                <c:ptCount val="1"/>
                <c:pt idx="0">
                  <c:v>Net present cost - considering trading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'just mention trend cost'!$B$2:$R$2</c:f>
              <c:strCache>
                <c:ptCount val="2"/>
                <c:pt idx="0">
                  <c:v> Base Case</c:v>
                </c:pt>
                <c:pt idx="1">
                  <c:v> No Nuclear</c:v>
                </c:pt>
              </c:strCache>
            </c:strRef>
          </c:cat>
          <c:val>
            <c:numRef>
              <c:f>'just mention trend cost'!$B$6:$R$6</c:f>
              <c:numCache>
                <c:formatCode>0.0</c:formatCode>
                <c:ptCount val="17"/>
                <c:pt idx="0">
                  <c:v>165.28886033512001</c:v>
                </c:pt>
                <c:pt idx="1">
                  <c:v>185.52363649332</c:v>
                </c:pt>
                <c:pt idx="3" formatCode="0">
                  <c:v>165.53990336012001</c:v>
                </c:pt>
                <c:pt idx="4" formatCode="0">
                  <c:v>194.83877195151999</c:v>
                </c:pt>
                <c:pt idx="6" formatCode="0">
                  <c:v>164.21691352526975</c:v>
                </c:pt>
                <c:pt idx="7" formatCode="0">
                  <c:v>184.60327843172001</c:v>
                </c:pt>
                <c:pt idx="9" formatCode="0">
                  <c:v>177.20557071131998</c:v>
                </c:pt>
                <c:pt idx="10" formatCode="0">
                  <c:v>192.12504693032</c:v>
                </c:pt>
                <c:pt idx="12" formatCode="0">
                  <c:v>233.21489227499998</c:v>
                </c:pt>
                <c:pt idx="13" formatCode="0">
                  <c:v>919.39074868071998</c:v>
                </c:pt>
                <c:pt idx="15" formatCode="0">
                  <c:v>163.52263197812002</c:v>
                </c:pt>
                <c:pt idx="16" formatCode="General">
                  <c:v>179.19047035232001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7-41A0-8379-976E7FB00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73232"/>
        <c:axId val="324871152"/>
      </c:barChart>
      <c:catAx>
        <c:axId val="3248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1152"/>
        <c:crosses val="autoZero"/>
        <c:auto val="1"/>
        <c:lblAlgn val="ctr"/>
        <c:lblOffset val="100"/>
        <c:noMultiLvlLbl val="0"/>
      </c:catAx>
      <c:valAx>
        <c:axId val="3248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7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'just mention trend cost'!$A$6</c:f>
              <c:strCache>
                <c:ptCount val="1"/>
                <c:pt idx="0">
                  <c:v>Net present cost - considering trading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'just mention trend cost'!$B$2:$R$2</c:f>
              <c:strCache>
                <c:ptCount val="2"/>
                <c:pt idx="0">
                  <c:v> Base Case</c:v>
                </c:pt>
                <c:pt idx="1">
                  <c:v> No Nuclear</c:v>
                </c:pt>
              </c:strCache>
            </c:strRef>
          </c:cat>
          <c:val>
            <c:numRef>
              <c:f>'just mention trend cost'!$B$6:$R$6</c:f>
              <c:numCache>
                <c:formatCode>0.0</c:formatCode>
                <c:ptCount val="17"/>
                <c:pt idx="0">
                  <c:v>165.28886033512001</c:v>
                </c:pt>
                <c:pt idx="1">
                  <c:v>185.52363649332</c:v>
                </c:pt>
                <c:pt idx="3" formatCode="0">
                  <c:v>165.53990336012001</c:v>
                </c:pt>
                <c:pt idx="4" formatCode="0">
                  <c:v>194.83877195151999</c:v>
                </c:pt>
                <c:pt idx="6" formatCode="0">
                  <c:v>164.21691352526975</c:v>
                </c:pt>
                <c:pt idx="7" formatCode="0">
                  <c:v>184.60327843172001</c:v>
                </c:pt>
                <c:pt idx="9" formatCode="0">
                  <c:v>177.20557071131998</c:v>
                </c:pt>
                <c:pt idx="10" formatCode="0">
                  <c:v>192.12504693032</c:v>
                </c:pt>
                <c:pt idx="12" formatCode="0">
                  <c:v>233.21489227499998</c:v>
                </c:pt>
                <c:pt idx="13" formatCode="0">
                  <c:v>919.39074868071998</c:v>
                </c:pt>
                <c:pt idx="15" formatCode="0">
                  <c:v>163.52263197812002</c:v>
                </c:pt>
                <c:pt idx="16" formatCode="General">
                  <c:v>179.19047035232001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D-43C2-A990-DECCD804A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197568"/>
        <c:axId val="394200896"/>
      </c:barChart>
      <c:catAx>
        <c:axId val="3941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0896"/>
        <c:crosses val="autoZero"/>
        <c:auto val="1"/>
        <c:lblAlgn val="ctr"/>
        <c:lblOffset val="100"/>
        <c:noMultiLvlLbl val="0"/>
      </c:catAx>
      <c:valAx>
        <c:axId val="3942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9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'2) emission'!$A$3</c:f>
              <c:strCache>
                <c:ptCount val="1"/>
                <c:pt idx="0">
                  <c:v>for visualization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'2) emission'!$B$2:$O$2</c:f>
              <c:strCache>
                <c:ptCount val="14"/>
                <c:pt idx="0">
                  <c:v> Base Case</c:v>
                </c:pt>
                <c:pt idx="1">
                  <c:v> 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</c:strCache>
            </c:strRef>
          </c:cat>
          <c:val>
            <c:numRef>
              <c:f>'2) emission'!$B$3:$O$3</c:f>
              <c:numCache>
                <c:formatCode>General</c:formatCode>
                <c:ptCount val="14"/>
                <c:pt idx="0">
                  <c:v>8</c:v>
                </c:pt>
                <c:pt idx="1">
                  <c:v>45.669195000000002</c:v>
                </c:pt>
                <c:pt idx="3">
                  <c:v>6</c:v>
                </c:pt>
                <c:pt idx="4">
                  <c:v>30.716184999999999</c:v>
                </c:pt>
                <c:pt idx="6">
                  <c:v>45.350970000000004</c:v>
                </c:pt>
                <c:pt idx="7">
                  <c:v>315.61588499999999</c:v>
                </c:pt>
                <c:pt idx="9">
                  <c:v>131.08639499999998</c:v>
                </c:pt>
                <c:pt idx="10">
                  <c:v>31.853319999999997</c:v>
                </c:pt>
                <c:pt idx="12">
                  <c:v>233.61688500000002</c:v>
                </c:pt>
                <c:pt idx="13">
                  <c:v>452.00544000000002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0-4FEF-9D0F-402521B0B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663024"/>
        <c:axId val="322663856"/>
      </c:barChart>
      <c:catAx>
        <c:axId val="32266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63856"/>
        <c:crosses val="autoZero"/>
        <c:auto val="1"/>
        <c:lblAlgn val="ctr"/>
        <c:lblOffset val="100"/>
        <c:noMultiLvlLbl val="0"/>
      </c:catAx>
      <c:valAx>
        <c:axId val="3226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6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'2) emission'!$A$3</c:f>
              <c:strCache>
                <c:ptCount val="1"/>
                <c:pt idx="0">
                  <c:v>for visualization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'2) emission'!$B$2:$O$2</c:f>
              <c:strCache>
                <c:ptCount val="14"/>
                <c:pt idx="0">
                  <c:v> Base Case</c:v>
                </c:pt>
                <c:pt idx="1">
                  <c:v> 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</c:strCache>
            </c:strRef>
          </c:cat>
          <c:val>
            <c:numRef>
              <c:f>'2) emission'!$B$3:$O$3</c:f>
              <c:numCache>
                <c:formatCode>General</c:formatCode>
                <c:ptCount val="14"/>
                <c:pt idx="0">
                  <c:v>8</c:v>
                </c:pt>
                <c:pt idx="1">
                  <c:v>45.669195000000002</c:v>
                </c:pt>
                <c:pt idx="3">
                  <c:v>6</c:v>
                </c:pt>
                <c:pt idx="4">
                  <c:v>30.716184999999999</c:v>
                </c:pt>
                <c:pt idx="6">
                  <c:v>45.350970000000004</c:v>
                </c:pt>
                <c:pt idx="7">
                  <c:v>315.61588499999999</c:v>
                </c:pt>
                <c:pt idx="9">
                  <c:v>131.08639499999998</c:v>
                </c:pt>
                <c:pt idx="10">
                  <c:v>31.853319999999997</c:v>
                </c:pt>
                <c:pt idx="12">
                  <c:v>233.61688500000002</c:v>
                </c:pt>
                <c:pt idx="13">
                  <c:v>452.00544000000002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7-4094-9B8E-2B43CF5F9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94145152"/>
        <c:axId val="394165952"/>
      </c:barChart>
      <c:catAx>
        <c:axId val="394145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4165952"/>
        <c:crosses val="autoZero"/>
        <c:auto val="1"/>
        <c:lblAlgn val="ctr"/>
        <c:lblOffset val="100"/>
        <c:noMultiLvlLbl val="0"/>
      </c:catAx>
      <c:valAx>
        <c:axId val="394165952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4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'1) capacity'!$A$3</c:f>
              <c:strCache>
                <c:ptCount val="1"/>
                <c:pt idx="0">
                  <c:v> Rooftop 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capacity'!$B$3:$R$3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1.1619999999999999</c:v>
                </c:pt>
                <c:pt idx="13">
                  <c:v>23.780999999999999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9-41D1-8079-DA1EF3347738}"/>
            </c:ext>
          </c:extLst>
        </c:ser>
        <c:ser>
          <c:idx val="1"/>
          <c:order val="1"/>
          <c:tx>
            <c:strRef>
              <c:f>'1) capacity'!$A$4</c:f>
              <c:strCache>
                <c:ptCount val="1"/>
                <c:pt idx="0">
                  <c:v> Utility-scale 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capacity'!$B$4:$R$4</c:f>
              <c:numCache>
                <c:formatCode>General</c:formatCode>
                <c:ptCount val="17"/>
                <c:pt idx="0">
                  <c:v>25.366</c:v>
                </c:pt>
                <c:pt idx="1">
                  <c:v>35.613</c:v>
                </c:pt>
                <c:pt idx="3">
                  <c:v>25.869</c:v>
                </c:pt>
                <c:pt idx="4">
                  <c:v>35.613</c:v>
                </c:pt>
                <c:pt idx="6">
                  <c:v>24.747</c:v>
                </c:pt>
                <c:pt idx="7">
                  <c:v>36.165999999999997</c:v>
                </c:pt>
                <c:pt idx="9">
                  <c:v>22.789000000000001</c:v>
                </c:pt>
                <c:pt idx="10">
                  <c:v>35.86</c:v>
                </c:pt>
                <c:pt idx="12">
                  <c:v>35.448</c:v>
                </c:pt>
                <c:pt idx="13">
                  <c:v>21.239000000000001</c:v>
                </c:pt>
                <c:pt idx="15">
                  <c:v>24.645</c:v>
                </c:pt>
                <c:pt idx="16">
                  <c:v>34.781999999999996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9-41D1-8079-DA1EF3347738}"/>
            </c:ext>
          </c:extLst>
        </c:ser>
        <c:ser>
          <c:idx val="2"/>
          <c:order val="2"/>
          <c:tx>
            <c:strRef>
              <c:f>'1) capacity'!$A$5</c:f>
              <c:strCache>
                <c:ptCount val="1"/>
                <c:pt idx="0">
                  <c:v> Onshore 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capacity'!$B$5:$R$5</c:f>
              <c:numCache>
                <c:formatCode>General</c:formatCode>
                <c:ptCount val="17"/>
                <c:pt idx="0">
                  <c:v>13.356</c:v>
                </c:pt>
                <c:pt idx="1">
                  <c:v>14.667</c:v>
                </c:pt>
                <c:pt idx="3">
                  <c:v>12.99</c:v>
                </c:pt>
                <c:pt idx="4">
                  <c:v>14.667</c:v>
                </c:pt>
                <c:pt idx="6">
                  <c:v>13.752000000000001</c:v>
                </c:pt>
                <c:pt idx="7">
                  <c:v>13.367000000000001</c:v>
                </c:pt>
                <c:pt idx="9">
                  <c:v>13.252000000000001</c:v>
                </c:pt>
                <c:pt idx="10">
                  <c:v>14.462999999999999</c:v>
                </c:pt>
                <c:pt idx="12">
                  <c:v>7.7949999999999999</c:v>
                </c:pt>
                <c:pt idx="13">
                  <c:v>23.23</c:v>
                </c:pt>
                <c:pt idx="15">
                  <c:v>13.837999999999999</c:v>
                </c:pt>
                <c:pt idx="16">
                  <c:v>14.382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9-41D1-8079-DA1EF3347738}"/>
            </c:ext>
          </c:extLst>
        </c:ser>
        <c:ser>
          <c:idx val="3"/>
          <c:order val="3"/>
          <c:tx>
            <c:strRef>
              <c:f>'1) capacity'!$A$6</c:f>
              <c:strCache>
                <c:ptCount val="1"/>
                <c:pt idx="0">
                  <c:v> Offshore wind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capacity'!$B$6:$R$6</c:f>
              <c:numCache>
                <c:formatCode>General</c:formatCode>
                <c:ptCount val="17"/>
                <c:pt idx="0">
                  <c:v>29.468</c:v>
                </c:pt>
                <c:pt idx="1">
                  <c:v>30.634</c:v>
                </c:pt>
                <c:pt idx="3">
                  <c:v>29.727</c:v>
                </c:pt>
                <c:pt idx="4">
                  <c:v>30.634</c:v>
                </c:pt>
                <c:pt idx="6">
                  <c:v>29.17</c:v>
                </c:pt>
                <c:pt idx="7">
                  <c:v>35.402000000000001</c:v>
                </c:pt>
                <c:pt idx="9">
                  <c:v>28.741</c:v>
                </c:pt>
                <c:pt idx="10">
                  <c:v>34.683</c:v>
                </c:pt>
                <c:pt idx="12">
                  <c:v>33.290999999999997</c:v>
                </c:pt>
                <c:pt idx="13">
                  <c:v>30.527000000000001</c:v>
                </c:pt>
                <c:pt idx="15">
                  <c:v>27.515999999999998</c:v>
                </c:pt>
                <c:pt idx="16">
                  <c:v>34.764000000000003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9-41D1-8079-DA1EF3347738}"/>
            </c:ext>
          </c:extLst>
        </c:ser>
        <c:ser>
          <c:idx val="4"/>
          <c:order val="4"/>
          <c:tx>
            <c:strRef>
              <c:f>'1) capacity'!$A$7</c:f>
              <c:strCache>
                <c:ptCount val="1"/>
                <c:pt idx="0">
                  <c:v> Nuclear power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capacity'!$B$7:$R$7</c:f>
              <c:numCache>
                <c:formatCode>General</c:formatCode>
                <c:ptCount val="17"/>
                <c:pt idx="0">
                  <c:v>18</c:v>
                </c:pt>
                <c:pt idx="1">
                  <c:v>0</c:v>
                </c:pt>
                <c:pt idx="3">
                  <c:v>18</c:v>
                </c:pt>
                <c:pt idx="4">
                  <c:v>0</c:v>
                </c:pt>
                <c:pt idx="6">
                  <c:v>18</c:v>
                </c:pt>
                <c:pt idx="7">
                  <c:v>0</c:v>
                </c:pt>
                <c:pt idx="9">
                  <c:v>18</c:v>
                </c:pt>
                <c:pt idx="10">
                  <c:v>0</c:v>
                </c:pt>
                <c:pt idx="12">
                  <c:v>17.663</c:v>
                </c:pt>
                <c:pt idx="13">
                  <c:v>0</c:v>
                </c:pt>
                <c:pt idx="15">
                  <c:v>18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9-41D1-8079-DA1EF3347738}"/>
            </c:ext>
          </c:extLst>
        </c:ser>
        <c:ser>
          <c:idx val="5"/>
          <c:order val="5"/>
          <c:tx>
            <c:strRef>
              <c:f>'1) capacity'!$A$8</c:f>
              <c:strCache>
                <c:ptCount val="1"/>
                <c:pt idx="0">
                  <c:v> Hydropower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capacity'!$B$8:$R$8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2.0489999999999999</c:v>
                </c:pt>
                <c:pt idx="13">
                  <c:v>2.0990000000000002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69-41D1-8079-DA1EF3347738}"/>
            </c:ext>
          </c:extLst>
        </c:ser>
        <c:ser>
          <c:idx val="6"/>
          <c:order val="6"/>
          <c:tx>
            <c:strRef>
              <c:f>'1) capacity'!$A$9</c:f>
              <c:strCache>
                <c:ptCount val="1"/>
                <c:pt idx="0">
                  <c:v> Natural gas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'1) capacity'!$B$2:$R$2</c:f>
              <c:strCache>
                <c:ptCount val="17"/>
                <c:pt idx="0">
                  <c:v>Base Case</c:v>
                </c:pt>
                <c:pt idx="1">
                  <c:v>No Nuclear</c:v>
                </c:pt>
                <c:pt idx="3">
                  <c:v>Base Case</c:v>
                </c:pt>
                <c:pt idx="4">
                  <c:v>No Nuclear</c:v>
                </c:pt>
                <c:pt idx="6">
                  <c:v>Base Case</c:v>
                </c:pt>
                <c:pt idx="7">
                  <c:v>No Nuclear</c:v>
                </c:pt>
                <c:pt idx="9">
                  <c:v>Base Case</c:v>
                </c:pt>
                <c:pt idx="10">
                  <c:v>No Nuclear</c:v>
                </c:pt>
                <c:pt idx="12">
                  <c:v>Base Case</c:v>
                </c:pt>
                <c:pt idx="13">
                  <c:v>No Nuclear</c:v>
                </c:pt>
                <c:pt idx="15">
                  <c:v>Base Case</c:v>
                </c:pt>
                <c:pt idx="16">
                  <c:v>No Nuclear</c:v>
                </c:pt>
              </c:strCache>
            </c:strRef>
          </c:cat>
          <c:val>
            <c:numRef>
              <c:f>'1) capacity'!$B$9:$R$9</c:f>
              <c:numCache>
                <c:formatCode>General</c:formatCode>
                <c:ptCount val="17"/>
                <c:pt idx="0">
                  <c:v>5.1820000000000004</c:v>
                </c:pt>
                <c:pt idx="1">
                  <c:v>19.114000000000001</c:v>
                </c:pt>
                <c:pt idx="3">
                  <c:v>5.1790000000000003</c:v>
                </c:pt>
                <c:pt idx="4">
                  <c:v>19.114000000000001</c:v>
                </c:pt>
                <c:pt idx="6">
                  <c:v>5.2140000000000004</c:v>
                </c:pt>
                <c:pt idx="7">
                  <c:v>19.263999999999999</c:v>
                </c:pt>
                <c:pt idx="9">
                  <c:v>7.9770000000000003</c:v>
                </c:pt>
                <c:pt idx="10">
                  <c:v>19.14</c:v>
                </c:pt>
                <c:pt idx="12">
                  <c:v>0</c:v>
                </c:pt>
                <c:pt idx="13">
                  <c:v>0</c:v>
                </c:pt>
                <c:pt idx="15">
                  <c:v>6.1520000000000001</c:v>
                </c:pt>
                <c:pt idx="16">
                  <c:v>19.094000000000001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69-41D1-8079-DA1EF3347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56181840"/>
        <c:axId val="556185168"/>
      </c:barChart>
      <c:catAx>
        <c:axId val="5561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85168"/>
        <c:crosses val="autoZero"/>
        <c:auto val="1"/>
        <c:lblAlgn val="ctr"/>
        <c:lblOffset val="100"/>
        <c:noMultiLvlLbl val="0"/>
      </c:catAx>
      <c:valAx>
        <c:axId val="5561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742477</xdr:colOff>
      <xdr:row>15</xdr:row>
      <xdr:rowOff>123682</xdr:rowOff>
    </xdr:from>
    <xdr:to>
      <xdr:col>16</xdr:col>
      <xdr:colOff>49142</xdr:colOff>
      <xdr:row>35</xdr:row>
      <xdr:rowOff>26157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EA9B-B887-4FC5-8E16-6782B86A9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36812</xdr:colOff>
      <xdr:row>13</xdr:row>
      <xdr:rowOff>138043</xdr:rowOff>
    </xdr:from>
    <xdr:to>
      <xdr:col>10</xdr:col>
      <xdr:colOff>900965</xdr:colOff>
      <xdr:row>35</xdr:row>
      <xdr:rowOff>119638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9FC71-4A15-46AB-9B09-06E608525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1215978</xdr:colOff>
      <xdr:row>8</xdr:row>
      <xdr:rowOff>21609</xdr:rowOff>
    </xdr:from>
    <xdr:to>
      <xdr:col>14</xdr:col>
      <xdr:colOff>2053799</xdr:colOff>
      <xdr:row>23</xdr:row>
      <xdr:rowOff>63689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727F3D-9D45-43FC-8842-68A4DEF2B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12</xdr:row>
      <xdr:rowOff>0</xdr:rowOff>
    </xdr:from>
    <xdr:to>
      <xdr:col>19</xdr:col>
      <xdr:colOff>63500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55D1A-2279-4D58-92BC-9561B3FE9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155575</xdr:colOff>
      <xdr:row>25</xdr:row>
      <xdr:rowOff>34925</xdr:rowOff>
    </xdr:from>
    <xdr:to>
      <xdr:col>7</xdr:col>
      <xdr:colOff>460375</xdr:colOff>
      <xdr:row>40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7BC6F6-A7CB-4BF5-88E2-A8160F31F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555813</xdr:colOff>
      <xdr:row>12</xdr:row>
      <xdr:rowOff>79184</xdr:rowOff>
    </xdr:from>
    <xdr:to>
      <xdr:col>31</xdr:col>
      <xdr:colOff>158938</xdr:colOff>
      <xdr:row>30</xdr:row>
      <xdr:rowOff>41985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AC243-62A5-4ED8-BE81-685C57857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"/>
  <sheetViews>
    <sheetView topLeftCell="F1" zoomScale="67" workbookViewId="0">
      <selection activeCell="Q7" sqref="Q7"/>
    </sheetView>
  </sheetViews>
  <sheetFormatPr defaultRowHeight="14.5" x14ac:dyDescent="0.35"/>
  <cols>
    <col min="1" max="1" width="39.7265625" bestFit="1" customWidth="1"/>
    <col min="2" max="2" width="30.453125" bestFit="1" customWidth="1"/>
    <col min="3" max="4" width="30.453125" customWidth="1"/>
    <col min="5" max="5" width="25.90625" bestFit="1" customWidth="1"/>
    <col min="6" max="7" width="25.90625" customWidth="1"/>
    <col min="8" max="10" width="35.26953125" customWidth="1"/>
    <col min="11" max="11" width="20.453125" bestFit="1" customWidth="1"/>
    <col min="12" max="13" width="20.453125" customWidth="1"/>
    <col min="14" max="16" width="33" customWidth="1"/>
    <col min="17" max="17" width="19.1796875" bestFit="1" customWidth="1"/>
  </cols>
  <sheetData>
    <row r="2" spans="1:18" ht="25.5" customHeight="1" x14ac:dyDescent="0.35"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2"/>
      <c r="N2" s="1"/>
      <c r="O2" s="1"/>
      <c r="P2" s="2"/>
      <c r="Q2" s="1"/>
      <c r="R2" s="1"/>
    </row>
    <row r="3" spans="1:18" x14ac:dyDescent="0.35">
      <c r="A3" t="s">
        <v>0</v>
      </c>
      <c r="B3" s="4">
        <v>139.64000836011999</v>
      </c>
      <c r="C3" s="4">
        <v>128.45863649332</v>
      </c>
      <c r="D3" s="4"/>
      <c r="E3" s="3">
        <v>139.64000836011999</v>
      </c>
      <c r="F3" s="3">
        <v>134.84577195151999</v>
      </c>
      <c r="G3" s="3"/>
      <c r="H3" s="3">
        <v>139.72763269292</v>
      </c>
      <c r="I3" s="3">
        <v>133.35227843172001</v>
      </c>
      <c r="J3" s="3"/>
      <c r="K3" s="3">
        <v>143.03057071131997</v>
      </c>
      <c r="L3" s="3">
        <v>135.19004693031999</v>
      </c>
      <c r="M3" s="3"/>
      <c r="N3" s="3">
        <v>137.046892275</v>
      </c>
      <c r="O3" s="3">
        <v>111.67274868072001</v>
      </c>
      <c r="P3" s="3"/>
      <c r="Q3" s="3">
        <v>138.95663197812001</v>
      </c>
      <c r="R3">
        <v>134.22847035231999</v>
      </c>
    </row>
    <row r="4" spans="1:18" x14ac:dyDescent="0.35">
      <c r="A4" t="s">
        <v>1</v>
      </c>
      <c r="B4" s="4">
        <v>76.748851974999994</v>
      </c>
      <c r="C4" s="4">
        <v>62.54</v>
      </c>
      <c r="D4" s="4"/>
      <c r="E4" s="3">
        <v>76.999895000000009</v>
      </c>
      <c r="F4" s="3">
        <v>65.468000000000004</v>
      </c>
      <c r="G4" s="3"/>
      <c r="H4" s="3">
        <v>79.239280832349763</v>
      </c>
      <c r="I4" s="3">
        <v>78.626000000000005</v>
      </c>
      <c r="J4" s="3"/>
      <c r="K4" s="3">
        <v>92.575000000000003</v>
      </c>
      <c r="L4" s="3">
        <v>62.41</v>
      </c>
      <c r="M4" s="3"/>
      <c r="N4" s="3">
        <v>145.44300000000001</v>
      </c>
      <c r="O4" s="3">
        <v>856.99300000000005</v>
      </c>
      <c r="P4" s="3"/>
      <c r="Q4" s="3">
        <v>81.141000000000005</v>
      </c>
      <c r="R4">
        <v>83.287000000000006</v>
      </c>
    </row>
    <row r="5" spans="1:18" x14ac:dyDescent="0.35">
      <c r="A5" t="s">
        <v>2</v>
      </c>
      <c r="B5" s="4">
        <v>-51.1</v>
      </c>
      <c r="C5" s="4">
        <v>-5.4749999999999996</v>
      </c>
      <c r="D5" s="4"/>
      <c r="E5" s="3">
        <v>-51.1</v>
      </c>
      <c r="F5" s="3">
        <v>-5.4749999999999996</v>
      </c>
      <c r="G5" s="3"/>
      <c r="H5" s="3">
        <v>-54.75</v>
      </c>
      <c r="I5" s="3">
        <v>-27.375</v>
      </c>
      <c r="J5" s="3"/>
      <c r="K5" s="3">
        <v>-58.4</v>
      </c>
      <c r="L5" s="3">
        <v>-5.4749999999999996</v>
      </c>
      <c r="M5" s="3"/>
      <c r="N5" s="3">
        <v>-49.274999999999999</v>
      </c>
      <c r="O5" s="3">
        <v>-49.274999999999999</v>
      </c>
      <c r="P5" s="3"/>
      <c r="Q5" s="3">
        <v>-56.575000000000003</v>
      </c>
      <c r="R5">
        <v>-38.325000000000003</v>
      </c>
    </row>
    <row r="6" spans="1:18" x14ac:dyDescent="0.35">
      <c r="A6" t="s">
        <v>3</v>
      </c>
      <c r="B6" s="4">
        <v>165.28886033512001</v>
      </c>
      <c r="C6" s="4">
        <v>185.52363649332</v>
      </c>
      <c r="D6" s="4"/>
      <c r="E6" s="3">
        <v>165.53990336012001</v>
      </c>
      <c r="F6" s="3">
        <v>194.83877195151999</v>
      </c>
      <c r="G6" s="3"/>
      <c r="H6" s="3">
        <v>164.21691352526975</v>
      </c>
      <c r="I6" s="3">
        <v>184.60327843172001</v>
      </c>
      <c r="J6" s="3"/>
      <c r="K6" s="3">
        <v>177.20557071131998</v>
      </c>
      <c r="L6" s="3">
        <v>192.12504693032</v>
      </c>
      <c r="M6" s="3"/>
      <c r="N6" s="3">
        <v>233.21489227499998</v>
      </c>
      <c r="O6" s="3">
        <v>919.39074868071998</v>
      </c>
      <c r="P6" s="3"/>
      <c r="Q6" s="3">
        <v>163.52263197812002</v>
      </c>
      <c r="R6">
        <v>179.19047035232001</v>
      </c>
    </row>
    <row r="8" spans="1:18" x14ac:dyDescent="0.35">
      <c r="B8">
        <f>100*(C6-B6)/B6</f>
        <v>12.242068895129636</v>
      </c>
      <c r="E8">
        <f t="shared" ref="E8:Q8" si="0">100*(F6-E6)/E6</f>
        <v>17.698976498531852</v>
      </c>
      <c r="H8">
        <f t="shared" si="0"/>
        <v>12.414290628664878</v>
      </c>
      <c r="K8">
        <f t="shared" si="0"/>
        <v>8.4193042911189657</v>
      </c>
      <c r="N8">
        <f t="shared" si="0"/>
        <v>294.22471683180595</v>
      </c>
      <c r="Q8">
        <f t="shared" si="0"/>
        <v>9.5814494817429345</v>
      </c>
    </row>
    <row r="13" spans="1:18" x14ac:dyDescent="0.35">
      <c r="B1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"/>
  <sheetViews>
    <sheetView tabSelected="1" workbookViewId="0">
      <selection activeCell="B4" sqref="B4"/>
    </sheetView>
  </sheetViews>
  <sheetFormatPr defaultRowHeight="14.5" x14ac:dyDescent="0.35"/>
  <sheetData>
    <row r="2" spans="1:18" x14ac:dyDescent="0.35">
      <c r="B2" s="1" t="s">
        <v>16</v>
      </c>
      <c r="C2" s="1" t="s">
        <v>17</v>
      </c>
      <c r="D2" s="1"/>
      <c r="E2" s="1" t="s">
        <v>13</v>
      </c>
      <c r="F2" s="1" t="s">
        <v>14</v>
      </c>
      <c r="G2" s="1"/>
      <c r="H2" s="1" t="s">
        <v>13</v>
      </c>
      <c r="I2" s="1" t="s">
        <v>14</v>
      </c>
      <c r="J2" s="2"/>
      <c r="K2" s="1" t="s">
        <v>13</v>
      </c>
      <c r="L2" s="1" t="s">
        <v>14</v>
      </c>
      <c r="M2" s="2"/>
      <c r="N2" s="1" t="s">
        <v>13</v>
      </c>
      <c r="O2" s="1" t="s">
        <v>14</v>
      </c>
      <c r="P2" s="2"/>
      <c r="Q2" s="1" t="s">
        <v>13</v>
      </c>
      <c r="R2" s="1" t="s">
        <v>14</v>
      </c>
    </row>
    <row r="3" spans="1:18" x14ac:dyDescent="0.35">
      <c r="A3" t="s">
        <v>23</v>
      </c>
      <c r="B3">
        <v>8</v>
      </c>
      <c r="C3">
        <v>45.669195000000002</v>
      </c>
      <c r="E3">
        <v>6</v>
      </c>
      <c r="F3">
        <v>30.716184999999999</v>
      </c>
      <c r="H3">
        <v>45.350970000000004</v>
      </c>
      <c r="I3">
        <v>315.61588499999999</v>
      </c>
      <c r="K3">
        <v>131.08639499999998</v>
      </c>
      <c r="L3">
        <v>31.853319999999997</v>
      </c>
      <c r="N3">
        <v>233.61688500000002</v>
      </c>
      <c r="O3">
        <v>452.00544000000002</v>
      </c>
    </row>
    <row r="4" spans="1:18" x14ac:dyDescent="0.35">
      <c r="A4" t="s">
        <v>5</v>
      </c>
      <c r="B4">
        <v>3.6646349999999996</v>
      </c>
      <c r="C4">
        <v>45.669195000000002</v>
      </c>
      <c r="E4">
        <v>1.8908149999999999</v>
      </c>
      <c r="F4">
        <v>30.716184999999999</v>
      </c>
      <c r="H4">
        <v>45.350970000000004</v>
      </c>
      <c r="I4">
        <v>315.61588499999999</v>
      </c>
      <c r="K4">
        <v>131.08639499999998</v>
      </c>
      <c r="L4">
        <v>31.853319999999997</v>
      </c>
      <c r="N4">
        <v>233.61688500000002</v>
      </c>
      <c r="O4">
        <v>452.00544000000002</v>
      </c>
    </row>
    <row r="5" spans="1:18" x14ac:dyDescent="0.35">
      <c r="A5" t="s">
        <v>18</v>
      </c>
      <c r="C5">
        <f>100*(C3-B3)/B3</f>
        <v>470.8649375</v>
      </c>
      <c r="F5">
        <f t="shared" ref="F5:O5" si="0">100*(F3-E3)/E3</f>
        <v>411.93641666666667</v>
      </c>
      <c r="I5">
        <f t="shared" si="0"/>
        <v>595.94075937074763</v>
      </c>
      <c r="L5">
        <f t="shared" si="0"/>
        <v>-75.700514153280366</v>
      </c>
      <c r="O5">
        <f t="shared" si="0"/>
        <v>93.481494284970012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23"/>
  <sheetViews>
    <sheetView zoomScale="67" workbookViewId="0">
      <selection activeCell="I19" sqref="I19"/>
    </sheetView>
  </sheetViews>
  <sheetFormatPr defaultRowHeight="14.5" x14ac:dyDescent="0.35"/>
  <cols>
    <col min="1" max="1" width="15.453125" bestFit="1" customWidth="1"/>
  </cols>
  <sheetData>
    <row r="2" spans="1:18" x14ac:dyDescent="0.35">
      <c r="B2" s="1" t="s">
        <v>15</v>
      </c>
      <c r="C2" s="1" t="s">
        <v>14</v>
      </c>
      <c r="D2" s="1"/>
      <c r="E2" s="1" t="s">
        <v>15</v>
      </c>
      <c r="F2" s="1" t="s">
        <v>14</v>
      </c>
      <c r="G2" s="1"/>
      <c r="H2" s="1" t="s">
        <v>15</v>
      </c>
      <c r="I2" s="1" t="s">
        <v>14</v>
      </c>
      <c r="J2" s="2"/>
      <c r="K2" s="1" t="s">
        <v>15</v>
      </c>
      <c r="L2" s="1" t="s">
        <v>14</v>
      </c>
      <c r="M2" s="2"/>
      <c r="N2" s="1" t="s">
        <v>15</v>
      </c>
      <c r="O2" s="1" t="s">
        <v>14</v>
      </c>
      <c r="P2" s="2"/>
      <c r="Q2" s="1" t="s">
        <v>15</v>
      </c>
      <c r="R2" s="1" t="s">
        <v>14</v>
      </c>
    </row>
    <row r="3" spans="1:18" x14ac:dyDescent="0.35">
      <c r="A3" t="s">
        <v>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N3">
        <v>1.1619999999999999</v>
      </c>
      <c r="O3">
        <v>23.780999999999999</v>
      </c>
      <c r="Q3">
        <v>0</v>
      </c>
      <c r="R3">
        <v>0</v>
      </c>
    </row>
    <row r="4" spans="1:18" x14ac:dyDescent="0.35">
      <c r="A4" t="s">
        <v>7</v>
      </c>
      <c r="B4">
        <v>25.366</v>
      </c>
      <c r="C4">
        <v>35.613</v>
      </c>
      <c r="E4">
        <v>25.869</v>
      </c>
      <c r="F4">
        <v>35.613</v>
      </c>
      <c r="H4">
        <v>24.747</v>
      </c>
      <c r="I4">
        <v>36.165999999999997</v>
      </c>
      <c r="K4">
        <v>22.789000000000001</v>
      </c>
      <c r="L4">
        <v>35.86</v>
      </c>
      <c r="N4">
        <v>35.448</v>
      </c>
      <c r="O4">
        <v>21.239000000000001</v>
      </c>
      <c r="Q4">
        <v>24.645</v>
      </c>
      <c r="R4">
        <v>34.781999999999996</v>
      </c>
    </row>
    <row r="5" spans="1:18" x14ac:dyDescent="0.35">
      <c r="A5" t="s">
        <v>8</v>
      </c>
      <c r="B5">
        <v>13.356</v>
      </c>
      <c r="C5">
        <v>14.667</v>
      </c>
      <c r="E5">
        <v>12.99</v>
      </c>
      <c r="F5">
        <v>14.667</v>
      </c>
      <c r="H5">
        <v>13.752000000000001</v>
      </c>
      <c r="I5">
        <v>13.367000000000001</v>
      </c>
      <c r="K5">
        <v>13.252000000000001</v>
      </c>
      <c r="L5">
        <v>14.462999999999999</v>
      </c>
      <c r="N5">
        <v>7.7949999999999999</v>
      </c>
      <c r="O5">
        <v>23.23</v>
      </c>
      <c r="Q5">
        <v>13.837999999999999</v>
      </c>
      <c r="R5">
        <v>14.382</v>
      </c>
    </row>
    <row r="6" spans="1:18" x14ac:dyDescent="0.35">
      <c r="A6" t="s">
        <v>9</v>
      </c>
      <c r="B6">
        <v>29.468</v>
      </c>
      <c r="C6">
        <v>30.634</v>
      </c>
      <c r="E6">
        <v>29.727</v>
      </c>
      <c r="F6">
        <v>30.634</v>
      </c>
      <c r="H6">
        <v>29.17</v>
      </c>
      <c r="I6">
        <v>35.402000000000001</v>
      </c>
      <c r="K6">
        <v>28.741</v>
      </c>
      <c r="L6">
        <v>34.683</v>
      </c>
      <c r="N6">
        <v>33.290999999999997</v>
      </c>
      <c r="O6">
        <v>30.527000000000001</v>
      </c>
      <c r="Q6">
        <v>27.515999999999998</v>
      </c>
      <c r="R6">
        <v>34.764000000000003</v>
      </c>
    </row>
    <row r="7" spans="1:18" x14ac:dyDescent="0.35">
      <c r="A7" t="s">
        <v>10</v>
      </c>
      <c r="B7">
        <v>18</v>
      </c>
      <c r="C7">
        <v>0</v>
      </c>
      <c r="E7">
        <v>18</v>
      </c>
      <c r="F7">
        <v>0</v>
      </c>
      <c r="H7">
        <v>18</v>
      </c>
      <c r="I7">
        <v>0</v>
      </c>
      <c r="K7">
        <v>18</v>
      </c>
      <c r="L7">
        <v>0</v>
      </c>
      <c r="N7">
        <v>17.663</v>
      </c>
      <c r="O7">
        <v>0</v>
      </c>
      <c r="Q7">
        <v>18</v>
      </c>
      <c r="R7">
        <v>0</v>
      </c>
    </row>
    <row r="8" spans="1:18" x14ac:dyDescent="0.35">
      <c r="A8" t="s">
        <v>11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2.0489999999999999</v>
      </c>
      <c r="O8">
        <v>2.0990000000000002</v>
      </c>
      <c r="Q8">
        <v>0</v>
      </c>
      <c r="R8">
        <v>0</v>
      </c>
    </row>
    <row r="9" spans="1:18" x14ac:dyDescent="0.35">
      <c r="A9" t="s">
        <v>12</v>
      </c>
      <c r="B9">
        <v>5.1820000000000004</v>
      </c>
      <c r="C9">
        <v>19.114000000000001</v>
      </c>
      <c r="E9">
        <v>5.1790000000000003</v>
      </c>
      <c r="F9">
        <v>19.114000000000001</v>
      </c>
      <c r="H9">
        <v>5.2140000000000004</v>
      </c>
      <c r="I9">
        <v>19.263999999999999</v>
      </c>
      <c r="K9">
        <v>7.9770000000000003</v>
      </c>
      <c r="L9">
        <v>19.14</v>
      </c>
      <c r="N9">
        <v>0</v>
      </c>
      <c r="O9">
        <v>0</v>
      </c>
      <c r="Q9">
        <v>6.1520000000000001</v>
      </c>
      <c r="R9">
        <v>19.094000000000001</v>
      </c>
    </row>
    <row r="10" spans="1:18" x14ac:dyDescent="0.35">
      <c r="C10" t="s">
        <v>19</v>
      </c>
    </row>
    <row r="11" spans="1:18" x14ac:dyDescent="0.35">
      <c r="A11" t="s">
        <v>6</v>
      </c>
      <c r="B11">
        <f>C3-B3</f>
        <v>0</v>
      </c>
      <c r="E11">
        <f>F3-E3</f>
        <v>0</v>
      </c>
      <c r="H11">
        <f>I3-H3</f>
        <v>0</v>
      </c>
      <c r="K11">
        <f>L3-K3</f>
        <v>0</v>
      </c>
      <c r="N11">
        <f>O3-N3</f>
        <v>22.619</v>
      </c>
      <c r="Q11">
        <f>R3-Q3</f>
        <v>0</v>
      </c>
    </row>
    <row r="12" spans="1:18" x14ac:dyDescent="0.35">
      <c r="A12" t="s">
        <v>7</v>
      </c>
      <c r="B12">
        <f t="shared" ref="B12:B17" si="0">C4-B4</f>
        <v>10.247</v>
      </c>
      <c r="C12">
        <f t="shared" ref="C12:R17" si="1">100*(C4-B4)/B4</f>
        <v>40.396593865804626</v>
      </c>
      <c r="E12">
        <f t="shared" ref="E12:E17" si="2">F4-E4</f>
        <v>9.7439999999999998</v>
      </c>
      <c r="F12">
        <f t="shared" si="1"/>
        <v>37.666705322973442</v>
      </c>
      <c r="H12">
        <f t="shared" ref="H12:H17" si="3">I4-H4</f>
        <v>11.418999999999997</v>
      </c>
      <c r="I12">
        <f t="shared" si="1"/>
        <v>46.142966824261514</v>
      </c>
      <c r="K12">
        <f t="shared" ref="K12:K17" si="4">L4-K4</f>
        <v>13.070999999999998</v>
      </c>
      <c r="L12">
        <f t="shared" si="1"/>
        <v>57.356619421650791</v>
      </c>
      <c r="N12">
        <f t="shared" ref="N12:N17" si="5">O4-N4</f>
        <v>-14.209</v>
      </c>
      <c r="O12">
        <f>100*(O4-N4)/N4</f>
        <v>-40.084066802076279</v>
      </c>
      <c r="Q12">
        <f t="shared" ref="Q12:Q17" si="6">R4-Q4</f>
        <v>10.136999999999997</v>
      </c>
      <c r="R12">
        <f t="shared" si="1"/>
        <v>41.132075471698101</v>
      </c>
    </row>
    <row r="13" spans="1:18" x14ac:dyDescent="0.35">
      <c r="A13" t="s">
        <v>8</v>
      </c>
      <c r="B13">
        <f t="shared" si="0"/>
        <v>1.3109999999999999</v>
      </c>
      <c r="C13">
        <f t="shared" si="1"/>
        <v>9.8158131176999106</v>
      </c>
      <c r="E13">
        <f t="shared" si="2"/>
        <v>1.6769999999999996</v>
      </c>
      <c r="F13">
        <f t="shared" si="1"/>
        <v>12.909930715935332</v>
      </c>
      <c r="H13">
        <f t="shared" si="3"/>
        <v>-0.38499999999999979</v>
      </c>
      <c r="I13">
        <f t="shared" si="1"/>
        <v>-2.7995927865037795</v>
      </c>
      <c r="K13">
        <f t="shared" si="4"/>
        <v>1.2109999999999985</v>
      </c>
      <c r="L13">
        <f t="shared" si="1"/>
        <v>9.1382432840325869</v>
      </c>
      <c r="N13">
        <f t="shared" si="5"/>
        <v>15.435</v>
      </c>
      <c r="O13">
        <f>100*(O5-N5)/N5</f>
        <v>198.01154586273253</v>
      </c>
      <c r="Q13">
        <f t="shared" si="6"/>
        <v>0.54400000000000048</v>
      </c>
      <c r="R13">
        <f t="shared" si="1"/>
        <v>3.9312039312039349</v>
      </c>
    </row>
    <row r="14" spans="1:18" x14ac:dyDescent="0.35">
      <c r="A14" t="s">
        <v>9</v>
      </c>
      <c r="B14">
        <f t="shared" si="0"/>
        <v>1.1660000000000004</v>
      </c>
      <c r="C14">
        <f t="shared" si="1"/>
        <v>3.9568345323741019</v>
      </c>
      <c r="E14">
        <f t="shared" si="2"/>
        <v>0.90700000000000003</v>
      </c>
      <c r="F14">
        <f t="shared" si="1"/>
        <v>3.0510983281192181</v>
      </c>
      <c r="H14">
        <f t="shared" si="3"/>
        <v>6.2319999999999993</v>
      </c>
      <c r="I14">
        <f t="shared" si="1"/>
        <v>21.364415495371954</v>
      </c>
      <c r="K14">
        <f t="shared" si="4"/>
        <v>5.9420000000000002</v>
      </c>
      <c r="L14">
        <f t="shared" si="1"/>
        <v>20.674298041125919</v>
      </c>
      <c r="N14">
        <f t="shared" si="5"/>
        <v>-2.7639999999999958</v>
      </c>
      <c r="O14">
        <f>100*(O6-N6)/N6</f>
        <v>-8.3025442311735791</v>
      </c>
      <c r="Q14">
        <f t="shared" si="6"/>
        <v>7.2480000000000047</v>
      </c>
      <c r="R14">
        <f t="shared" si="1"/>
        <v>26.341037941561289</v>
      </c>
    </row>
    <row r="15" spans="1:18" x14ac:dyDescent="0.35">
      <c r="A15" t="s">
        <v>10</v>
      </c>
      <c r="B15">
        <f t="shared" si="0"/>
        <v>-18</v>
      </c>
      <c r="E15">
        <f t="shared" si="2"/>
        <v>-18</v>
      </c>
      <c r="H15">
        <f t="shared" si="3"/>
        <v>-18</v>
      </c>
      <c r="K15">
        <f t="shared" si="4"/>
        <v>-18</v>
      </c>
      <c r="N15">
        <f t="shared" si="5"/>
        <v>-17.663</v>
      </c>
      <c r="Q15">
        <f t="shared" si="6"/>
        <v>-18</v>
      </c>
      <c r="R15">
        <f t="shared" si="1"/>
        <v>-100</v>
      </c>
    </row>
    <row r="16" spans="1:18" x14ac:dyDescent="0.35">
      <c r="A16" t="s">
        <v>11</v>
      </c>
      <c r="B16">
        <f t="shared" si="0"/>
        <v>0</v>
      </c>
      <c r="E16">
        <f t="shared" si="2"/>
        <v>0</v>
      </c>
      <c r="H16">
        <f t="shared" si="3"/>
        <v>0</v>
      </c>
      <c r="K16">
        <f t="shared" si="4"/>
        <v>0</v>
      </c>
      <c r="N16">
        <f t="shared" si="5"/>
        <v>5.0000000000000266E-2</v>
      </c>
      <c r="O16">
        <f>100*(O8-N8)/N8</f>
        <v>2.4402147388970361</v>
      </c>
      <c r="Q16">
        <f t="shared" si="6"/>
        <v>0</v>
      </c>
    </row>
    <row r="17" spans="1:18" x14ac:dyDescent="0.35">
      <c r="A17" t="s">
        <v>12</v>
      </c>
      <c r="B17">
        <f t="shared" si="0"/>
        <v>13.932</v>
      </c>
      <c r="C17">
        <f t="shared" si="1"/>
        <v>268.85372443072174</v>
      </c>
      <c r="E17">
        <f t="shared" si="2"/>
        <v>13.935</v>
      </c>
      <c r="F17">
        <f t="shared" si="1"/>
        <v>269.06738752654951</v>
      </c>
      <c r="H17">
        <f t="shared" si="3"/>
        <v>14.049999999999999</v>
      </c>
      <c r="I17">
        <f t="shared" si="1"/>
        <v>269.46682009973148</v>
      </c>
      <c r="K17">
        <f t="shared" si="4"/>
        <v>11.163</v>
      </c>
      <c r="L17">
        <f t="shared" si="1"/>
        <v>139.93982700263257</v>
      </c>
      <c r="N17">
        <f t="shared" si="5"/>
        <v>0</v>
      </c>
      <c r="Q17">
        <f t="shared" si="6"/>
        <v>12.942</v>
      </c>
      <c r="R17">
        <f t="shared" si="1"/>
        <v>210.37061118335501</v>
      </c>
    </row>
    <row r="20" spans="1:18" x14ac:dyDescent="0.35">
      <c r="A20" t="s">
        <v>20</v>
      </c>
      <c r="B20">
        <f>100*(C3+C4-B3-B4)/(B4+B3)</f>
        <v>40.396593865804626</v>
      </c>
      <c r="E20">
        <f t="shared" ref="E20:Q20" si="7">100*(F3+F4-E3-E4)/(E4+E3)</f>
        <v>37.666705322973442</v>
      </c>
      <c r="H20">
        <f t="shared" si="7"/>
        <v>46.142966824261514</v>
      </c>
      <c r="K20">
        <f t="shared" si="7"/>
        <v>57.356619421650791</v>
      </c>
      <c r="N20">
        <f t="shared" si="7"/>
        <v>22.97186561048893</v>
      </c>
      <c r="Q20">
        <f t="shared" si="7"/>
        <v>41.132075471698101</v>
      </c>
    </row>
    <row r="21" spans="1:18" x14ac:dyDescent="0.35">
      <c r="A21" t="s">
        <v>21</v>
      </c>
      <c r="B21">
        <f>100*(C5+C6-B5-B6)/(B5+B6)</f>
        <v>5.7841397347281909</v>
      </c>
      <c r="E21">
        <f t="shared" ref="E21:Q21" si="8">100*(F5+F6-E5-E6)/(E5+E6)</f>
        <v>6.0491139359037378</v>
      </c>
      <c r="H21">
        <f t="shared" si="8"/>
        <v>13.622384791016264</v>
      </c>
      <c r="K21">
        <f t="shared" si="8"/>
        <v>17.033791346176738</v>
      </c>
      <c r="N21">
        <f t="shared" si="8"/>
        <v>30.840188872121907</v>
      </c>
      <c r="Q21">
        <f t="shared" si="8"/>
        <v>18.842191807322148</v>
      </c>
    </row>
    <row r="23" spans="1:18" x14ac:dyDescent="0.35">
      <c r="A23" t="s">
        <v>22</v>
      </c>
      <c r="B23">
        <f>(C6+C5)/(C4+C3)</f>
        <v>1.2720354926571757</v>
      </c>
      <c r="E23">
        <f t="shared" ref="E23:Q23" si="9">(F6+F5)/(F4+F3)</f>
        <v>1.2720354926571757</v>
      </c>
      <c r="H23">
        <f t="shared" si="9"/>
        <v>1.3484764696123435</v>
      </c>
      <c r="K23">
        <f t="shared" si="9"/>
        <v>1.3704963747908534</v>
      </c>
      <c r="N23">
        <f t="shared" si="9"/>
        <v>1.1940693025322082</v>
      </c>
      <c r="Q23">
        <f t="shared" si="9"/>
        <v>1.4129722270139728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just mention trend cost</vt:lpstr>
      <vt:lpstr>2) emission</vt:lpstr>
      <vt:lpstr>1)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2021-07-27T21:46:08Z</dcterms:created>
  <dcterms:modified xsi:type="dcterms:W3CDTF">2021-08-03T01:28:37Z</dcterms:modified>
</cp:coreProperties>
</file>