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interconnector\"/>
    </mc:Choice>
  </mc:AlternateContent>
  <xr:revisionPtr revIDLastSave="0" documentId="13_ncr:1_{0DED9225-F0C7-43A8-B241-991264AC61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al Result" sheetId="2" r:id="rId1"/>
    <sheet name="Capacity" sheetId="4" r:id="rId2"/>
    <sheet name="Emissio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B12" i="5" l="1"/>
  <c r="C24" i="2" l="1"/>
  <c r="D24" i="2"/>
  <c r="E24" i="2"/>
  <c r="F24" i="2"/>
  <c r="G24" i="2"/>
  <c r="B24" i="2"/>
  <c r="C23" i="2"/>
  <c r="D23" i="2"/>
  <c r="E23" i="2"/>
  <c r="F23" i="2"/>
  <c r="F26" i="2" s="1"/>
  <c r="G23" i="2"/>
  <c r="G26" i="2" s="1"/>
  <c r="B23" i="2"/>
  <c r="C26" i="2" l="1"/>
  <c r="E26" i="2"/>
  <c r="D26" i="2"/>
  <c r="B26" i="2"/>
  <c r="F19" i="5" l="1"/>
  <c r="E19" i="5"/>
  <c r="D19" i="5"/>
  <c r="C19" i="5"/>
  <c r="B19" i="5"/>
  <c r="F18" i="5"/>
  <c r="E18" i="5"/>
  <c r="D18" i="5"/>
  <c r="C18" i="5"/>
  <c r="B18" i="5"/>
  <c r="F17" i="5"/>
  <c r="E17" i="5"/>
  <c r="D17" i="5"/>
  <c r="C17" i="5"/>
  <c r="B17" i="5"/>
  <c r="F16" i="5"/>
  <c r="E16" i="5"/>
  <c r="D16" i="5"/>
  <c r="C16" i="5"/>
  <c r="B16" i="5"/>
  <c r="F15" i="5"/>
  <c r="E15" i="5"/>
  <c r="D15" i="5"/>
  <c r="C15" i="5"/>
  <c r="B15" i="5"/>
  <c r="F12" i="5"/>
  <c r="E12" i="5"/>
  <c r="D12" i="5"/>
  <c r="C12" i="5"/>
  <c r="F10" i="5"/>
  <c r="E10" i="5"/>
  <c r="D10" i="5"/>
  <c r="C10" i="5"/>
  <c r="B10" i="5"/>
  <c r="G10" i="4"/>
  <c r="F10" i="4"/>
  <c r="E10" i="4"/>
  <c r="D10" i="4"/>
  <c r="C10" i="4"/>
  <c r="B10" i="4"/>
</calcChain>
</file>

<file path=xl/sharedStrings.xml><?xml version="1.0" encoding="utf-8"?>
<sst xmlns="http://schemas.openxmlformats.org/spreadsheetml/2006/main" count="61" uniqueCount="52">
  <si>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</si>
  <si>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</si>
  <si>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</si>
  <si>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</si>
  <si>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</si>
  <si>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</si>
  <si>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</si>
  <si>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</si>
  <si>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</si>
  <si>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</si>
  <si>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RS_CAPEX</t>
  </si>
  <si>
    <t>US_CAPEX</t>
  </si>
  <si>
    <t>ON_CAPEX</t>
  </si>
  <si>
    <t>OF_CAPEX</t>
  </si>
  <si>
    <t>NP_CAPEX</t>
  </si>
  <si>
    <t>NG_CAPEX</t>
  </si>
  <si>
    <t>HP_CAPEX</t>
  </si>
  <si>
    <t>HP Gen Cost</t>
  </si>
  <si>
    <t>Carbon Abatement</t>
  </si>
  <si>
    <t>Rooftop solar</t>
  </si>
  <si>
    <t>Utility-scale solar</t>
  </si>
  <si>
    <t>Onshore wind</t>
  </si>
  <si>
    <t>Nuclear power</t>
  </si>
  <si>
    <t>Natural gas</t>
  </si>
  <si>
    <t>Hydropower</t>
  </si>
  <si>
    <t>Total CAPEX</t>
  </si>
  <si>
    <t>Total OPEX</t>
  </si>
  <si>
    <t>CCS Only</t>
  </si>
  <si>
    <t>UK Current</t>
  </si>
  <si>
    <t>Increasing Carbon Cost</t>
  </si>
  <si>
    <t>Complete Ban of Thermal Plant</t>
  </si>
  <si>
    <t>Load Shedding Cost</t>
  </si>
  <si>
    <t>No Carbon Cost</t>
  </si>
  <si>
    <t>2025 - 2030</t>
  </si>
  <si>
    <t>2031 - 2035</t>
  </si>
  <si>
    <t>2036 - 2040</t>
  </si>
  <si>
    <t>2041 - 2045</t>
  </si>
  <si>
    <t>2046 - 2050</t>
  </si>
  <si>
    <t>Total Cost</t>
  </si>
  <si>
    <t>Average Annual Emission</t>
  </si>
  <si>
    <t>Trading Revenue</t>
  </si>
  <si>
    <t>Step-wise Carbon Abatement Pricing</t>
  </si>
  <si>
    <t>CCS Only Emission Abatement</t>
  </si>
  <si>
    <t>Continuation of Current 
UK Carbon Price</t>
  </si>
  <si>
    <t>Increasing Carbon 
Price</t>
  </si>
  <si>
    <t>Complete Ban of 
Thermal Powerplants</t>
  </si>
  <si>
    <t>No Carbon Restriction</t>
  </si>
  <si>
    <t>Offshore wind</t>
  </si>
  <si>
    <t>Net present value - considering trading revenue</t>
  </si>
  <si>
    <t>Increasing Carbon Price</t>
  </si>
  <si>
    <t>Continuation of Current UK Carbon Price</t>
  </si>
  <si>
    <t>total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</si>
</sst>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  <font>
      <sz val="10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2" fillId="2" borderId="1" xfId="0" applyNumberFormat="1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0" fillId="3" borderId="0" xfId="0" applyFill="1"/>
    <xf numFmtId="1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Result'!$A$23</c:f>
              <c:strCache>
                <c:ptCount val="1"/>
                <c:pt idx="0">
                  <c:v>Total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Result'!$B$22:$G$22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Result'!$B$23:$G$23</c:f>
              <c:numCache>
                <c:formatCode>0</c:formatCode>
                <c:ptCount val="6"/>
                <c:pt idx="0">
                  <c:v>176.21423000000001</c:v>
                </c:pt>
                <c:pt idx="1">
                  <c:v>176.21423000000001</c:v>
                </c:pt>
                <c:pt idx="2">
                  <c:v>159.79172</c:v>
                </c:pt>
                <c:pt idx="3">
                  <c:v>166.76117196679999</c:v>
                </c:pt>
                <c:pt idx="4">
                  <c:v>118.39970196680001</c:v>
                </c:pt>
                <c:pt idx="5">
                  <c:v>158.38718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7-499C-BBA2-B9E7F7C3A736}"/>
            </c:ext>
          </c:extLst>
        </c:ser>
        <c:ser>
          <c:idx val="1"/>
          <c:order val="1"/>
          <c:tx>
            <c:strRef>
              <c:f>'Final Result'!$A$24</c:f>
              <c:strCache>
                <c:ptCount val="1"/>
                <c:pt idx="0">
                  <c:v>Total OPEX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Result'!$B$22:$G$22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Result'!$B$24:$G$24</c:f>
              <c:numCache>
                <c:formatCode>0</c:formatCode>
                <c:ptCount val="6"/>
                <c:pt idx="0">
                  <c:v>91.037999999999997</c:v>
                </c:pt>
                <c:pt idx="1">
                  <c:v>109.53</c:v>
                </c:pt>
                <c:pt idx="2">
                  <c:v>78.481999999999999</c:v>
                </c:pt>
                <c:pt idx="3">
                  <c:v>91.549000000000007</c:v>
                </c:pt>
                <c:pt idx="4">
                  <c:v>3690.663</c:v>
                </c:pt>
                <c:pt idx="5">
                  <c:v>72.155000000000001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7-499C-BBA2-B9E7F7C3A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198944"/>
        <c:axId val="1861192704"/>
      </c:barChart>
      <c:catAx>
        <c:axId val="186119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Carbon</a:t>
                </a:r>
                <a:r>
                  <a:rPr lang="en-MY" baseline="0"/>
                  <a:t> Pricing Mechanism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92704"/>
        <c:crosses val="autoZero"/>
        <c:auto val="1"/>
        <c:lblAlgn val="ctr"/>
        <c:lblOffset val="100"/>
        <c:noMultiLvlLbl val="0"/>
      </c:catAx>
      <c:valAx>
        <c:axId val="186119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Total</a:t>
                </a:r>
                <a:r>
                  <a:rPr lang="en-MY" baseline="0"/>
                  <a:t> Net Present Cost [GBP 2025]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9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Result'!$A$2</c:f>
              <c:strCache>
                <c:ptCount val="1"/>
                <c:pt idx="0">
                  <c:v>RS_CAPEX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Result'!$B$2:$G$2</c:f>
              <c:numCache>
                <c:formatCode>0</c:formatCode>
                <c:ptCount val="6"/>
                <c:pt idx="0">
                  <c:v>14863.26</c:v>
                </c:pt>
                <c:pt idx="1">
                  <c:v>14863.26</c:v>
                </c:pt>
                <c:pt idx="2">
                  <c:v>0</c:v>
                </c:pt>
                <c:pt idx="3" formatCode="General">
                  <c:v>7089.7</c:v>
                </c:pt>
                <c:pt idx="4">
                  <c:v>16279.34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1-4ED4-B8FE-86E15427873E}"/>
            </c:ext>
          </c:extLst>
        </c:ser>
        <c:ser>
          <c:idx val="1"/>
          <c:order val="1"/>
          <c:tx>
            <c:strRef>
              <c:f>'Final Result'!$A$3</c:f>
              <c:strCache>
                <c:ptCount val="1"/>
                <c:pt idx="0">
                  <c:v>US_CAPEX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Result'!$B$3:$G$3</c:f>
              <c:numCache>
                <c:formatCode>0</c:formatCode>
                <c:ptCount val="6"/>
                <c:pt idx="0">
                  <c:v>4995</c:v>
                </c:pt>
                <c:pt idx="1">
                  <c:v>4995</c:v>
                </c:pt>
                <c:pt idx="2">
                  <c:v>6534.9</c:v>
                </c:pt>
                <c:pt idx="3" formatCode="General">
                  <c:v>6697.8</c:v>
                </c:pt>
                <c:pt idx="4">
                  <c:v>4810.95</c:v>
                </c:pt>
                <c:pt idx="5">
                  <c:v>5929.65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1-4ED4-B8FE-86E15427873E}"/>
            </c:ext>
          </c:extLst>
        </c:ser>
        <c:ser>
          <c:idx val="2"/>
          <c:order val="2"/>
          <c:tx>
            <c:strRef>
              <c:f>'Final Result'!$A$4</c:f>
              <c:strCache>
                <c:ptCount val="1"/>
                <c:pt idx="0">
                  <c:v>ON_CAPEX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Result'!$B$4:$G$4</c:f>
              <c:numCache>
                <c:formatCode>0</c:formatCode>
                <c:ptCount val="6"/>
                <c:pt idx="0">
                  <c:v>16531.2</c:v>
                </c:pt>
                <c:pt idx="1">
                  <c:v>16531.2</c:v>
                </c:pt>
                <c:pt idx="2">
                  <c:v>12939.36</c:v>
                </c:pt>
                <c:pt idx="3" formatCode="General">
                  <c:v>15917.44</c:v>
                </c:pt>
                <c:pt idx="4">
                  <c:v>17196.48</c:v>
                </c:pt>
                <c:pt idx="5">
                  <c:v>11428.48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01-4ED4-B8FE-86E15427873E}"/>
            </c:ext>
          </c:extLst>
        </c:ser>
        <c:ser>
          <c:idx val="3"/>
          <c:order val="3"/>
          <c:tx>
            <c:strRef>
              <c:f>'Final Result'!$A$5</c:f>
              <c:strCache>
                <c:ptCount val="1"/>
                <c:pt idx="0">
                  <c:v>OF_CAPEX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Result'!$B$5:$G$5</c:f>
              <c:numCache>
                <c:formatCode>0</c:formatCode>
                <c:ptCount val="6"/>
                <c:pt idx="0">
                  <c:v>12720.52</c:v>
                </c:pt>
                <c:pt idx="1">
                  <c:v>12720.52</c:v>
                </c:pt>
                <c:pt idx="2">
                  <c:v>14053.86</c:v>
                </c:pt>
                <c:pt idx="3" formatCode="General">
                  <c:v>11678.95</c:v>
                </c:pt>
                <c:pt idx="4">
                  <c:v>9421.4</c:v>
                </c:pt>
                <c:pt idx="5">
                  <c:v>14498.85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01-4ED4-B8FE-86E15427873E}"/>
            </c:ext>
          </c:extLst>
        </c:ser>
        <c:ser>
          <c:idx val="4"/>
          <c:order val="4"/>
          <c:tx>
            <c:strRef>
              <c:f>'Final Result'!$A$6</c:f>
              <c:strCache>
                <c:ptCount val="1"/>
                <c:pt idx="0">
                  <c:v>NP_CAPEX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Result'!$B$6:$G$6</c:f>
              <c:numCache>
                <c:formatCode>0</c:formatCode>
                <c:ptCount val="6"/>
                <c:pt idx="0">
                  <c:v>49500</c:v>
                </c:pt>
                <c:pt idx="1">
                  <c:v>49500</c:v>
                </c:pt>
                <c:pt idx="2">
                  <c:v>49500</c:v>
                </c:pt>
                <c:pt idx="3" formatCode="General">
                  <c:v>49500</c:v>
                </c:pt>
                <c:pt idx="4">
                  <c:v>49500</c:v>
                </c:pt>
                <c:pt idx="5">
                  <c:v>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01-4ED4-B8FE-86E15427873E}"/>
            </c:ext>
          </c:extLst>
        </c:ser>
        <c:ser>
          <c:idx val="5"/>
          <c:order val="5"/>
          <c:tx>
            <c:strRef>
              <c:f>'Final Result'!$A$7</c:f>
              <c:strCache>
                <c:ptCount val="1"/>
                <c:pt idx="0">
                  <c:v>HP_CAPEX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Result'!$B$7:$G$7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21022.2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01-4ED4-B8FE-86E15427873E}"/>
            </c:ext>
          </c:extLst>
        </c:ser>
        <c:ser>
          <c:idx val="6"/>
          <c:order val="6"/>
          <c:tx>
            <c:strRef>
              <c:f>'Final Result'!$A$8</c:f>
              <c:strCache>
                <c:ptCount val="1"/>
                <c:pt idx="0">
                  <c:v>NG_CAPEX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Result'!$B$8:$G$8</c:f>
              <c:numCache>
                <c:formatCode>0</c:formatCode>
                <c:ptCount val="6"/>
                <c:pt idx="0">
                  <c:v>77604.25</c:v>
                </c:pt>
                <c:pt idx="1">
                  <c:v>77604.25</c:v>
                </c:pt>
                <c:pt idx="2">
                  <c:v>76763.600000000006</c:v>
                </c:pt>
                <c:pt idx="3" formatCode="General">
                  <c:v>75707.95</c:v>
                </c:pt>
                <c:pt idx="4">
                  <c:v>0</c:v>
                </c:pt>
                <c:pt idx="5">
                  <c:v>77030.2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01-4ED4-B8FE-86E154278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182720"/>
        <c:axId val="1861163584"/>
      </c:barChart>
      <c:catAx>
        <c:axId val="186118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63584"/>
        <c:crosses val="autoZero"/>
        <c:auto val="1"/>
        <c:lblAlgn val="ctr"/>
        <c:lblOffset val="100"/>
        <c:noMultiLvlLbl val="0"/>
      </c:catAx>
      <c:valAx>
        <c:axId val="18611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8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Result'!$A$11</c:f>
              <c:strCache>
                <c:ptCount val="1"/>
                <c:pt idx="0">
                  <c:v>Carbon Abatement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Result'!$B$11:$G$11</c:f>
              <c:numCache>
                <c:formatCode>0</c:formatCode>
                <c:ptCount val="6"/>
                <c:pt idx="0">
                  <c:v>25412</c:v>
                </c:pt>
                <c:pt idx="1">
                  <c:v>43904</c:v>
                </c:pt>
                <c:pt idx="2">
                  <c:v>7431</c:v>
                </c:pt>
                <c:pt idx="3" formatCode="General">
                  <c:v>22872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6-44C4-9252-CB6B865C9A8B}"/>
            </c:ext>
          </c:extLst>
        </c:ser>
        <c:ser>
          <c:idx val="1"/>
          <c:order val="1"/>
          <c:tx>
            <c:strRef>
              <c:f>'Final Result'!$A$12</c:f>
              <c:strCache>
                <c:ptCount val="1"/>
                <c:pt idx="0">
                  <c:v>RS Gen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Result'!$B$12:$G$12</c:f>
              <c:numCache>
                <c:formatCode>0</c:formatCode>
                <c:ptCount val="6"/>
                <c:pt idx="0">
                  <c:v>4454</c:v>
                </c:pt>
                <c:pt idx="1">
                  <c:v>4454</c:v>
                </c:pt>
                <c:pt idx="2">
                  <c:v>0</c:v>
                </c:pt>
                <c:pt idx="3" formatCode="General">
                  <c:v>2256</c:v>
                </c:pt>
                <c:pt idx="4">
                  <c:v>4772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6-44C4-9252-CB6B865C9A8B}"/>
            </c:ext>
          </c:extLst>
        </c:ser>
        <c:ser>
          <c:idx val="2"/>
          <c:order val="2"/>
          <c:tx>
            <c:strRef>
              <c:f>'Final Result'!$A$13</c:f>
              <c:strCache>
                <c:ptCount val="1"/>
                <c:pt idx="0">
                  <c:v>US Gen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Result'!$B$13:$G$13</c:f>
              <c:numCache>
                <c:formatCode>0</c:formatCode>
                <c:ptCount val="6"/>
                <c:pt idx="0">
                  <c:v>2179</c:v>
                </c:pt>
                <c:pt idx="1">
                  <c:v>2179</c:v>
                </c:pt>
                <c:pt idx="2">
                  <c:v>2909</c:v>
                </c:pt>
                <c:pt idx="3" formatCode="General">
                  <c:v>2958</c:v>
                </c:pt>
                <c:pt idx="4">
                  <c:v>2063</c:v>
                </c:pt>
                <c:pt idx="5">
                  <c:v>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6-44C4-9252-CB6B865C9A8B}"/>
            </c:ext>
          </c:extLst>
        </c:ser>
        <c:ser>
          <c:idx val="3"/>
          <c:order val="3"/>
          <c:tx>
            <c:strRef>
              <c:f>'Final Result'!$A$14</c:f>
              <c:strCache>
                <c:ptCount val="1"/>
                <c:pt idx="0">
                  <c:v>ON Gen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Result'!$B$14:$G$14</c:f>
              <c:numCache>
                <c:formatCode>0</c:formatCode>
                <c:ptCount val="6"/>
                <c:pt idx="0">
                  <c:v>10054</c:v>
                </c:pt>
                <c:pt idx="1">
                  <c:v>10054</c:v>
                </c:pt>
                <c:pt idx="2">
                  <c:v>7997</c:v>
                </c:pt>
                <c:pt idx="3" formatCode="General">
                  <c:v>9977</c:v>
                </c:pt>
                <c:pt idx="4">
                  <c:v>10380</c:v>
                </c:pt>
                <c:pt idx="5">
                  <c:v>7091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C6-44C4-9252-CB6B865C9A8B}"/>
            </c:ext>
          </c:extLst>
        </c:ser>
        <c:ser>
          <c:idx val="4"/>
          <c:order val="4"/>
          <c:tx>
            <c:strRef>
              <c:f>'Final Result'!$A$15</c:f>
              <c:strCache>
                <c:ptCount val="1"/>
                <c:pt idx="0">
                  <c:v>OF Gen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Result'!$B$15:$G$15</c:f>
              <c:numCache>
                <c:formatCode>0</c:formatCode>
                <c:ptCount val="6"/>
                <c:pt idx="0">
                  <c:v>9158</c:v>
                </c:pt>
                <c:pt idx="1">
                  <c:v>9158</c:v>
                </c:pt>
                <c:pt idx="2">
                  <c:v>10172</c:v>
                </c:pt>
                <c:pt idx="3" formatCode="General">
                  <c:v>8242</c:v>
                </c:pt>
                <c:pt idx="4">
                  <c:v>6722</c:v>
                </c:pt>
                <c:pt idx="5">
                  <c:v>10565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C6-44C4-9252-CB6B865C9A8B}"/>
            </c:ext>
          </c:extLst>
        </c:ser>
        <c:ser>
          <c:idx val="5"/>
          <c:order val="5"/>
          <c:tx>
            <c:strRef>
              <c:f>'Final Result'!$A$16</c:f>
              <c:strCache>
                <c:ptCount val="1"/>
                <c:pt idx="0">
                  <c:v>NP Gen Cost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Result'!$B$16:$G$16</c:f>
              <c:numCache>
                <c:formatCode>0</c:formatCode>
                <c:ptCount val="6"/>
                <c:pt idx="0">
                  <c:v>25760</c:v>
                </c:pt>
                <c:pt idx="1">
                  <c:v>25760</c:v>
                </c:pt>
                <c:pt idx="2">
                  <c:v>27708</c:v>
                </c:pt>
                <c:pt idx="3" formatCode="General">
                  <c:v>26833</c:v>
                </c:pt>
                <c:pt idx="4">
                  <c:v>25757</c:v>
                </c:pt>
                <c:pt idx="5">
                  <c:v>28023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C6-44C4-9252-CB6B865C9A8B}"/>
            </c:ext>
          </c:extLst>
        </c:ser>
        <c:ser>
          <c:idx val="6"/>
          <c:order val="6"/>
          <c:tx>
            <c:strRef>
              <c:f>'Final Result'!$A$17</c:f>
              <c:strCache>
                <c:ptCount val="1"/>
                <c:pt idx="0">
                  <c:v>HP Gen Cost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Result'!$B$17:$G$17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4878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C6-44C4-9252-CB6B865C9A8B}"/>
            </c:ext>
          </c:extLst>
        </c:ser>
        <c:ser>
          <c:idx val="7"/>
          <c:order val="7"/>
          <c:tx>
            <c:strRef>
              <c:f>'Final Result'!$A$18</c:f>
              <c:strCache>
                <c:ptCount val="1"/>
                <c:pt idx="0">
                  <c:v>NG Gen Cost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Result'!$B$18:$G$18</c:f>
              <c:numCache>
                <c:formatCode>0</c:formatCode>
                <c:ptCount val="6"/>
                <c:pt idx="0">
                  <c:v>12487</c:v>
                </c:pt>
                <c:pt idx="1">
                  <c:v>12487</c:v>
                </c:pt>
                <c:pt idx="2">
                  <c:v>22265</c:v>
                </c:pt>
                <c:pt idx="3" formatCode="General">
                  <c:v>16055</c:v>
                </c:pt>
                <c:pt idx="4">
                  <c:v>0</c:v>
                </c:pt>
                <c:pt idx="5">
                  <c:v>23741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C6-44C4-9252-CB6B865C9A8B}"/>
            </c:ext>
          </c:extLst>
        </c:ser>
        <c:ser>
          <c:idx val="8"/>
          <c:order val="8"/>
          <c:tx>
            <c:strRef>
              <c:f>'Final Result'!$A$19</c:f>
              <c:strCache>
                <c:ptCount val="1"/>
                <c:pt idx="0">
                  <c:v>Load Shedding Cost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Result'!$B$19:$G$19</c:f>
              <c:numCache>
                <c:formatCode>0</c:formatCode>
                <c:ptCount val="6"/>
                <c:pt idx="0">
                  <c:v>1534</c:v>
                </c:pt>
                <c:pt idx="1">
                  <c:v>1534</c:v>
                </c:pt>
                <c:pt idx="2">
                  <c:v>0</c:v>
                </c:pt>
                <c:pt idx="3">
                  <c:v>2356</c:v>
                </c:pt>
                <c:pt idx="4">
                  <c:v>3636091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C6-44C4-9252-CB6B865C9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238256"/>
        <c:axId val="158264464"/>
      </c:barChart>
      <c:catAx>
        <c:axId val="15823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Carbon Pricing Mechanism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4464"/>
        <c:crosses val="autoZero"/>
        <c:auto val="1"/>
        <c:lblAlgn val="ctr"/>
        <c:lblOffset val="100"/>
        <c:noMultiLvlLbl val="0"/>
      </c:catAx>
      <c:valAx>
        <c:axId val="158264464"/>
        <c:scaling>
          <c:orientation val="minMax"/>
          <c:max val="1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Cummulative</a:t>
                </a:r>
                <a:r>
                  <a:rPr lang="en-MY" baseline="0"/>
                  <a:t> OPEX [GBP 2025]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Result'!$A$23</c:f>
              <c:strCache>
                <c:ptCount val="1"/>
                <c:pt idx="0">
                  <c:v>Total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Result'!$B$23:$G$23</c:f>
              <c:numCache>
                <c:formatCode>0</c:formatCode>
                <c:ptCount val="6"/>
                <c:pt idx="0">
                  <c:v>176.21423000000001</c:v>
                </c:pt>
                <c:pt idx="1">
                  <c:v>176.21423000000001</c:v>
                </c:pt>
                <c:pt idx="2">
                  <c:v>159.79172</c:v>
                </c:pt>
                <c:pt idx="3">
                  <c:v>166.76117196679999</c:v>
                </c:pt>
                <c:pt idx="4">
                  <c:v>118.39970196680001</c:v>
                </c:pt>
                <c:pt idx="5">
                  <c:v>158.38718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4-4AB4-8E36-80F1E91BD956}"/>
            </c:ext>
          </c:extLst>
        </c:ser>
        <c:ser>
          <c:idx val="1"/>
          <c:order val="1"/>
          <c:tx>
            <c:strRef>
              <c:f>'Final Result'!$A$24</c:f>
              <c:strCache>
                <c:ptCount val="1"/>
                <c:pt idx="0">
                  <c:v>Total OPEX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'Final Result'!$B$24:$G$24</c:f>
              <c:numCache>
                <c:formatCode>0</c:formatCode>
                <c:ptCount val="6"/>
                <c:pt idx="0">
                  <c:v>91.037999999999997</c:v>
                </c:pt>
                <c:pt idx="1">
                  <c:v>109.53</c:v>
                </c:pt>
                <c:pt idx="2">
                  <c:v>78.481999999999999</c:v>
                </c:pt>
                <c:pt idx="3">
                  <c:v>91.549000000000007</c:v>
                </c:pt>
                <c:pt idx="4">
                  <c:v>3690.663</c:v>
                </c:pt>
                <c:pt idx="5">
                  <c:v>72.155000000000001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4-4AB4-8E36-80F1E91BD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8860384"/>
        <c:axId val="1028857888"/>
      </c:barChart>
      <c:scatterChart>
        <c:scatterStyle val="lineMarker"/>
        <c:varyColors val="0"/>
        <c:ser>
          <c:idx val="2"/>
          <c:order val="2"/>
          <c:tx>
            <c:strRef>
              <c:f>'Final Result'!$A$26</c:f>
              <c:strCache>
                <c:ptCount val="1"/>
                <c:pt idx="0">
                  <c:v>Net present value - considering trading revenue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'Final Result'!$B$22:$G$22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xVal>
          <c:yVal>
            <c:numRef>
              <c:f>'Final Result'!$B$26:$G$26</c:f>
              <c:numCache>
                <c:formatCode>0</c:formatCode>
                <c:ptCount val="6"/>
                <c:pt idx="0">
                  <c:v>267.25223</c:v>
                </c:pt>
                <c:pt idx="1">
                  <c:v>285.74423000000002</c:v>
                </c:pt>
                <c:pt idx="2">
                  <c:v>238.27372</c:v>
                </c:pt>
                <c:pt idx="3">
                  <c:v>258.3101719668</c:v>
                </c:pt>
                <c:pt idx="4">
                  <c:v>3809.0627019668</c:v>
                </c:pt>
                <c:pt idx="5">
                  <c:v>230.54218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44-4AB4-8E36-80F1E91BD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860384"/>
        <c:axId val="1028857888"/>
      </c:scatterChart>
      <c:catAx>
        <c:axId val="102886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57888"/>
        <c:crosses val="autoZero"/>
        <c:auto val="1"/>
        <c:lblAlgn val="ctr"/>
        <c:lblOffset val="100"/>
        <c:noMultiLvlLbl val="0"/>
      </c:catAx>
      <c:valAx>
        <c:axId val="10288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6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Capacity!$A$2</c:f>
              <c:strCache>
                <c:ptCount val="1"/>
                <c:pt idx="0">
                  <c:v>Rooftop solar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Capacity!$B$2:$G$2</c:f>
              <c:numCache>
                <c:formatCode>General</c:formatCode>
                <c:ptCount val="6"/>
                <c:pt idx="0">
                  <c:v>23.972999999999999</c:v>
                </c:pt>
                <c:pt idx="1">
                  <c:v>23.972999999999999</c:v>
                </c:pt>
                <c:pt idx="2">
                  <c:v>0</c:v>
                </c:pt>
                <c:pt idx="3">
                  <c:v>11.435</c:v>
                </c:pt>
                <c:pt idx="4">
                  <c:v>26.257000000000001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D-4A7B-B333-208E47570FB0}"/>
            </c:ext>
          </c:extLst>
        </c:ser>
        <c:ser>
          <c:idx val="1"/>
          <c:order val="1"/>
          <c:tx>
            <c:strRef>
              <c:f>Capacity!$A$3</c:f>
              <c:strCache>
                <c:ptCount val="1"/>
                <c:pt idx="0">
                  <c:v>Utility-scale solar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Capacity!$B$3:$G$3</c:f>
              <c:numCache>
                <c:formatCode>General</c:formatCode>
                <c:ptCount val="6"/>
                <c:pt idx="0">
                  <c:v>11.1</c:v>
                </c:pt>
                <c:pt idx="1">
                  <c:v>11.1</c:v>
                </c:pt>
                <c:pt idx="2">
                  <c:v>14.522</c:v>
                </c:pt>
                <c:pt idx="3">
                  <c:v>14.884</c:v>
                </c:pt>
                <c:pt idx="4">
                  <c:v>10.691000000000001</c:v>
                </c:pt>
                <c:pt idx="5">
                  <c:v>13.177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D-4A7B-B333-208E47570FB0}"/>
            </c:ext>
          </c:extLst>
        </c:ser>
        <c:ser>
          <c:idx val="2"/>
          <c:order val="2"/>
          <c:tx>
            <c:strRef>
              <c:f>Capacity!$A$4</c:f>
              <c:strCache>
                <c:ptCount val="1"/>
                <c:pt idx="0">
                  <c:v>Onshore wind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Capacity!$B$4:$G$4</c:f>
              <c:numCache>
                <c:formatCode>General</c:formatCode>
                <c:ptCount val="6"/>
                <c:pt idx="0">
                  <c:v>14.76</c:v>
                </c:pt>
                <c:pt idx="1">
                  <c:v>14.76</c:v>
                </c:pt>
                <c:pt idx="2">
                  <c:v>11.553000000000001</c:v>
                </c:pt>
                <c:pt idx="3">
                  <c:v>14.212</c:v>
                </c:pt>
                <c:pt idx="4">
                  <c:v>15.353999999999999</c:v>
                </c:pt>
                <c:pt idx="5">
                  <c:v>10.204000000000001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D-4A7B-B333-208E47570FB0}"/>
            </c:ext>
          </c:extLst>
        </c:ser>
        <c:ser>
          <c:idx val="3"/>
          <c:order val="3"/>
          <c:tx>
            <c:strRef>
              <c:f>Capacity!$A$5</c:f>
              <c:strCache>
                <c:ptCount val="1"/>
                <c:pt idx="0">
                  <c:v>Offshore wind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Capacity!$B$5:$G$5</c:f>
              <c:numCache>
                <c:formatCode>General</c:formatCode>
                <c:ptCount val="6"/>
                <c:pt idx="0">
                  <c:v>7.8040000000000003</c:v>
                </c:pt>
                <c:pt idx="1">
                  <c:v>7.8040000000000003</c:v>
                </c:pt>
                <c:pt idx="2">
                  <c:v>8.6219999999999999</c:v>
                </c:pt>
                <c:pt idx="3">
                  <c:v>7.165</c:v>
                </c:pt>
                <c:pt idx="4">
                  <c:v>5.78</c:v>
                </c:pt>
                <c:pt idx="5">
                  <c:v>8.8949999999999996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D-4A7B-B333-208E47570FB0}"/>
            </c:ext>
          </c:extLst>
        </c:ser>
        <c:ser>
          <c:idx val="4"/>
          <c:order val="4"/>
          <c:tx>
            <c:strRef>
              <c:f>Capacity!$A$6</c:f>
              <c:strCache>
                <c:ptCount val="1"/>
                <c:pt idx="0">
                  <c:v>Nuclear power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Capacity!$B$6:$G$6</c:f>
              <c:numCache>
                <c:formatCode>General</c:formatCode>
                <c:ptCount val="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D-4A7B-B333-208E47570FB0}"/>
            </c:ext>
          </c:extLst>
        </c:ser>
        <c:ser>
          <c:idx val="5"/>
          <c:order val="5"/>
          <c:tx>
            <c:strRef>
              <c:f>Capacity!$A$8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Capacity!$B$8:$G$8</c:f>
              <c:numCache>
                <c:formatCode>General</c:formatCode>
                <c:ptCount val="6"/>
                <c:pt idx="0">
                  <c:v>36.094999999999999</c:v>
                </c:pt>
                <c:pt idx="1">
                  <c:v>36.094999999999999</c:v>
                </c:pt>
                <c:pt idx="2">
                  <c:v>35.704000000000001</c:v>
                </c:pt>
                <c:pt idx="3">
                  <c:v>35.213000000000001</c:v>
                </c:pt>
                <c:pt idx="4">
                  <c:v>0</c:v>
                </c:pt>
                <c:pt idx="5">
                  <c:v>35.828000000000003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D-4A7B-B333-208E47570FB0}"/>
            </c:ext>
          </c:extLst>
        </c:ser>
        <c:ser>
          <c:idx val="6"/>
          <c:order val="6"/>
          <c:tx>
            <c:strRef>
              <c:f>Capacity!#REF!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BD-4A7B-B333-208E47570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213920"/>
        <c:axId val="1861188128"/>
      </c:barChart>
      <c:catAx>
        <c:axId val="186121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88128"/>
        <c:crosses val="autoZero"/>
        <c:auto val="1"/>
        <c:lblAlgn val="ctr"/>
        <c:lblOffset val="100"/>
        <c:noMultiLvlLbl val="0"/>
      </c:catAx>
      <c:valAx>
        <c:axId val="18611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21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Capacity!$A$2</c:f>
              <c:strCache>
                <c:ptCount val="1"/>
                <c:pt idx="0">
                  <c:v>Rooftop solar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Capacity!$B$2:$G$2</c:f>
              <c:numCache>
                <c:formatCode>General</c:formatCode>
                <c:ptCount val="6"/>
                <c:pt idx="0">
                  <c:v>23.972999999999999</c:v>
                </c:pt>
                <c:pt idx="1">
                  <c:v>23.972999999999999</c:v>
                </c:pt>
                <c:pt idx="2">
                  <c:v>0</c:v>
                </c:pt>
                <c:pt idx="3">
                  <c:v>11.435</c:v>
                </c:pt>
                <c:pt idx="4">
                  <c:v>26.257000000000001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C-407C-B8DC-5E7E26D72269}"/>
            </c:ext>
          </c:extLst>
        </c:ser>
        <c:ser>
          <c:idx val="1"/>
          <c:order val="1"/>
          <c:tx>
            <c:strRef>
              <c:f>Capacity!$A$3</c:f>
              <c:strCache>
                <c:ptCount val="1"/>
                <c:pt idx="0">
                  <c:v>Utility-scale solar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Capacity!$B$3:$G$3</c:f>
              <c:numCache>
                <c:formatCode>General</c:formatCode>
                <c:ptCount val="6"/>
                <c:pt idx="0">
                  <c:v>11.1</c:v>
                </c:pt>
                <c:pt idx="1">
                  <c:v>11.1</c:v>
                </c:pt>
                <c:pt idx="2">
                  <c:v>14.522</c:v>
                </c:pt>
                <c:pt idx="3">
                  <c:v>14.884</c:v>
                </c:pt>
                <c:pt idx="4">
                  <c:v>10.691000000000001</c:v>
                </c:pt>
                <c:pt idx="5">
                  <c:v>13.177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EC-407C-B8DC-5E7E26D72269}"/>
            </c:ext>
          </c:extLst>
        </c:ser>
        <c:ser>
          <c:idx val="2"/>
          <c:order val="2"/>
          <c:tx>
            <c:strRef>
              <c:f>Capacity!$A$4</c:f>
              <c:strCache>
                <c:ptCount val="1"/>
                <c:pt idx="0">
                  <c:v>Onshore wind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Capacity!$B$4:$G$4</c:f>
              <c:numCache>
                <c:formatCode>General</c:formatCode>
                <c:ptCount val="6"/>
                <c:pt idx="0">
                  <c:v>14.76</c:v>
                </c:pt>
                <c:pt idx="1">
                  <c:v>14.76</c:v>
                </c:pt>
                <c:pt idx="2">
                  <c:v>11.553000000000001</c:v>
                </c:pt>
                <c:pt idx="3">
                  <c:v>14.212</c:v>
                </c:pt>
                <c:pt idx="4">
                  <c:v>15.353999999999999</c:v>
                </c:pt>
                <c:pt idx="5">
                  <c:v>10.204000000000001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EC-407C-B8DC-5E7E26D72269}"/>
            </c:ext>
          </c:extLst>
        </c:ser>
        <c:ser>
          <c:idx val="3"/>
          <c:order val="3"/>
          <c:tx>
            <c:strRef>
              <c:f>Capacity!$A$5</c:f>
              <c:strCache>
                <c:ptCount val="1"/>
                <c:pt idx="0">
                  <c:v>Offshore wind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Capacity!$B$5:$G$5</c:f>
              <c:numCache>
                <c:formatCode>General</c:formatCode>
                <c:ptCount val="6"/>
                <c:pt idx="0">
                  <c:v>7.8040000000000003</c:v>
                </c:pt>
                <c:pt idx="1">
                  <c:v>7.8040000000000003</c:v>
                </c:pt>
                <c:pt idx="2">
                  <c:v>8.6219999999999999</c:v>
                </c:pt>
                <c:pt idx="3">
                  <c:v>7.165</c:v>
                </c:pt>
                <c:pt idx="4">
                  <c:v>5.78</c:v>
                </c:pt>
                <c:pt idx="5">
                  <c:v>8.8949999999999996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EC-407C-B8DC-5E7E26D72269}"/>
            </c:ext>
          </c:extLst>
        </c:ser>
        <c:ser>
          <c:idx val="4"/>
          <c:order val="4"/>
          <c:tx>
            <c:strRef>
              <c:f>Capacity!$A$6</c:f>
              <c:strCache>
                <c:ptCount val="1"/>
                <c:pt idx="0">
                  <c:v>Nuclear power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Capacity!$B$6:$G$6</c:f>
              <c:numCache>
                <c:formatCode>General</c:formatCode>
                <c:ptCount val="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EC-407C-B8DC-5E7E26D72269}"/>
            </c:ext>
          </c:extLst>
        </c:ser>
        <c:ser>
          <c:idx val="5"/>
          <c:order val="5"/>
          <c:tx>
            <c:strRef>
              <c:f>Capacity!$A$7</c:f>
              <c:strCache>
                <c:ptCount val="1"/>
                <c:pt idx="0">
                  <c:v>Hydropower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Capacity!$B$7:$G$7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6.87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EC-407C-B8DC-5E7E26D72269}"/>
            </c:ext>
          </c:extLst>
        </c:ser>
        <c:ser>
          <c:idx val="6"/>
          <c:order val="6"/>
          <c:tx>
            <c:strRef>
              <c:f>Capacity!$A$8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
UK Carbon Price</c:v>
                </c:pt>
                <c:pt idx="3">
                  <c:v>Increasing Carbon 
Price</c:v>
                </c:pt>
                <c:pt idx="4">
                  <c:v>Complete Ban of 
Thermal Powerplants</c:v>
                </c:pt>
                <c:pt idx="5">
                  <c:v>No Carbon Restriction</c:v>
                </c:pt>
              </c:strCache>
            </c:strRef>
          </c:cat>
          <c:val>
            <c:numRef>
              <c:f>Capacity!$B$8:$G$8</c:f>
              <c:numCache>
                <c:formatCode>General</c:formatCode>
                <c:ptCount val="6"/>
                <c:pt idx="0">
                  <c:v>36.094999999999999</c:v>
                </c:pt>
                <c:pt idx="1">
                  <c:v>36.094999999999999</c:v>
                </c:pt>
                <c:pt idx="2">
                  <c:v>35.704000000000001</c:v>
                </c:pt>
                <c:pt idx="3">
                  <c:v>35.213000000000001</c:v>
                </c:pt>
                <c:pt idx="4">
                  <c:v>0</c:v>
                </c:pt>
                <c:pt idx="5">
                  <c:v>35.828000000000003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EC-407C-B8DC-5E7E26D72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8839168"/>
        <c:axId val="1028830432"/>
      </c:barChart>
      <c:catAx>
        <c:axId val="102883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30432"/>
        <c:crosses val="autoZero"/>
        <c:auto val="1"/>
        <c:lblAlgn val="ctr"/>
        <c:lblOffset val="100"/>
        <c:noMultiLvlLbl val="0"/>
      </c:catAx>
      <c:valAx>
        <c:axId val="10288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3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Emissions!$A$4</c:f>
              <c:strCache>
                <c:ptCount val="1"/>
                <c:pt idx="0">
                  <c:v>2025 - 2030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Emissions!$B$3:$F$3</c:f>
              <c:strCache>
                <c:ptCount val="5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UK Carbon Price</c:v>
                </c:pt>
                <c:pt idx="3">
                  <c:v>Increasing Carbon Price</c:v>
                </c:pt>
                <c:pt idx="4">
                  <c:v>No Carbon Restriction</c:v>
                </c:pt>
              </c:strCache>
            </c:strRef>
          </c:cat>
          <c:val>
            <c:numRef>
              <c:f>Emissions!$B$4:$F$4</c:f>
              <c:numCache>
                <c:formatCode>General</c:formatCode>
                <c:ptCount val="5"/>
                <c:pt idx="0">
                  <c:v>2.675036</c:v>
                </c:pt>
                <c:pt idx="1">
                  <c:v>2.675036</c:v>
                </c:pt>
                <c:pt idx="2">
                  <c:v>6.2013889999999998</c:v>
                </c:pt>
                <c:pt idx="3">
                  <c:v>3.8502350000000001</c:v>
                </c:pt>
                <c:pt idx="4">
                  <c:v>6.7892939999999999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4-44EC-9AED-6BD7023EF415}"/>
            </c:ext>
          </c:extLst>
        </c:ser>
        <c:ser>
          <c:idx val="1"/>
          <c:order val="1"/>
          <c:tx>
            <c:strRef>
              <c:f>Emissions!$A$5</c:f>
              <c:strCache>
                <c:ptCount val="1"/>
                <c:pt idx="0">
                  <c:v>2031 - 2035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Emissions!$B$3:$F$3</c:f>
              <c:strCache>
                <c:ptCount val="5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UK Carbon Price</c:v>
                </c:pt>
                <c:pt idx="3">
                  <c:v>Increasing Carbon Price</c:v>
                </c:pt>
                <c:pt idx="4">
                  <c:v>No Carbon Restriction</c:v>
                </c:pt>
              </c:strCache>
            </c:strRef>
          </c:cat>
          <c:val>
            <c:numRef>
              <c:f>Emissions!$B$5:$F$5</c:f>
              <c:numCache>
                <c:formatCode>General</c:formatCode>
                <c:ptCount val="5"/>
                <c:pt idx="0">
                  <c:v>3.8293180000000002</c:v>
                </c:pt>
                <c:pt idx="1">
                  <c:v>3.8293180000000002</c:v>
                </c:pt>
                <c:pt idx="2">
                  <c:v>8.0072609999999997</c:v>
                </c:pt>
                <c:pt idx="3">
                  <c:v>5.2976510000000001</c:v>
                </c:pt>
                <c:pt idx="4">
                  <c:v>8.6499059999999997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4-44EC-9AED-6BD7023EF415}"/>
            </c:ext>
          </c:extLst>
        </c:ser>
        <c:ser>
          <c:idx val="2"/>
          <c:order val="2"/>
          <c:tx>
            <c:strRef>
              <c:f>Emissions!$A$6</c:f>
              <c:strCache>
                <c:ptCount val="1"/>
                <c:pt idx="0">
                  <c:v>2036 - 2040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Emissions!$B$3:$F$3</c:f>
              <c:strCache>
                <c:ptCount val="5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UK Carbon Price</c:v>
                </c:pt>
                <c:pt idx="3">
                  <c:v>Increasing Carbon Price</c:v>
                </c:pt>
                <c:pt idx="4">
                  <c:v>No Carbon Restriction</c:v>
                </c:pt>
              </c:strCache>
            </c:strRef>
          </c:cat>
          <c:val>
            <c:numRef>
              <c:f>Emissions!$B$6:$F$6</c:f>
              <c:numCache>
                <c:formatCode>General</c:formatCode>
                <c:ptCount val="5"/>
                <c:pt idx="0">
                  <c:v>7.0177990000000001</c:v>
                </c:pt>
                <c:pt idx="1">
                  <c:v>7.0177990000000001</c:v>
                </c:pt>
                <c:pt idx="2">
                  <c:v>11.991178</c:v>
                </c:pt>
                <c:pt idx="3">
                  <c:v>8.8742070000000002</c:v>
                </c:pt>
                <c:pt idx="4">
                  <c:v>12.718246000000001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24-44EC-9AED-6BD7023EF415}"/>
            </c:ext>
          </c:extLst>
        </c:ser>
        <c:ser>
          <c:idx val="3"/>
          <c:order val="3"/>
          <c:tx>
            <c:strRef>
              <c:f>Emissions!$A$7</c:f>
              <c:strCache>
                <c:ptCount val="1"/>
                <c:pt idx="0">
                  <c:v>2041 - 2045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Emissions!$B$3:$F$3</c:f>
              <c:strCache>
                <c:ptCount val="5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UK Carbon Price</c:v>
                </c:pt>
                <c:pt idx="3">
                  <c:v>Increasing Carbon Price</c:v>
                </c:pt>
                <c:pt idx="4">
                  <c:v>No Carbon Restriction</c:v>
                </c:pt>
              </c:strCache>
            </c:strRef>
          </c:cat>
          <c:val>
            <c:numRef>
              <c:f>Emissions!$B$7:$F$7</c:f>
              <c:numCache>
                <c:formatCode>General</c:formatCode>
                <c:ptCount val="5"/>
                <c:pt idx="0">
                  <c:v>10.723768</c:v>
                </c:pt>
                <c:pt idx="1">
                  <c:v>10.723768</c:v>
                </c:pt>
                <c:pt idx="2">
                  <c:v>16.315978000000001</c:v>
                </c:pt>
                <c:pt idx="3">
                  <c:v>13.008311000000001</c:v>
                </c:pt>
                <c:pt idx="4">
                  <c:v>17.064893999999999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24-44EC-9AED-6BD7023EF415}"/>
            </c:ext>
          </c:extLst>
        </c:ser>
        <c:ser>
          <c:idx val="4"/>
          <c:order val="4"/>
          <c:tx>
            <c:strRef>
              <c:f>Emissions!$A$8</c:f>
              <c:strCache>
                <c:ptCount val="1"/>
                <c:pt idx="0">
                  <c:v>2046 - 2050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Emissions!$B$3:$F$3</c:f>
              <c:strCache>
                <c:ptCount val="5"/>
                <c:pt idx="0">
                  <c:v>Step-wise Carbon Abatement Pricing</c:v>
                </c:pt>
                <c:pt idx="1">
                  <c:v>CCS Only Emission Abatement</c:v>
                </c:pt>
                <c:pt idx="2">
                  <c:v>Continuation of Current UK Carbon Price</c:v>
                </c:pt>
                <c:pt idx="3">
                  <c:v>Increasing Carbon Price</c:v>
                </c:pt>
                <c:pt idx="4">
                  <c:v>No Carbon Restriction</c:v>
                </c:pt>
              </c:strCache>
            </c:strRef>
          </c:cat>
          <c:val>
            <c:numRef>
              <c:f>Emissions!$B$8:$F$8</c:f>
              <c:numCache>
                <c:formatCode>General</c:formatCode>
                <c:ptCount val="5"/>
                <c:pt idx="0">
                  <c:v>13.787903</c:v>
                </c:pt>
                <c:pt idx="1">
                  <c:v>13.787903</c:v>
                </c:pt>
                <c:pt idx="2">
                  <c:v>19.532594</c:v>
                </c:pt>
                <c:pt idx="3">
                  <c:v>16.124058999999999</c:v>
                </c:pt>
                <c:pt idx="4">
                  <c:v>20.299040999999999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24-44EC-9AED-6BD7023EF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8600752"/>
        <c:axId val="1468606992"/>
      </c:barChart>
      <c:catAx>
        <c:axId val="146860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Carbon</a:t>
                </a:r>
                <a:r>
                  <a:rPr lang="en-MY" baseline="0"/>
                  <a:t> Pricing Scheme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606992"/>
        <c:crosses val="autoZero"/>
        <c:auto val="1"/>
        <c:lblAlgn val="ctr"/>
        <c:lblOffset val="100"/>
        <c:noMultiLvlLbl val="0"/>
      </c:catAx>
      <c:valAx>
        <c:axId val="1468606992"/>
        <c:scaling>
          <c:orientation val="minMax"/>
          <c:max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Emissions (MtCO2e)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6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Emissions!$B$3</c:f>
              <c:strCache>
                <c:ptCount val="1"/>
                <c:pt idx="0">
                  <c:v>Step-wise Carbon Abatement Pricing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Emissions!$B$4:$B$8</c:f>
              <c:numCache>
                <c:formatCode>General</c:formatCode>
                <c:ptCount val="5"/>
                <c:pt idx="0">
                  <c:v>2.675036</c:v>
                </c:pt>
                <c:pt idx="1">
                  <c:v>3.8293180000000002</c:v>
                </c:pt>
                <c:pt idx="2">
                  <c:v>7.0177990000000001</c:v>
                </c:pt>
                <c:pt idx="3">
                  <c:v>10.723768</c:v>
                </c:pt>
                <c:pt idx="4">
                  <c:v>13.787903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A-4048-B06D-3FF09B579329}"/>
            </c:ext>
          </c:extLst>
        </c:ser>
        <c:ser>
          <c:idx val="1"/>
          <c:order val="1"/>
          <c:tx>
            <c:strRef>
              <c:f>Emissions!$C$3</c:f>
              <c:strCache>
                <c:ptCount val="1"/>
                <c:pt idx="0">
                  <c:v>CCS Only Emission Abatement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Emissions!$C$4:$C$8</c:f>
              <c:numCache>
                <c:formatCode>General</c:formatCode>
                <c:ptCount val="5"/>
                <c:pt idx="0">
                  <c:v>2.675036</c:v>
                </c:pt>
                <c:pt idx="1">
                  <c:v>3.8293180000000002</c:v>
                </c:pt>
                <c:pt idx="2">
                  <c:v>7.0177990000000001</c:v>
                </c:pt>
                <c:pt idx="3">
                  <c:v>10.723768</c:v>
                </c:pt>
                <c:pt idx="4">
                  <c:v>13.787903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A-4048-B06D-3FF09B579329}"/>
            </c:ext>
          </c:extLst>
        </c:ser>
        <c:ser>
          <c:idx val="2"/>
          <c:order val="2"/>
          <c:tx>
            <c:strRef>
              <c:f>Emissions!$D$3</c:f>
              <c:strCache>
                <c:ptCount val="1"/>
                <c:pt idx="0">
                  <c:v>Continuation of Current UK Carbon 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Emissions!$D$4:$D$8</c:f>
              <c:numCache>
                <c:formatCode>General</c:formatCode>
                <c:ptCount val="5"/>
                <c:pt idx="0">
                  <c:v>6.2013889999999998</c:v>
                </c:pt>
                <c:pt idx="1">
                  <c:v>8.0072609999999997</c:v>
                </c:pt>
                <c:pt idx="2">
                  <c:v>11.991178</c:v>
                </c:pt>
                <c:pt idx="3">
                  <c:v>16.315978000000001</c:v>
                </c:pt>
                <c:pt idx="4">
                  <c:v>19.532594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A-4048-B06D-3FF09B579329}"/>
            </c:ext>
          </c:extLst>
        </c:ser>
        <c:ser>
          <c:idx val="3"/>
          <c:order val="3"/>
          <c:tx>
            <c:strRef>
              <c:f>Emissions!$E$3</c:f>
              <c:strCache>
                <c:ptCount val="1"/>
                <c:pt idx="0">
                  <c:v>Increasing Carbon 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Emissions!$E$4:$E$8</c:f>
              <c:numCache>
                <c:formatCode>General</c:formatCode>
                <c:ptCount val="5"/>
                <c:pt idx="0">
                  <c:v>3.8502350000000001</c:v>
                </c:pt>
                <c:pt idx="1">
                  <c:v>5.2976510000000001</c:v>
                </c:pt>
                <c:pt idx="2">
                  <c:v>8.8742070000000002</c:v>
                </c:pt>
                <c:pt idx="3">
                  <c:v>13.008311000000001</c:v>
                </c:pt>
                <c:pt idx="4">
                  <c:v>16.124058999999999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BA-4048-B06D-3FF09B579329}"/>
            </c:ext>
          </c:extLst>
        </c:ser>
        <c:ser>
          <c:idx val="4"/>
          <c:order val="4"/>
          <c:tx>
            <c:strRef>
              <c:f>Emissions!#REF!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BA-4048-B06D-3FF09B579329}"/>
            </c:ext>
          </c:extLst>
        </c:ser>
        <c:ser>
          <c:idx val="5"/>
          <c:order val="5"/>
          <c:tx>
            <c:strRef>
              <c:f>Emissions!$F$3</c:f>
              <c:strCache>
                <c:ptCount val="1"/>
                <c:pt idx="0">
                  <c:v>No Carbon Restriction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Emissions!$F$4:$F$8</c:f>
              <c:numCache>
                <c:formatCode>General</c:formatCode>
                <c:ptCount val="5"/>
                <c:pt idx="0">
                  <c:v>6.7892939999999999</c:v>
                </c:pt>
                <c:pt idx="1">
                  <c:v>8.6499059999999997</c:v>
                </c:pt>
                <c:pt idx="2">
                  <c:v>12.718246000000001</c:v>
                </c:pt>
                <c:pt idx="3">
                  <c:v>17.064893999999999</c:v>
                </c:pt>
                <c:pt idx="4">
                  <c:v>20.299040999999999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BA-4048-B06D-3FF09B579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57440"/>
        <c:axId val="748574912"/>
      </c:barChart>
      <c:catAx>
        <c:axId val="7485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74912"/>
        <c:crosses val="autoZero"/>
        <c:auto val="1"/>
        <c:lblAlgn val="ctr"/>
        <c:lblOffset val="100"/>
        <c:noMultiLvlLbl val="0"/>
      </c:catAx>
      <c:valAx>
        <c:axId val="7485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1775543867293266"/>
          <c:w val="0.99518261905817118"/>
          <c:h val="0.156630979427966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Emissions!$B$3</c:f>
              <c:strCache>
                <c:ptCount val="1"/>
                <c:pt idx="0">
                  <c:v>Step-wise Carbon Abatement Pricing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Emissions!$B$4:$B$8</c:f>
              <c:numCache>
                <c:formatCode>General</c:formatCode>
                <c:ptCount val="5"/>
                <c:pt idx="0">
                  <c:v>2.675036</c:v>
                </c:pt>
                <c:pt idx="1">
                  <c:v>3.8293180000000002</c:v>
                </c:pt>
                <c:pt idx="2">
                  <c:v>7.0177990000000001</c:v>
                </c:pt>
                <c:pt idx="3">
                  <c:v>10.723768</c:v>
                </c:pt>
                <c:pt idx="4">
                  <c:v>13.787903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6-4052-B6A8-F325B3771D11}"/>
            </c:ext>
          </c:extLst>
        </c:ser>
        <c:ser>
          <c:idx val="1"/>
          <c:order val="1"/>
          <c:tx>
            <c:strRef>
              <c:f>Emissions!$C$3</c:f>
              <c:strCache>
                <c:ptCount val="1"/>
                <c:pt idx="0">
                  <c:v>CCS Only Emission Abatement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Emissions!$C$4:$C$8</c:f>
              <c:numCache>
                <c:formatCode>General</c:formatCode>
                <c:ptCount val="5"/>
                <c:pt idx="0">
                  <c:v>2.675036</c:v>
                </c:pt>
                <c:pt idx="1">
                  <c:v>3.8293180000000002</c:v>
                </c:pt>
                <c:pt idx="2">
                  <c:v>7.0177990000000001</c:v>
                </c:pt>
                <c:pt idx="3">
                  <c:v>10.723768</c:v>
                </c:pt>
                <c:pt idx="4">
                  <c:v>13.787903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6-4052-B6A8-F325B3771D11}"/>
            </c:ext>
          </c:extLst>
        </c:ser>
        <c:ser>
          <c:idx val="2"/>
          <c:order val="2"/>
          <c:tx>
            <c:strRef>
              <c:f>Emissions!$D$3</c:f>
              <c:strCache>
                <c:ptCount val="1"/>
                <c:pt idx="0">
                  <c:v>Continuation of Current UK Carbon 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Emissions!$D$4:$D$8</c:f>
              <c:numCache>
                <c:formatCode>General</c:formatCode>
                <c:ptCount val="5"/>
                <c:pt idx="0">
                  <c:v>6.2013889999999998</c:v>
                </c:pt>
                <c:pt idx="1">
                  <c:v>8.0072609999999997</c:v>
                </c:pt>
                <c:pt idx="2">
                  <c:v>11.991178</c:v>
                </c:pt>
                <c:pt idx="3">
                  <c:v>16.315978000000001</c:v>
                </c:pt>
                <c:pt idx="4">
                  <c:v>19.532594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6-4052-B6A8-F325B3771D11}"/>
            </c:ext>
          </c:extLst>
        </c:ser>
        <c:ser>
          <c:idx val="3"/>
          <c:order val="3"/>
          <c:tx>
            <c:strRef>
              <c:f>Emissions!$E$3</c:f>
              <c:strCache>
                <c:ptCount val="1"/>
                <c:pt idx="0">
                  <c:v>Increasing Carbon 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Emissions!$E$4:$E$8</c:f>
              <c:numCache>
                <c:formatCode>General</c:formatCode>
                <c:ptCount val="5"/>
                <c:pt idx="0">
                  <c:v>3.8502350000000001</c:v>
                </c:pt>
                <c:pt idx="1">
                  <c:v>5.2976510000000001</c:v>
                </c:pt>
                <c:pt idx="2">
                  <c:v>8.8742070000000002</c:v>
                </c:pt>
                <c:pt idx="3">
                  <c:v>13.008311000000001</c:v>
                </c:pt>
                <c:pt idx="4">
                  <c:v>16.124058999999999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6-4052-B6A8-F325B3771D11}"/>
            </c:ext>
          </c:extLst>
        </c:ser>
        <c:ser>
          <c:idx val="4"/>
          <c:order val="4"/>
          <c:tx>
            <c:strRef>
              <c:f>Emissions!$F$3</c:f>
              <c:strCache>
                <c:ptCount val="1"/>
                <c:pt idx="0">
                  <c:v>No Carbon Restriction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Emissions!$A$4:$A$8</c:f>
              <c:strCache>
                <c:ptCount val="5"/>
                <c:pt idx="0">
                  <c:v>2025 - 2030</c:v>
                </c:pt>
                <c:pt idx="1">
                  <c:v>2031 - 2035</c:v>
                </c:pt>
                <c:pt idx="2">
                  <c:v>2036 - 2040</c:v>
                </c:pt>
                <c:pt idx="3">
                  <c:v>2041 - 2045</c:v>
                </c:pt>
                <c:pt idx="4">
                  <c:v>2046 - 2050</c:v>
                </c:pt>
              </c:strCache>
            </c:strRef>
          </c:cat>
          <c:val>
            <c:numRef>
              <c:f>Emissions!$F$4:$F$8</c:f>
              <c:numCache>
                <c:formatCode>General</c:formatCode>
                <c:ptCount val="5"/>
                <c:pt idx="0">
                  <c:v>6.7892939999999999</c:v>
                </c:pt>
                <c:pt idx="1">
                  <c:v>8.6499059999999997</c:v>
                </c:pt>
                <c:pt idx="2">
                  <c:v>12.718246000000001</c:v>
                </c:pt>
                <c:pt idx="3">
                  <c:v>17.064893999999999</c:v>
                </c:pt>
                <c:pt idx="4">
                  <c:v>20.299040999999999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16-4052-B6A8-F325B3771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532288"/>
        <c:axId val="850524800"/>
      </c:barChart>
      <c:catAx>
        <c:axId val="85053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24800"/>
        <c:crosses val="autoZero"/>
        <c:auto val="1"/>
        <c:lblAlgn val="ctr"/>
        <c:lblOffset val="100"/>
        <c:noMultiLvlLbl val="0"/>
      </c:catAx>
      <c:valAx>
        <c:axId val="8505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3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13</xdr:row>
      <xdr:rowOff>114300</xdr:rowOff>
    </xdr:from>
    <xdr:to>
      <xdr:col>19</xdr:col>
      <xdr:colOff>501650</xdr:colOff>
      <xdr:row>28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82F815-7F25-4BDD-BA75-704CC077D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0</xdr:row>
      <xdr:rowOff>0</xdr:rowOff>
    </xdr:from>
    <xdr:to>
      <xdr:col>17</xdr:col>
      <xdr:colOff>463550</xdr:colOff>
      <xdr:row>14</xdr:row>
      <xdr:rowOff>120649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A17406-0B02-43B7-8FFD-26FE9EC5C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287262</xdr:colOff>
      <xdr:row>28</xdr:row>
      <xdr:rowOff>0</xdr:rowOff>
    </xdr:from>
    <xdr:to>
      <xdr:col>18</xdr:col>
      <xdr:colOff>585712</xdr:colOff>
      <xdr:row>44</xdr:row>
      <xdr:rowOff>85876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A82546-0904-4547-A6EA-0358DEE6F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271888</xdr:colOff>
      <xdr:row>9</xdr:row>
      <xdr:rowOff>54915</xdr:rowOff>
    </xdr:from>
    <xdr:to>
      <xdr:col>16</xdr:col>
      <xdr:colOff>586705</xdr:colOff>
      <xdr:row>23</xdr:row>
      <xdr:rowOff>168678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85E40-5FE6-4A6A-82BA-F09417F8E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0</xdr:row>
      <xdr:rowOff>149224</xdr:rowOff>
    </xdr:from>
    <xdr:to>
      <xdr:col>16</xdr:col>
      <xdr:colOff>146049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8FBB59-4A34-4494-B45D-623960390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577850</xdr:colOff>
      <xdr:row>3</xdr:row>
      <xdr:rowOff>19050</xdr:rowOff>
    </xdr:from>
    <xdr:to>
      <xdr:col>9</xdr:col>
      <xdr:colOff>260350</xdr:colOff>
      <xdr:row>4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CDB9F3-5E0E-468D-93AD-CEB8CB6A0A9E}"/>
            </a:ext>
          </a:extLst>
        </xdr:cNvPr>
        <xdr:cNvSpPr txBox="1"/>
      </xdr:nvSpPr>
      <xdr:spPr>
        <a:xfrm>
          <a:off x="8356600" y="57150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91372 MW</a:t>
          </a:r>
        </a:p>
      </xdr:txBody>
    </xdr:sp>
    <xdr:clientData/>
  </xdr:twoCellAnchor>
  <xdr:twoCellAnchor>
    <xdr:from>
      <xdr:col>9</xdr:col>
      <xdr:colOff>133350</xdr:colOff>
      <xdr:row>3</xdr:row>
      <xdr:rowOff>6350</xdr:rowOff>
    </xdr:from>
    <xdr:to>
      <xdr:col>10</xdr:col>
      <xdr:colOff>425450</xdr:colOff>
      <xdr:row>4</xdr:row>
      <xdr:rowOff>82550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CEB999E-2DD7-4153-846E-5B2E31A55F1F}"/>
            </a:ext>
          </a:extLst>
        </xdr:cNvPr>
        <xdr:cNvSpPr txBox="1"/>
      </xdr:nvSpPr>
      <xdr:spPr>
        <a:xfrm>
          <a:off x="9131300" y="55880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91765 MW</a:t>
          </a:r>
        </a:p>
      </xdr:txBody>
    </xdr:sp>
    <xdr:clientData/>
  </xdr:twoCellAnchor>
  <xdr:twoCellAnchor>
    <xdr:from>
      <xdr:col>10</xdr:col>
      <xdr:colOff>368300</xdr:colOff>
      <xdr:row>3</xdr:row>
      <xdr:rowOff>0</xdr:rowOff>
    </xdr:from>
    <xdr:to>
      <xdr:col>12</xdr:col>
      <xdr:colOff>50800</xdr:colOff>
      <xdr:row>4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530C928-E638-484D-8BD6-FD9FA3721431}"/>
            </a:ext>
          </a:extLst>
        </xdr:cNvPr>
        <xdr:cNvSpPr txBox="1"/>
      </xdr:nvSpPr>
      <xdr:spPr>
        <a:xfrm>
          <a:off x="9975850" y="55245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90883 MW</a:t>
          </a:r>
        </a:p>
      </xdr:txBody>
    </xdr:sp>
    <xdr:clientData/>
  </xdr:twoCellAnchor>
  <xdr:twoCellAnchor>
    <xdr:from>
      <xdr:col>11</xdr:col>
      <xdr:colOff>520700</xdr:colOff>
      <xdr:row>3</xdr:row>
      <xdr:rowOff>0</xdr:rowOff>
    </xdr:from>
    <xdr:to>
      <xdr:col>13</xdr:col>
      <xdr:colOff>203200</xdr:colOff>
      <xdr:row>4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2404A6-3FB7-4AB1-B636-1621D9956706}"/>
            </a:ext>
          </a:extLst>
        </xdr:cNvPr>
        <xdr:cNvSpPr txBox="1"/>
      </xdr:nvSpPr>
      <xdr:spPr>
        <a:xfrm>
          <a:off x="10737850" y="55245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90759 MW</a:t>
          </a:r>
        </a:p>
      </xdr:txBody>
    </xdr:sp>
    <xdr:clientData/>
  </xdr:twoCellAnchor>
  <xdr:twoCellAnchor>
    <xdr:from>
      <xdr:col>13</xdr:col>
      <xdr:colOff>88900</xdr:colOff>
      <xdr:row>1</xdr:row>
      <xdr:rowOff>82550</xdr:rowOff>
    </xdr:from>
    <xdr:to>
      <xdr:col>14</xdr:col>
      <xdr:colOff>381000</xdr:colOff>
      <xdr:row>2</xdr:row>
      <xdr:rowOff>158750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3297C89-ECBF-44F8-B317-2BCD30E7E355}"/>
            </a:ext>
          </a:extLst>
        </xdr:cNvPr>
        <xdr:cNvSpPr txBox="1"/>
      </xdr:nvSpPr>
      <xdr:spPr>
        <a:xfrm>
          <a:off x="11525250" y="26670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97408 MW</a:t>
          </a:r>
        </a:p>
      </xdr:txBody>
    </xdr:sp>
    <xdr:clientData/>
  </xdr:twoCellAnchor>
  <xdr:twoCellAnchor>
    <xdr:from>
      <xdr:col>10</xdr:col>
      <xdr:colOff>536575</xdr:colOff>
      <xdr:row>9</xdr:row>
      <xdr:rowOff>177800</xdr:rowOff>
    </xdr:from>
    <xdr:to>
      <xdr:col>18</xdr:col>
      <xdr:colOff>231775</xdr:colOff>
      <xdr:row>23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7170F-BF1B-4F7A-B971-0DCB099A6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0.80787</cdr:x>
      <cdr:y>0.18756</cdr:y>
    </cdr:from>
    <cdr:to>
      <cdr:x>0.97222</cdr:x>
      <cdr:y>0.26851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132404A6-3FB7-4AB1-B636-1621D9956706}"/>
            </a:ext>
          </a:extLst>
        </cdr:cNvPr>
        <cdr:cNvSpPr txBox="1"/>
      </cdr:nvSpPr>
      <cdr:spPr>
        <a:xfrm xmlns:a="http://schemas.openxmlformats.org/drawingml/2006/main">
          <a:off x="4432300" y="603250"/>
          <a:ext cx="901700" cy="260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MY" sz="1050"/>
            <a:t>90151 MW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193674</xdr:colOff>
      <xdr:row>2</xdr:row>
      <xdr:rowOff>107950</xdr:rowOff>
    </xdr:from>
    <xdr:to>
      <xdr:col>17</xdr:col>
      <xdr:colOff>114300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4A59C-FDC8-4BFF-BA67-AA8127301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914400</xdr:colOff>
      <xdr:row>12</xdr:row>
      <xdr:rowOff>133350</xdr:rowOff>
    </xdr:from>
    <xdr:to>
      <xdr:col>10</xdr:col>
      <xdr:colOff>228600</xdr:colOff>
      <xdr:row>12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8518E6B-F941-4677-B3F0-33E769189EC4}"/>
            </a:ext>
          </a:extLst>
        </xdr:cNvPr>
        <xdr:cNvCxnSpPr/>
      </xdr:nvCxnSpPr>
      <xdr:spPr>
        <a:xfrm>
          <a:off x="7359650" y="2343150"/>
          <a:ext cx="5772150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6350</xdr:rowOff>
    </xdr:from>
    <xdr:to>
      <xdr:col>15</xdr:col>
      <xdr:colOff>231775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38BBB-EBF5-4933-BBE9-816018183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1254124</xdr:colOff>
      <xdr:row>17</xdr:row>
      <xdr:rowOff>133350</xdr:rowOff>
    </xdr:from>
    <xdr:to>
      <xdr:col>6</xdr:col>
      <xdr:colOff>0</xdr:colOff>
      <xdr:row>34</xdr:row>
      <xdr:rowOff>41275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30C284-234E-4245-8879-805B6E0B4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0.08241</cdr:x>
      <cdr:y>0.48676</cdr:y>
    </cdr:from>
    <cdr:to>
      <cdr:x>0.55151</cdr:x>
      <cdr:y>0.57026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DCEB999E-2DD7-4153-846E-5B2E31A55F1F}"/>
            </a:ext>
          </a:extLst>
        </cdr:cNvPr>
        <cdr:cNvSpPr txBox="1"/>
      </cdr:nvSpPr>
      <cdr:spPr>
        <a:xfrm xmlns:a="http://schemas.openxmlformats.org/drawingml/2006/main">
          <a:off x="546100" y="1517650"/>
          <a:ext cx="3108326" cy="260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MY" sz="1050">
              <a:solidFill>
                <a:srgbClr val="FF0000"/>
              </a:solidFill>
            </a:rPr>
            <a:t>UK LULUCF Carbon Offsetting Credit: 3400 MtCO2e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26"/>
  <sheetViews>
    <sheetView tabSelected="1" zoomScale="71" workbookViewId="0">
      <selection activeCell="F20" sqref="F20"/>
    </sheetView>
  </sheetViews>
  <sheetFormatPr defaultRowHeight="14.5" x14ac:dyDescent="0.35"/>
  <cols>
    <col min="1" max="1" width="20.90625" bestFit="1" customWidth="1"/>
    <col min="2" max="2" width="16.7265625" bestFit="1" customWidth="1"/>
    <col min="3" max="3" width="9.7265625" bestFit="1" customWidth="1"/>
    <col min="4" max="4" width="9.90625" bestFit="1" customWidth="1"/>
    <col min="5" max="5" width="20.08984375" bestFit="1" customWidth="1"/>
    <col min="6" max="6" width="27" bestFit="1" customWidth="1"/>
    <col min="7" max="7" width="13.90625" bestFit="1" customWidth="1"/>
  </cols>
  <sheetData>
    <row r="1" spans="1:7" ht="72.5" x14ac:dyDescent="0.35">
      <c r="B1" s="3" t="s">
        <v>41</v>
      </c>
      <c r="C1" s="3" t="s">
        <v>42</v>
      </c>
      <c r="D1" s="4" t="s">
        <v>43</v>
      </c>
      <c r="E1" s="4" t="s">
        <v>44</v>
      </c>
      <c r="F1" s="4" t="s">
        <v>45</v>
      </c>
      <c r="G1" t="s">
        <v>46</v>
      </c>
    </row>
    <row r="2" spans="1:7" x14ac:dyDescent="0.35">
      <c r="A2" t="s">
        <v>10</v>
      </c>
      <c r="B2" s="6">
        <v>14863.26</v>
      </c>
      <c r="C2" s="6">
        <v>14863.26</v>
      </c>
      <c r="D2" s="6">
        <v>0</v>
      </c>
      <c r="E2" s="5">
        <v>7089.7</v>
      </c>
      <c r="F2" s="6">
        <v>16279.34</v>
      </c>
      <c r="G2" s="6">
        <v>0</v>
      </c>
    </row>
    <row r="3" spans="1:7" x14ac:dyDescent="0.35">
      <c r="A3" t="s">
        <v>11</v>
      </c>
      <c r="B3" s="6">
        <v>4995</v>
      </c>
      <c r="C3" s="6">
        <v>4995</v>
      </c>
      <c r="D3" s="6">
        <v>6534.9</v>
      </c>
      <c r="E3" s="5">
        <v>6697.8</v>
      </c>
      <c r="F3" s="6">
        <v>4810.95</v>
      </c>
      <c r="G3" s="6">
        <v>5929.65</v>
      </c>
    </row>
    <row r="4" spans="1:7" x14ac:dyDescent="0.35">
      <c r="A4" t="s">
        <v>12</v>
      </c>
      <c r="B4" s="6">
        <v>16531.2</v>
      </c>
      <c r="C4" s="6">
        <v>16531.2</v>
      </c>
      <c r="D4" s="6">
        <v>12939.36</v>
      </c>
      <c r="E4" s="5">
        <v>15917.44</v>
      </c>
      <c r="F4" s="6">
        <v>17196.48</v>
      </c>
      <c r="G4" s="6">
        <v>11428.48</v>
      </c>
    </row>
    <row r="5" spans="1:7" x14ac:dyDescent="0.35">
      <c r="A5" t="s">
        <v>13</v>
      </c>
      <c r="B5" s="6">
        <v>12720.52</v>
      </c>
      <c r="C5" s="6">
        <v>12720.52</v>
      </c>
      <c r="D5" s="6">
        <v>14053.86</v>
      </c>
      <c r="E5" s="5">
        <v>11678.95</v>
      </c>
      <c r="F5" s="6">
        <v>9421.4</v>
      </c>
      <c r="G5" s="6">
        <v>14498.85</v>
      </c>
    </row>
    <row r="6" spans="1:7" x14ac:dyDescent="0.35">
      <c r="A6" t="s">
        <v>14</v>
      </c>
      <c r="B6" s="6">
        <v>49500</v>
      </c>
      <c r="C6" s="6">
        <v>49500</v>
      </c>
      <c r="D6" s="6">
        <v>49500</v>
      </c>
      <c r="E6" s="5">
        <v>49500</v>
      </c>
      <c r="F6" s="6">
        <v>49500</v>
      </c>
      <c r="G6" s="6">
        <v>49500</v>
      </c>
    </row>
    <row r="7" spans="1:7" x14ac:dyDescent="0.35">
      <c r="A7" t="s">
        <v>16</v>
      </c>
      <c r="B7" s="6">
        <v>0</v>
      </c>
      <c r="C7" s="6">
        <v>0</v>
      </c>
      <c r="D7" s="6">
        <v>0</v>
      </c>
      <c r="E7" s="6">
        <v>0</v>
      </c>
      <c r="F7" s="6">
        <v>21022.2</v>
      </c>
      <c r="G7" s="6">
        <v>0</v>
      </c>
    </row>
    <row r="8" spans="1:7" x14ac:dyDescent="0.35">
      <c r="A8" t="s">
        <v>15</v>
      </c>
      <c r="B8" s="6">
        <v>77604.25</v>
      </c>
      <c r="C8" s="6">
        <v>77604.25</v>
      </c>
      <c r="D8" s="6">
        <v>76763.600000000006</v>
      </c>
      <c r="E8" s="5">
        <v>75707.95</v>
      </c>
      <c r="F8" s="6">
        <v>0</v>
      </c>
      <c r="G8" s="6">
        <v>77030.2</v>
      </c>
    </row>
    <row r="9" spans="1:7" x14ac:dyDescent="0.35">
      <c r="A9" t="s">
        <v>0</v>
      </c>
      <c r="B9" s="6">
        <v>0</v>
      </c>
      <c r="C9" s="6">
        <v>0</v>
      </c>
      <c r="D9" s="6">
        <v>0</v>
      </c>
      <c r="E9" s="5">
        <v>169.3319668</v>
      </c>
      <c r="F9" s="6">
        <v>169.3319668</v>
      </c>
      <c r="G9" s="6">
        <v>0</v>
      </c>
    </row>
    <row r="10" spans="1:7" x14ac:dyDescent="0.35">
      <c r="A10" t="s">
        <v>1</v>
      </c>
      <c r="B10" s="6">
        <v>0</v>
      </c>
      <c r="C10" s="6">
        <v>0</v>
      </c>
      <c r="D10" s="6">
        <v>0</v>
      </c>
      <c r="E10" s="5">
        <v>0</v>
      </c>
      <c r="F10" s="6">
        <v>0</v>
      </c>
      <c r="G10" s="6">
        <v>0</v>
      </c>
    </row>
    <row r="11" spans="1:7" x14ac:dyDescent="0.35">
      <c r="A11" t="s">
        <v>2</v>
      </c>
      <c r="B11" s="6">
        <v>25412</v>
      </c>
      <c r="C11" s="6">
        <v>43904</v>
      </c>
      <c r="D11" s="6">
        <v>7431</v>
      </c>
      <c r="E11" s="5">
        <v>22872</v>
      </c>
      <c r="F11" s="6">
        <v>0</v>
      </c>
      <c r="G11" s="6">
        <v>0</v>
      </c>
    </row>
    <row r="12" spans="1:7" x14ac:dyDescent="0.35">
      <c r="A12" t="s">
        <v>3</v>
      </c>
      <c r="B12" s="6">
        <v>4454</v>
      </c>
      <c r="C12" s="6">
        <v>4454</v>
      </c>
      <c r="D12" s="6">
        <v>0</v>
      </c>
      <c r="E12" s="5">
        <v>2256</v>
      </c>
      <c r="F12" s="6">
        <v>4772</v>
      </c>
      <c r="G12" s="6">
        <v>0</v>
      </c>
    </row>
    <row r="13" spans="1:7" x14ac:dyDescent="0.35">
      <c r="A13" t="s">
        <v>4</v>
      </c>
      <c r="B13" s="6">
        <v>2179</v>
      </c>
      <c r="C13" s="6">
        <v>2179</v>
      </c>
      <c r="D13" s="6">
        <v>2909</v>
      </c>
      <c r="E13" s="5">
        <v>2958</v>
      </c>
      <c r="F13" s="6">
        <v>2063</v>
      </c>
      <c r="G13" s="6">
        <v>2735</v>
      </c>
    </row>
    <row r="14" spans="1:7" x14ac:dyDescent="0.35">
      <c r="A14" t="s">
        <v>5</v>
      </c>
      <c r="B14" s="6">
        <v>10054</v>
      </c>
      <c r="C14" s="6">
        <v>10054</v>
      </c>
      <c r="D14" s="6">
        <v>7997</v>
      </c>
      <c r="E14" s="5">
        <v>9977</v>
      </c>
      <c r="F14" s="6">
        <v>10380</v>
      </c>
      <c r="G14" s="6">
        <v>7091</v>
      </c>
    </row>
    <row r="15" spans="1:7" x14ac:dyDescent="0.35">
      <c r="A15" t="s">
        <v>6</v>
      </c>
      <c r="B15" s="6">
        <v>9158</v>
      </c>
      <c r="C15" s="6">
        <v>9158</v>
      </c>
      <c r="D15" s="6">
        <v>10172</v>
      </c>
      <c r="E15" s="5">
        <v>8242</v>
      </c>
      <c r="F15" s="6">
        <v>6722</v>
      </c>
      <c r="G15" s="6">
        <v>10565</v>
      </c>
    </row>
    <row r="16" spans="1:7" x14ac:dyDescent="0.35">
      <c r="A16" t="s">
        <v>7</v>
      </c>
      <c r="B16" s="6">
        <v>25760</v>
      </c>
      <c r="C16" s="6">
        <v>25760</v>
      </c>
      <c r="D16" s="6">
        <v>27708</v>
      </c>
      <c r="E16" s="5">
        <v>26833</v>
      </c>
      <c r="F16" s="6">
        <v>25757</v>
      </c>
      <c r="G16" s="6">
        <v>28023</v>
      </c>
    </row>
    <row r="17" spans="1:7" x14ac:dyDescent="0.35">
      <c r="A17" t="s">
        <v>17</v>
      </c>
      <c r="B17" s="6">
        <v>0</v>
      </c>
      <c r="C17" s="6">
        <v>0</v>
      </c>
      <c r="D17" s="6">
        <v>0</v>
      </c>
      <c r="E17" s="6">
        <v>0</v>
      </c>
      <c r="F17" s="6">
        <v>4878</v>
      </c>
      <c r="G17" s="6">
        <v>0</v>
      </c>
    </row>
    <row r="18" spans="1:7" x14ac:dyDescent="0.35">
      <c r="A18" t="s">
        <v>8</v>
      </c>
      <c r="B18" s="6">
        <v>12487</v>
      </c>
      <c r="C18" s="6">
        <v>12487</v>
      </c>
      <c r="D18" s="6">
        <v>22265</v>
      </c>
      <c r="E18" s="5">
        <v>16055</v>
      </c>
      <c r="F18" s="6">
        <v>0</v>
      </c>
      <c r="G18" s="6">
        <v>23741</v>
      </c>
    </row>
    <row r="19" spans="1:7" x14ac:dyDescent="0.35">
      <c r="A19" t="s">
        <v>31</v>
      </c>
      <c r="B19" s="6">
        <v>1534</v>
      </c>
      <c r="C19" s="6">
        <v>1534</v>
      </c>
      <c r="D19" s="6">
        <v>0</v>
      </c>
      <c r="E19" s="6">
        <v>2356</v>
      </c>
      <c r="F19" s="6">
        <v>3636091</v>
      </c>
      <c r="G19" s="6">
        <v>0</v>
      </c>
    </row>
    <row r="20" spans="1:7" x14ac:dyDescent="0.35">
      <c r="A20" t="s">
        <v>9</v>
      </c>
      <c r="B20" s="6">
        <v>0</v>
      </c>
      <c r="C20" s="6">
        <v>-51100</v>
      </c>
      <c r="D20" s="6">
        <v>0</v>
      </c>
      <c r="E20" s="5">
        <v>0</v>
      </c>
      <c r="F20" s="5">
        <f>F19/1000</f>
        <v>3636.0909999999999</v>
      </c>
      <c r="G20" s="5">
        <v>0</v>
      </c>
    </row>
    <row r="21" spans="1:7" x14ac:dyDescent="0.35">
      <c r="B21" s="5"/>
      <c r="C21" s="5"/>
      <c r="D21" s="5"/>
      <c r="E21" s="5"/>
      <c r="F21" s="5"/>
    </row>
    <row r="22" spans="1:7" x14ac:dyDescent="0.35">
      <c r="B22" s="5" t="s">
        <v>18</v>
      </c>
      <c r="C22" s="5" t="s">
        <v>27</v>
      </c>
      <c r="D22" s="5" t="s">
        <v>28</v>
      </c>
      <c r="E22" s="5" t="s">
        <v>29</v>
      </c>
      <c r="F22" s="5" t="s">
        <v>30</v>
      </c>
      <c r="G22" s="5" t="s">
        <v>32</v>
      </c>
    </row>
    <row r="23" spans="1:7" x14ac:dyDescent="0.35">
      <c r="A23" t="s">
        <v>25</v>
      </c>
      <c r="B23" s="6">
        <f>SUM(B2:B10)/1000</f>
        <v>176.21423000000001</v>
      </c>
      <c r="C23" s="6">
        <f t="shared" ref="C23:G23" si="0">SUM(C2:C10)/1000</f>
        <v>176.21423000000001</v>
      </c>
      <c r="D23" s="6">
        <f t="shared" si="0"/>
        <v>159.79172</v>
      </c>
      <c r="E23" s="6">
        <f t="shared" si="0"/>
        <v>166.76117196679999</v>
      </c>
      <c r="F23" s="6">
        <f t="shared" si="0"/>
        <v>118.39970196680001</v>
      </c>
      <c r="G23" s="6">
        <f t="shared" si="0"/>
        <v>158.38718</v>
      </c>
    </row>
    <row r="24" spans="1:7" x14ac:dyDescent="0.35">
      <c r="A24" t="s">
        <v>26</v>
      </c>
      <c r="B24" s="6">
        <f>SUM(B11:B19)/1000</f>
        <v>91.037999999999997</v>
      </c>
      <c r="C24" s="6">
        <f t="shared" ref="C24:G24" si="1">SUM(C11:C19)/1000</f>
        <v>109.53</v>
      </c>
      <c r="D24" s="6">
        <f t="shared" si="1"/>
        <v>78.481999999999999</v>
      </c>
      <c r="E24" s="6">
        <f t="shared" si="1"/>
        <v>91.549000000000007</v>
      </c>
      <c r="F24" s="6">
        <f t="shared" si="1"/>
        <v>3690.663</v>
      </c>
      <c r="G24" s="6">
        <f t="shared" si="1"/>
        <v>72.155000000000001</v>
      </c>
    </row>
    <row r="25" spans="1:7" x14ac:dyDescent="0.35">
      <c r="A25" t="s">
        <v>40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35">
      <c r="A26" t="s">
        <v>48</v>
      </c>
      <c r="B26" s="6">
        <f>B23+B24</f>
        <v>267.25223</v>
      </c>
      <c r="C26" s="6">
        <f t="shared" ref="C26:G26" si="2">C23+C24</f>
        <v>285.74423000000002</v>
      </c>
      <c r="D26" s="6">
        <f t="shared" si="2"/>
        <v>238.27372</v>
      </c>
      <c r="E26" s="6">
        <f t="shared" si="2"/>
        <v>258.3101719668</v>
      </c>
      <c r="F26" s="6">
        <f t="shared" si="2"/>
        <v>3809.0627019668</v>
      </c>
      <c r="G26" s="6">
        <f t="shared" si="2"/>
        <v>230.54218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8D4C-7109-4902-A019-6E3A352008F6}">
  <sheetPr codeName="Sheet2"/>
  <dimension ref="A1:G10"/>
  <sheetViews>
    <sheetView workbookViewId="0">
      <selection activeCell="G2" sqref="G2:G8"/>
    </sheetView>
  </sheetViews>
  <sheetFormatPr defaultRowHeight="14.5" x14ac:dyDescent="0.35"/>
  <cols>
    <col min="1" max="1" width="15" bestFit="1" customWidth="1"/>
    <col min="2" max="2" width="30.453125" bestFit="1" customWidth="1"/>
    <col min="3" max="3" width="25.90625" bestFit="1" customWidth="1"/>
    <col min="4" max="4" width="9.6328125" bestFit="1" customWidth="1"/>
    <col min="5" max="5" width="20.08984375" bestFit="1" customWidth="1"/>
    <col min="6" max="6" width="27" bestFit="1" customWidth="1"/>
    <col min="7" max="7" width="13.90625" bestFit="1" customWidth="1"/>
  </cols>
  <sheetData>
    <row r="1" spans="1:7" ht="28" customHeight="1" x14ac:dyDescent="0.35">
      <c r="B1" s="3" t="s">
        <v>41</v>
      </c>
      <c r="C1" s="3" t="s">
        <v>42</v>
      </c>
      <c r="D1" s="4" t="s">
        <v>43</v>
      </c>
      <c r="E1" s="4" t="s">
        <v>44</v>
      </c>
      <c r="F1" s="7" t="s">
        <v>45</v>
      </c>
      <c r="G1" t="s">
        <v>46</v>
      </c>
    </row>
    <row r="2" spans="1:7" x14ac:dyDescent="0.35">
      <c r="A2" t="s">
        <v>19</v>
      </c>
      <c r="B2" s="5">
        <v>23.972999999999999</v>
      </c>
      <c r="C2" s="5">
        <v>23.972999999999999</v>
      </c>
      <c r="D2" s="5">
        <v>0</v>
      </c>
      <c r="E2" s="5">
        <v>11.435</v>
      </c>
      <c r="F2" s="5">
        <v>26.257000000000001</v>
      </c>
      <c r="G2">
        <v>0</v>
      </c>
    </row>
    <row r="3" spans="1:7" x14ac:dyDescent="0.35">
      <c r="A3" t="s">
        <v>20</v>
      </c>
      <c r="B3" s="5">
        <v>11.1</v>
      </c>
      <c r="C3" s="5">
        <v>11.1</v>
      </c>
      <c r="D3" s="5">
        <v>14.522</v>
      </c>
      <c r="E3" s="5">
        <v>14.884</v>
      </c>
      <c r="F3" s="5">
        <v>10.691000000000001</v>
      </c>
      <c r="G3">
        <v>13.177</v>
      </c>
    </row>
    <row r="4" spans="1:7" x14ac:dyDescent="0.35">
      <c r="A4" t="s">
        <v>21</v>
      </c>
      <c r="B4" s="5">
        <v>14.76</v>
      </c>
      <c r="C4" s="5">
        <v>14.76</v>
      </c>
      <c r="D4" s="5">
        <v>11.553000000000001</v>
      </c>
      <c r="E4" s="5">
        <v>14.212</v>
      </c>
      <c r="F4" s="5">
        <v>15.353999999999999</v>
      </c>
      <c r="G4">
        <v>10.204000000000001</v>
      </c>
    </row>
    <row r="5" spans="1:7" x14ac:dyDescent="0.35">
      <c r="A5" t="s">
        <v>47</v>
      </c>
      <c r="B5" s="5">
        <v>7.8040000000000003</v>
      </c>
      <c r="C5" s="5">
        <v>7.8040000000000003</v>
      </c>
      <c r="D5" s="5">
        <v>8.6219999999999999</v>
      </c>
      <c r="E5" s="5">
        <v>7.165</v>
      </c>
      <c r="F5" s="5">
        <v>5.78</v>
      </c>
      <c r="G5">
        <v>8.8949999999999996</v>
      </c>
    </row>
    <row r="6" spans="1:7" x14ac:dyDescent="0.35">
      <c r="A6" t="s">
        <v>22</v>
      </c>
      <c r="B6" s="5">
        <v>18</v>
      </c>
      <c r="C6" s="5">
        <v>18</v>
      </c>
      <c r="D6" s="5">
        <v>18</v>
      </c>
      <c r="E6" s="5">
        <v>18</v>
      </c>
      <c r="F6" s="5">
        <v>18</v>
      </c>
      <c r="G6">
        <v>18</v>
      </c>
    </row>
    <row r="7" spans="1:7" x14ac:dyDescent="0.35">
      <c r="A7" t="s">
        <v>24</v>
      </c>
      <c r="B7" s="5">
        <v>0</v>
      </c>
      <c r="C7" s="5">
        <v>0</v>
      </c>
      <c r="D7" s="5">
        <v>0</v>
      </c>
      <c r="E7" s="5">
        <v>0</v>
      </c>
      <c r="F7" s="5">
        <v>6.87</v>
      </c>
      <c r="G7">
        <v>0</v>
      </c>
    </row>
    <row r="8" spans="1:7" x14ac:dyDescent="0.35">
      <c r="A8" t="s">
        <v>23</v>
      </c>
      <c r="B8" s="5">
        <v>36.094999999999999</v>
      </c>
      <c r="C8" s="5">
        <v>36.094999999999999</v>
      </c>
      <c r="D8" s="5">
        <v>35.704000000000001</v>
      </c>
      <c r="E8" s="5">
        <v>35.213000000000001</v>
      </c>
      <c r="F8" s="5">
        <v>0</v>
      </c>
      <c r="G8">
        <v>35.828000000000003</v>
      </c>
    </row>
    <row r="10" spans="1:7" x14ac:dyDescent="0.35">
      <c r="B10">
        <f t="shared" ref="B10:G10" si="0">SUM(B2:B8)</f>
        <v>111.732</v>
      </c>
      <c r="C10">
        <f t="shared" si="0"/>
        <v>111.732</v>
      </c>
      <c r="D10">
        <f t="shared" si="0"/>
        <v>88.40100000000001</v>
      </c>
      <c r="E10">
        <f t="shared" si="0"/>
        <v>100.90899999999999</v>
      </c>
      <c r="F10">
        <f t="shared" si="0"/>
        <v>82.951999999999998</v>
      </c>
      <c r="G10">
        <f t="shared" si="0"/>
        <v>86.103999999999999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2554-31F8-45E8-8BC0-9BB50981A537}">
  <sheetPr codeName="Sheet3"/>
  <dimension ref="A1:F19"/>
  <sheetViews>
    <sheetView workbookViewId="0">
      <selection activeCell="F12" sqref="F12"/>
    </sheetView>
  </sheetViews>
  <sheetFormatPr defaultRowHeight="14.5" x14ac:dyDescent="0.35"/>
  <cols>
    <col min="1" max="1" width="10.36328125" bestFit="1" customWidth="1"/>
    <col min="2" max="2" width="16.7265625" bestFit="1" customWidth="1"/>
    <col min="3" max="3" width="8.1796875" bestFit="1" customWidth="1"/>
    <col min="4" max="4" width="35.08984375" customWidth="1"/>
    <col min="5" max="5" width="20.08984375" bestFit="1" customWidth="1"/>
    <col min="6" max="6" width="13.90625" bestFit="1" customWidth="1"/>
  </cols>
  <sheetData>
    <row r="1" spans="1:6" x14ac:dyDescent="0.35">
      <c r="A1" t="s">
        <v>39</v>
      </c>
    </row>
    <row r="3" spans="1:6" ht="29" x14ac:dyDescent="0.35">
      <c r="B3" s="3" t="s">
        <v>41</v>
      </c>
      <c r="C3" s="3" t="s">
        <v>42</v>
      </c>
      <c r="D3" s="4" t="s">
        <v>50</v>
      </c>
      <c r="E3" s="4" t="s">
        <v>49</v>
      </c>
      <c r="F3" t="s">
        <v>46</v>
      </c>
    </row>
    <row r="4" spans="1:6" x14ac:dyDescent="0.35">
      <c r="A4" t="s">
        <v>33</v>
      </c>
      <c r="B4" s="5">
        <v>2.675036</v>
      </c>
      <c r="C4" s="5">
        <v>2.675036</v>
      </c>
      <c r="D4" s="5">
        <v>6.2013889999999998</v>
      </c>
      <c r="E4" s="5">
        <v>3.8502350000000001</v>
      </c>
      <c r="F4" s="5">
        <v>6.7892939999999999</v>
      </c>
    </row>
    <row r="5" spans="1:6" x14ac:dyDescent="0.35">
      <c r="A5" t="s">
        <v>34</v>
      </c>
      <c r="B5" s="5">
        <v>3.8293180000000002</v>
      </c>
      <c r="C5" s="5">
        <v>3.8293180000000002</v>
      </c>
      <c r="D5" s="5">
        <v>8.0072609999999997</v>
      </c>
      <c r="E5" s="5">
        <v>5.2976510000000001</v>
      </c>
      <c r="F5" s="5">
        <v>8.6499059999999997</v>
      </c>
    </row>
    <row r="6" spans="1:6" x14ac:dyDescent="0.35">
      <c r="A6" t="s">
        <v>35</v>
      </c>
      <c r="B6" s="5">
        <v>7.0177990000000001</v>
      </c>
      <c r="C6" s="5">
        <v>7.0177990000000001</v>
      </c>
      <c r="D6" s="5">
        <v>11.991178</v>
      </c>
      <c r="E6" s="5">
        <v>8.8742070000000002</v>
      </c>
      <c r="F6" s="5">
        <v>12.718246000000001</v>
      </c>
    </row>
    <row r="7" spans="1:6" x14ac:dyDescent="0.35">
      <c r="A7" t="s">
        <v>36</v>
      </c>
      <c r="B7" s="5">
        <v>10.723768</v>
      </c>
      <c r="C7" s="5">
        <v>10.723768</v>
      </c>
      <c r="D7" s="5">
        <v>16.315978000000001</v>
      </c>
      <c r="E7" s="5">
        <v>13.008311000000001</v>
      </c>
      <c r="F7" s="5">
        <v>17.064893999999999</v>
      </c>
    </row>
    <row r="8" spans="1:6" x14ac:dyDescent="0.35">
      <c r="A8" t="s">
        <v>37</v>
      </c>
      <c r="B8" s="5">
        <v>13.787903</v>
      </c>
      <c r="C8" s="5">
        <v>13.787903</v>
      </c>
      <c r="D8" s="5">
        <v>19.532594</v>
      </c>
      <c r="E8" s="5">
        <v>16.124058999999999</v>
      </c>
      <c r="F8" s="5">
        <v>20.299040999999999</v>
      </c>
    </row>
    <row r="10" spans="1:6" x14ac:dyDescent="0.35">
      <c r="A10" t="s">
        <v>38</v>
      </c>
      <c r="B10" s="1">
        <f>'Final Result'!$B$11</f>
        <v>25412</v>
      </c>
      <c r="C10" s="1">
        <f>'Final Result'!$C$11</f>
        <v>43904</v>
      </c>
      <c r="D10" s="1">
        <f>'Final Result'!$D$11</f>
        <v>7431</v>
      </c>
      <c r="E10" s="1">
        <f>'Final Result'!$E$11</f>
        <v>22872</v>
      </c>
      <c r="F10" s="1">
        <f>'Final Result'!$B$11</f>
        <v>25412</v>
      </c>
    </row>
    <row r="12" spans="1:6" x14ac:dyDescent="0.35">
      <c r="A12" t="s">
        <v>51</v>
      </c>
      <c r="B12">
        <f>5*SUM(B4:B8)</f>
        <v>190.16911999999996</v>
      </c>
      <c r="C12">
        <f>5*SUM(C4:C8)</f>
        <v>190.16911999999996</v>
      </c>
      <c r="D12">
        <f>5*SUM(D4:D8)</f>
        <v>310.24200000000002</v>
      </c>
      <c r="E12">
        <f>5*SUM(E4:E8)</f>
        <v>235.77231499999996</v>
      </c>
      <c r="F12">
        <f>5*SUM(F4:F8)</f>
        <v>327.60690500000004</v>
      </c>
    </row>
    <row r="13" spans="1:6" x14ac:dyDescent="0.35">
      <c r="F13" s="2">
        <v>3404.1688140000001</v>
      </c>
    </row>
    <row r="15" spans="1:6" x14ac:dyDescent="0.35">
      <c r="B15">
        <f t="shared" ref="B15:F19" si="0">B4/1000</f>
        <v>2.675036E-3</v>
      </c>
      <c r="C15">
        <f t="shared" si="0"/>
        <v>2.675036E-3</v>
      </c>
      <c r="D15">
        <f t="shared" ref="D15:E19" si="1">D4/1000</f>
        <v>6.2013889999999999E-3</v>
      </c>
      <c r="E15">
        <f t="shared" si="1"/>
        <v>3.850235E-3</v>
      </c>
      <c r="F15">
        <f t="shared" si="0"/>
        <v>6.7892939999999995E-3</v>
      </c>
    </row>
    <row r="16" spans="1:6" x14ac:dyDescent="0.35">
      <c r="B16">
        <f t="shared" si="0"/>
        <v>3.8293180000000004E-3</v>
      </c>
      <c r="C16">
        <f t="shared" si="0"/>
        <v>3.8293180000000004E-3</v>
      </c>
      <c r="D16">
        <f t="shared" si="1"/>
        <v>8.0072609999999999E-3</v>
      </c>
      <c r="E16">
        <f t="shared" si="1"/>
        <v>5.2976510000000004E-3</v>
      </c>
      <c r="F16">
        <f t="shared" si="0"/>
        <v>8.6499059999999989E-3</v>
      </c>
    </row>
    <row r="17" spans="2:6" x14ac:dyDescent="0.35">
      <c r="B17">
        <f t="shared" si="0"/>
        <v>7.0177989999999999E-3</v>
      </c>
      <c r="C17">
        <f t="shared" si="0"/>
        <v>7.0177989999999999E-3</v>
      </c>
      <c r="D17">
        <f t="shared" si="1"/>
        <v>1.1991178E-2</v>
      </c>
      <c r="E17">
        <f t="shared" si="1"/>
        <v>8.8742070000000003E-3</v>
      </c>
      <c r="F17">
        <f t="shared" si="0"/>
        <v>1.2718246000000001E-2</v>
      </c>
    </row>
    <row r="18" spans="2:6" x14ac:dyDescent="0.35">
      <c r="B18">
        <f t="shared" si="0"/>
        <v>1.0723768E-2</v>
      </c>
      <c r="C18">
        <f t="shared" si="0"/>
        <v>1.0723768E-2</v>
      </c>
      <c r="D18">
        <f t="shared" si="1"/>
        <v>1.6315978000000002E-2</v>
      </c>
      <c r="E18">
        <f t="shared" si="1"/>
        <v>1.3008311000000002E-2</v>
      </c>
      <c r="F18">
        <f t="shared" si="0"/>
        <v>1.7064894000000001E-2</v>
      </c>
    </row>
    <row r="19" spans="2:6" x14ac:dyDescent="0.35">
      <c r="B19">
        <f t="shared" si="0"/>
        <v>1.3787903000000001E-2</v>
      </c>
      <c r="C19">
        <f t="shared" si="0"/>
        <v>1.3787903000000001E-2</v>
      </c>
      <c r="D19">
        <f t="shared" si="1"/>
        <v>1.9532594E-2</v>
      </c>
      <c r="E19">
        <f t="shared" si="1"/>
        <v>1.6124059E-2</v>
      </c>
      <c r="F19">
        <f t="shared" si="0"/>
        <v>2.0299041E-2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Result</vt:lpstr>
      <vt:lpstr>Capacity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2021-08-03T01:28:35Z</dcterms:modified>
</cp:coreProperties>
</file>