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dan\Documents\WhaleX\AquaPi\aqua-pi\calibration\"/>
    </mc:Choice>
  </mc:AlternateContent>
  <xr:revisionPtr revIDLastSave="0" documentId="13_ncr:1_{2CA7091D-5E7D-4810-AD41-194DC7B28FAF}" xr6:coauthVersionLast="47" xr6:coauthVersionMax="47" xr10:uidLastSave="{00000000-0000-0000-0000-000000000000}"/>
  <bookViews>
    <workbookView xWindow="-120" yWindow="-120" windowWidth="38640" windowHeight="21120" activeTab="1" xr2:uid="{F5773221-019F-4E21-9389-E209F6CA127D}"/>
  </bookViews>
  <sheets>
    <sheet name="calibrations oct-2024" sheetId="1" r:id="rId1"/>
    <sheet name="Calibrations dec-2024" sheetId="11" r:id="rId2"/>
    <sheet name="2180450" sheetId="3" r:id="rId3"/>
    <sheet name="2180556" sheetId="4" r:id="rId4"/>
    <sheet name="TItanium raw" sheetId="2" r:id="rId5"/>
    <sheet name="Linear_AP03" sheetId="5" r:id="rId6"/>
    <sheet name="Linear_AP02" sheetId="8" r:id="rId7"/>
    <sheet name="Linear_AP01" sheetId="7" r:id="rId8"/>
  </sheets>
  <definedNames>
    <definedName name="_xlchart.v1.0" hidden="1">Linear_AP03!$I$7:$I$61</definedName>
    <definedName name="_xlchart.v1.1" hidden="1">Linear_AP03!$J$7:$J$61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2" i="1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7" i="8"/>
  <c r="I3" i="8"/>
  <c r="I4" i="8"/>
  <c r="I5" i="8"/>
  <c r="I6" i="8"/>
  <c r="I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2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A30" i="8"/>
  <c r="I29" i="8"/>
  <c r="I28" i="8"/>
  <c r="I27" i="8"/>
  <c r="I26" i="8"/>
  <c r="A26" i="8"/>
  <c r="I25" i="8"/>
  <c r="A15" i="8"/>
  <c r="A19" i="8" s="1"/>
  <c r="A12" i="8"/>
  <c r="A11" i="8"/>
  <c r="A10" i="8"/>
  <c r="A14" i="8" s="1"/>
  <c r="A9" i="8"/>
  <c r="A13" i="8" s="1"/>
  <c r="A8" i="8"/>
  <c r="A7" i="8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J25" i="7"/>
  <c r="I25" i="7"/>
  <c r="I24" i="7"/>
  <c r="I23" i="7"/>
  <c r="J22" i="7"/>
  <c r="I22" i="7"/>
  <c r="J21" i="7"/>
  <c r="I21" i="7"/>
  <c r="J20" i="7"/>
  <c r="I20" i="7"/>
  <c r="I19" i="7"/>
  <c r="I18" i="7"/>
  <c r="J17" i="7"/>
  <c r="I17" i="7"/>
  <c r="J16" i="7"/>
  <c r="I16" i="7"/>
  <c r="I15" i="7"/>
  <c r="I14" i="7"/>
  <c r="I13" i="7"/>
  <c r="I12" i="7"/>
  <c r="I11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2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J3" i="5"/>
  <c r="J4" i="5"/>
  <c r="J5" i="5"/>
  <c r="J6" i="5"/>
  <c r="J13" i="5"/>
  <c r="J14" i="5"/>
  <c r="J15" i="5"/>
  <c r="J18" i="5"/>
  <c r="J19" i="5"/>
  <c r="J20" i="5"/>
  <c r="J21" i="5"/>
  <c r="J33" i="5"/>
  <c r="J34" i="5"/>
  <c r="J35" i="5"/>
  <c r="J36" i="5"/>
  <c r="J38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2" i="5"/>
  <c r="A27" i="7"/>
  <c r="A32" i="7" s="1"/>
  <c r="A37" i="7" s="1"/>
  <c r="A42" i="7" s="1"/>
  <c r="J42" i="7" s="1"/>
  <c r="A23" i="7"/>
  <c r="A28" i="7" s="1"/>
  <c r="A33" i="7" s="1"/>
  <c r="A38" i="7" s="1"/>
  <c r="A43" i="7" s="1"/>
  <c r="J43" i="7" s="1"/>
  <c r="A11" i="7"/>
  <c r="A15" i="7" s="1"/>
  <c r="A19" i="7" s="1"/>
  <c r="J19" i="7" s="1"/>
  <c r="A10" i="7"/>
  <c r="A14" i="7" s="1"/>
  <c r="J14" i="7" s="1"/>
  <c r="A9" i="7"/>
  <c r="A13" i="7" s="1"/>
  <c r="J13" i="7" s="1"/>
  <c r="A8" i="7"/>
  <c r="A7" i="7"/>
  <c r="A12" i="7" s="1"/>
  <c r="J12" i="7" s="1"/>
  <c r="A8" i="5"/>
  <c r="A13" i="5" s="1"/>
  <c r="A18" i="5" s="1"/>
  <c r="A23" i="5" s="1"/>
  <c r="A28" i="5" s="1"/>
  <c r="A33" i="5" s="1"/>
  <c r="A38" i="5" s="1"/>
  <c r="A43" i="5" s="1"/>
  <c r="J43" i="5" s="1"/>
  <c r="A9" i="5"/>
  <c r="A14" i="5" s="1"/>
  <c r="A19" i="5" s="1"/>
  <c r="A24" i="5" s="1"/>
  <c r="A29" i="5" s="1"/>
  <c r="A34" i="5" s="1"/>
  <c r="A39" i="5" s="1"/>
  <c r="A44" i="5" s="1"/>
  <c r="J44" i="5" s="1"/>
  <c r="A10" i="5"/>
  <c r="A15" i="5" s="1"/>
  <c r="A20" i="5" s="1"/>
  <c r="A25" i="5" s="1"/>
  <c r="A30" i="5" s="1"/>
  <c r="A35" i="5" s="1"/>
  <c r="A40" i="5" s="1"/>
  <c r="A11" i="5"/>
  <c r="A16" i="5" s="1"/>
  <c r="A21" i="5" s="1"/>
  <c r="A26" i="5" s="1"/>
  <c r="A31" i="5" s="1"/>
  <c r="A36" i="5" s="1"/>
  <c r="A41" i="5" s="1"/>
  <c r="A46" i="5" s="1"/>
  <c r="J46" i="5" s="1"/>
  <c r="A7" i="5"/>
  <c r="J7" i="5" s="1"/>
  <c r="D3" i="1"/>
  <c r="D4" i="1"/>
  <c r="C4" i="1"/>
  <c r="C3" i="1"/>
  <c r="D2" i="1"/>
  <c r="C2" i="1"/>
  <c r="K16" i="2"/>
  <c r="A31" i="8" l="1"/>
  <c r="A18" i="8"/>
  <c r="A17" i="8"/>
  <c r="A29" i="8"/>
  <c r="A35" i="8"/>
  <c r="J15" i="7"/>
  <c r="J33" i="7"/>
  <c r="J10" i="7"/>
  <c r="J11" i="7"/>
  <c r="J27" i="7"/>
  <c r="J23" i="7"/>
  <c r="J32" i="7"/>
  <c r="J28" i="7"/>
  <c r="J38" i="7"/>
  <c r="J37" i="7"/>
  <c r="A45" i="5"/>
  <c r="J45" i="5" s="1"/>
  <c r="J40" i="5"/>
  <c r="A12" i="5"/>
  <c r="J28" i="5"/>
  <c r="J31" i="5"/>
  <c r="J10" i="5"/>
  <c r="J41" i="5"/>
  <c r="J25" i="5"/>
  <c r="J9" i="5"/>
  <c r="J16" i="5"/>
  <c r="J30" i="5"/>
  <c r="J29" i="5"/>
  <c r="J11" i="5"/>
  <c r="J24" i="5"/>
  <c r="J26" i="5"/>
  <c r="J8" i="5"/>
  <c r="J39" i="5"/>
  <c r="J23" i="5"/>
  <c r="A18" i="7"/>
  <c r="A26" i="7"/>
  <c r="A30" i="7"/>
  <c r="A36" i="8" l="1"/>
  <c r="A40" i="8"/>
  <c r="A27" i="8"/>
  <c r="A34" i="8"/>
  <c r="A28" i="8"/>
  <c r="A35" i="7"/>
  <c r="J30" i="7"/>
  <c r="A31" i="7"/>
  <c r="J26" i="7"/>
  <c r="A24" i="7"/>
  <c r="J18" i="7"/>
  <c r="A17" i="5"/>
  <c r="J12" i="5"/>
  <c r="A41" i="8" l="1"/>
  <c r="A33" i="8"/>
  <c r="A39" i="8"/>
  <c r="A32" i="8"/>
  <c r="A45" i="8"/>
  <c r="A29" i="7"/>
  <c r="J24" i="7"/>
  <c r="A36" i="7"/>
  <c r="J31" i="7"/>
  <c r="A40" i="7"/>
  <c r="J35" i="7"/>
  <c r="A22" i="5"/>
  <c r="J17" i="5"/>
  <c r="A46" i="8" l="1"/>
  <c r="A44" i="8"/>
  <c r="A38" i="8"/>
  <c r="A37" i="8"/>
  <c r="A45" i="7"/>
  <c r="J45" i="7" s="1"/>
  <c r="J40" i="7"/>
  <c r="A41" i="7"/>
  <c r="J36" i="7"/>
  <c r="A34" i="7"/>
  <c r="J29" i="7"/>
  <c r="A27" i="5"/>
  <c r="J22" i="5"/>
  <c r="A49" i="8" l="1"/>
  <c r="A42" i="8"/>
  <c r="A43" i="8"/>
  <c r="A39" i="7"/>
  <c r="J34" i="7"/>
  <c r="A46" i="7"/>
  <c r="J46" i="7" s="1"/>
  <c r="J41" i="7"/>
  <c r="A32" i="5"/>
  <c r="J27" i="5"/>
  <c r="A48" i="8" l="1"/>
  <c r="A47" i="8"/>
  <c r="A44" i="7"/>
  <c r="J44" i="7" s="1"/>
  <c r="J39" i="7"/>
  <c r="A37" i="5"/>
  <c r="J32" i="5"/>
  <c r="A42" i="5" l="1"/>
  <c r="J42" i="5" s="1"/>
  <c r="J37" i="5"/>
</calcChain>
</file>

<file path=xl/sharedStrings.xml><?xml version="1.0" encoding="utf-8"?>
<sst xmlns="http://schemas.openxmlformats.org/spreadsheetml/2006/main" count="602" uniqueCount="93">
  <si>
    <t xml:space="preserve">Blank </t>
  </si>
  <si>
    <t>Serial / material</t>
  </si>
  <si>
    <t>2103415 Titanium</t>
  </si>
  <si>
    <t>Fail</t>
  </si>
  <si>
    <t>0.7114013671874999</t>
  </si>
  <si>
    <t>7.374899999999999</t>
  </si>
  <si>
    <t>1.2221923828124999</t>
  </si>
  <si>
    <t>0.9669000000000001</t>
  </si>
  <si>
    <t>0.6856201171874999</t>
  </si>
  <si>
    <t>13.845400000000001</t>
  </si>
  <si>
    <t>0.7194580078124999</t>
  </si>
  <si>
    <t>28.778318080000002</t>
  </si>
  <si>
    <t>0.9823000000000001</t>
  </si>
  <si>
    <t>7.2669999999999995</t>
  </si>
  <si>
    <t>8.254999999999999</t>
  </si>
  <si>
    <t>0.6815917968749999</t>
  </si>
  <si>
    <t>27.263669760000003</t>
  </si>
  <si>
    <t>0.9306000000000001</t>
  </si>
  <si>
    <t>7.324399999999999</t>
  </si>
  <si>
    <t>1.2374999999999998</t>
  </si>
  <si>
    <t>0.6654785156249999</t>
  </si>
  <si>
    <t>0.9086000000000001</t>
  </si>
  <si>
    <t>7.114400000000001</t>
  </si>
  <si>
    <t>8.101099999999999</t>
  </si>
  <si>
    <t>0.8844000000000001</t>
  </si>
  <si>
    <t>7.216699999999999</t>
  </si>
  <si>
    <t>9.955200000000001</t>
  </si>
  <si>
    <t>1.2423339843749999</t>
  </si>
  <si>
    <t>0.9174000000000001</t>
  </si>
  <si>
    <t>7.464199999999999</t>
  </si>
  <si>
    <t>0.6388916015624999</t>
  </si>
  <si>
    <t>0.8723000000000001</t>
  </si>
  <si>
    <t>1.2576416015624998</t>
  </si>
  <si>
    <t>9.488800000000001</t>
  </si>
  <si>
    <t>0.049145507812499996</t>
  </si>
  <si>
    <t>11.343800000000002</t>
  </si>
  <si>
    <t>11.110600000000002</t>
  </si>
  <si>
    <t>Time</t>
  </si>
  <si>
    <t>Probe_TempRaw</t>
  </si>
  <si>
    <t>Probe_TempCal</t>
  </si>
  <si>
    <t>Condraw</t>
  </si>
  <si>
    <t>CondCal</t>
  </si>
  <si>
    <t>SpCond</t>
  </si>
  <si>
    <t>Salinity</t>
  </si>
  <si>
    <t>TurbRaw</t>
  </si>
  <si>
    <t>TurbCal</t>
  </si>
  <si>
    <t>TurbManu</t>
  </si>
  <si>
    <t>ChlRaw</t>
  </si>
  <si>
    <t>ChlVolts</t>
  </si>
  <si>
    <t>ChlCal</t>
  </si>
  <si>
    <t>CDOMRaw</t>
  </si>
  <si>
    <t>CDOMVolts</t>
  </si>
  <si>
    <t>CDOMCal</t>
  </si>
  <si>
    <t>CDOMChlEQ</t>
  </si>
  <si>
    <t>ChlAdj</t>
  </si>
  <si>
    <t>TempRaw</t>
  </si>
  <si>
    <t>TempCal</t>
  </si>
  <si>
    <t>AVERAGE RAW READING 400ppb RWT DYE(40ug/L chla equiv)</t>
  </si>
  <si>
    <t>Calibration curve</t>
  </si>
  <si>
    <t>2180450 plastic</t>
  </si>
  <si>
    <t>2180556 plastic</t>
  </si>
  <si>
    <t>Gain setting</t>
  </si>
  <si>
    <t>Calibration  liquid</t>
  </si>
  <si>
    <t>400ppb rhodamine WT dye</t>
  </si>
  <si>
    <t>10x</t>
  </si>
  <si>
    <t>date</t>
  </si>
  <si>
    <t>Concentration</t>
  </si>
  <si>
    <t>ChlRawRangeCI</t>
  </si>
  <si>
    <t>ChlVoltsRangeCI</t>
  </si>
  <si>
    <t>ChlCalRangeCI</t>
  </si>
  <si>
    <t>Gain</t>
  </si>
  <si>
    <t>1x</t>
  </si>
  <si>
    <t>100x</t>
  </si>
  <si>
    <t>Chl equivalent</t>
  </si>
  <si>
    <t>ChlRaw 10x equivalent</t>
  </si>
  <si>
    <t>`</t>
  </si>
  <si>
    <t>Gradient</t>
  </si>
  <si>
    <t>Intercept</t>
  </si>
  <si>
    <t>AP03</t>
  </si>
  <si>
    <t>aqua pi #</t>
  </si>
  <si>
    <t>AP01</t>
  </si>
  <si>
    <t>AP02</t>
  </si>
  <si>
    <t>gain</t>
  </si>
  <si>
    <t>y = 0.0292977027x - 0.7418318107_x000B_R² = 0.9996098059</t>
  </si>
  <si>
    <t>y = 0.0321641372x - 0.4253764149_x000B_R² = 0.9995672940</t>
  </si>
  <si>
    <t>N/A use 10x</t>
  </si>
  <si>
    <t>y = 0.0188365722x - 0.1011194574
R² = 0.9992419959</t>
  </si>
  <si>
    <t>y = 0.0201554957x + 0.0506003903   R² = 0.9987098006</t>
  </si>
  <si>
    <t>y = 0.0267354105x - 2.1025729662_x000B_R² = 0.9977543048</t>
  </si>
  <si>
    <t>y = 0.0230696519x - 0.2805106216_x000B_R² = 0.9998647614</t>
  </si>
  <si>
    <t>Equation</t>
  </si>
  <si>
    <t>Test</t>
  </si>
  <si>
    <t>Sensor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</si>
</sst>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1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AP03 - 10X gain sensor results - Chla equivalent concentration (RWT</a:t>
            </a:r>
            <a:r>
              <a:rPr lang="en-AU" baseline="0"/>
              <a:t> DYE) vs normalised ADC reading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Linear_AP03!$I$2:$I$21</c:f>
              <c:numCache>
                <c:formatCode>General</c:formatCode>
                <c:ptCount val="2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</c:numCache>
            </c:numRef>
          </c:xVal>
          <c:yVal>
            <c:numRef>
              <c:f>Linear_AP03!$J$2:$J$21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3-4265-B0E6-26ECFB80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</a:t>
            </a:r>
            <a:r>
              <a:rPr lang="en-AU" baseline="0"/>
              <a:t> 03 - </a:t>
            </a:r>
            <a:r>
              <a:rPr lang="en-AU"/>
              <a:t>All gains - Chla equivalent</a:t>
            </a:r>
            <a:r>
              <a:rPr lang="en-AU" baseline="0"/>
              <a:t> concentration (RWT DYE) vs normalised ADC readings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Linear_AP03!$I$2:$I$61</c:f>
              <c:numCache>
                <c:formatCode>General</c:formatCode>
                <c:ptCount val="6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  <c:pt idx="20">
                  <c:v>195.052482269503</c:v>
                </c:pt>
                <c:pt idx="21">
                  <c:v>196.34233576642299</c:v>
                </c:pt>
                <c:pt idx="22">
                  <c:v>196.104964539007</c:v>
                </c:pt>
                <c:pt idx="23">
                  <c:v>195.817730496454</c:v>
                </c:pt>
                <c:pt idx="24">
                  <c:v>195.23984962406001</c:v>
                </c:pt>
                <c:pt idx="25">
                  <c:v>111.087544483985</c:v>
                </c:pt>
                <c:pt idx="26">
                  <c:v>111.35742971887501</c:v>
                </c:pt>
                <c:pt idx="27">
                  <c:v>111.00212765957399</c:v>
                </c:pt>
                <c:pt idx="28">
                  <c:v>110.84304347826</c:v>
                </c:pt>
                <c:pt idx="29">
                  <c:v>110.818149466192</c:v>
                </c:pt>
                <c:pt idx="30">
                  <c:v>68.5113475177304</c:v>
                </c:pt>
                <c:pt idx="31">
                  <c:v>67.634901960784305</c:v>
                </c:pt>
                <c:pt idx="32">
                  <c:v>68.069503546099298</c:v>
                </c:pt>
                <c:pt idx="33">
                  <c:v>68.204727272727297</c:v>
                </c:pt>
                <c:pt idx="34">
                  <c:v>68.078368794326295</c:v>
                </c:pt>
                <c:pt idx="35">
                  <c:v>46.468327402135202</c:v>
                </c:pt>
                <c:pt idx="36">
                  <c:v>47.5232365145228</c:v>
                </c:pt>
                <c:pt idx="37">
                  <c:v>46.7453900709219</c:v>
                </c:pt>
                <c:pt idx="38">
                  <c:v>47.292692307692299</c:v>
                </c:pt>
                <c:pt idx="39">
                  <c:v>46.824822695035401</c:v>
                </c:pt>
                <c:pt idx="40">
                  <c:v>35.258102766798402</c:v>
                </c:pt>
                <c:pt idx="41">
                  <c:v>36.351773049645402</c:v>
                </c:pt>
                <c:pt idx="42">
                  <c:v>35.653164556961897</c:v>
                </c:pt>
                <c:pt idx="43">
                  <c:v>35.992170818505301</c:v>
                </c:pt>
                <c:pt idx="44">
                  <c:v>35.535907335907304</c:v>
                </c:pt>
                <c:pt idx="45">
                  <c:v>29.026315789473603</c:v>
                </c:pt>
                <c:pt idx="46">
                  <c:v>28.428014184397103</c:v>
                </c:pt>
                <c:pt idx="47">
                  <c:v>28.623076923076901</c:v>
                </c:pt>
                <c:pt idx="48">
                  <c:v>28.106382978723399</c:v>
                </c:pt>
                <c:pt idx="49">
                  <c:v>28.228740157480303</c:v>
                </c:pt>
                <c:pt idx="50">
                  <c:v>29.026315789473603</c:v>
                </c:pt>
                <c:pt idx="51">
                  <c:v>28.428014184397103</c:v>
                </c:pt>
                <c:pt idx="52">
                  <c:v>28.623076923076901</c:v>
                </c:pt>
                <c:pt idx="53">
                  <c:v>28.106382978723399</c:v>
                </c:pt>
                <c:pt idx="54">
                  <c:v>28.228740157480303</c:v>
                </c:pt>
                <c:pt idx="55">
                  <c:v>23.7694915254237</c:v>
                </c:pt>
                <c:pt idx="56">
                  <c:v>24.3726950354609</c:v>
                </c:pt>
                <c:pt idx="57">
                  <c:v>24.073134328358201</c:v>
                </c:pt>
                <c:pt idx="58">
                  <c:v>24.401063829787198</c:v>
                </c:pt>
                <c:pt idx="59">
                  <c:v>24.108865248226898</c:v>
                </c:pt>
              </c:numCache>
            </c:numRef>
          </c:xVal>
          <c:yVal>
            <c:numRef>
              <c:f>Linear_AP03!$J$2:$J$61</c:f>
              <c:numCache>
                <c:formatCode>General</c:formatCode>
                <c:ptCount val="6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  <c:pt idx="48">
                  <c:v>0.13300000000000001</c:v>
                </c:pt>
                <c:pt idx="49">
                  <c:v>0.13300000000000001</c:v>
                </c:pt>
                <c:pt idx="50">
                  <c:v>2.6700000000000002E-2</c:v>
                </c:pt>
                <c:pt idx="51">
                  <c:v>2.6700000000000002E-2</c:v>
                </c:pt>
                <c:pt idx="52">
                  <c:v>2.6700000000000002E-2</c:v>
                </c:pt>
                <c:pt idx="53">
                  <c:v>2.6700000000000002E-2</c:v>
                </c:pt>
                <c:pt idx="54">
                  <c:v>2.6700000000000002E-2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4-43C2-8D71-EBC62FA4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Linear_AP02!$B$60:$B$64</c:f>
              <c:numCache>
                <c:formatCode>General</c:formatCode>
                <c:ptCount val="5"/>
                <c:pt idx="0">
                  <c:v>36.587813620071699</c:v>
                </c:pt>
                <c:pt idx="1">
                  <c:v>24.223628691983102</c:v>
                </c:pt>
                <c:pt idx="2">
                  <c:v>31.253571428571401</c:v>
                </c:pt>
                <c:pt idx="3">
                  <c:v>39.5163636363636</c:v>
                </c:pt>
                <c:pt idx="4">
                  <c:v>44.465949820788502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5-4D74-8667-AF816EF09001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Linear_AP02!$B$55:$B$59</c:f>
              <c:numCache>
                <c:formatCode>General</c:formatCode>
                <c:ptCount val="5"/>
                <c:pt idx="0">
                  <c:v>78.3234200743494</c:v>
                </c:pt>
                <c:pt idx="1">
                  <c:v>70.706093189964193</c:v>
                </c:pt>
                <c:pt idx="2">
                  <c:v>70.609442060085797</c:v>
                </c:pt>
                <c:pt idx="3">
                  <c:v>46.810714285714198</c:v>
                </c:pt>
                <c:pt idx="4">
                  <c:v>51.722846441947503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5-4D74-8667-AF816EF0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77602218585867E-2"/>
                  <c:y val="-1.5049209306845062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Linear_AP02!$I$25:$I$64</c:f>
              <c:numCache>
                <c:formatCode>General</c:formatCode>
                <c:ptCount val="40"/>
                <c:pt idx="0">
                  <c:v>269.68494623655903</c:v>
                </c:pt>
                <c:pt idx="1">
                  <c:v>267.59239130434696</c:v>
                </c:pt>
                <c:pt idx="2">
                  <c:v>270.60627306273</c:v>
                </c:pt>
                <c:pt idx="3">
                  <c:v>271.18709677419304</c:v>
                </c:pt>
                <c:pt idx="4">
                  <c:v>271.17553648068599</c:v>
                </c:pt>
                <c:pt idx="5">
                  <c:v>140.27204301075201</c:v>
                </c:pt>
                <c:pt idx="6">
                  <c:v>140.094244604316</c:v>
                </c:pt>
                <c:pt idx="7">
                  <c:v>141.59018181818101</c:v>
                </c:pt>
                <c:pt idx="8">
                  <c:v>135.23273381294899</c:v>
                </c:pt>
                <c:pt idx="9">
                  <c:v>140.043589743589</c:v>
                </c:pt>
                <c:pt idx="10">
                  <c:v>71.853928571428611</c:v>
                </c:pt>
                <c:pt idx="11">
                  <c:v>63.469999999999899</c:v>
                </c:pt>
                <c:pt idx="12">
                  <c:v>72.856390977443596</c:v>
                </c:pt>
                <c:pt idx="13">
                  <c:v>72.7498207885304</c:v>
                </c:pt>
                <c:pt idx="14">
                  <c:v>73.549795918367295</c:v>
                </c:pt>
                <c:pt idx="15">
                  <c:v>40.618699186991805</c:v>
                </c:pt>
                <c:pt idx="16">
                  <c:v>37.939285714285703</c:v>
                </c:pt>
                <c:pt idx="17">
                  <c:v>38.275714285714201</c:v>
                </c:pt>
                <c:pt idx="18">
                  <c:v>38.140377358490504</c:v>
                </c:pt>
                <c:pt idx="19">
                  <c:v>41.509642857142801</c:v>
                </c:pt>
                <c:pt idx="20">
                  <c:v>24.399642857142801</c:v>
                </c:pt>
                <c:pt idx="21">
                  <c:v>21.443629343629301</c:v>
                </c:pt>
                <c:pt idx="22">
                  <c:v>17.253046594982003</c:v>
                </c:pt>
                <c:pt idx="23">
                  <c:v>20.827385892116101</c:v>
                </c:pt>
                <c:pt idx="24">
                  <c:v>23.182499999999997</c:v>
                </c:pt>
                <c:pt idx="25">
                  <c:v>13.7113725490196</c:v>
                </c:pt>
                <c:pt idx="26">
                  <c:v>14.106761565836299</c:v>
                </c:pt>
                <c:pt idx="27">
                  <c:v>17.3389285714285</c:v>
                </c:pt>
                <c:pt idx="28">
                  <c:v>14.152049180327799</c:v>
                </c:pt>
                <c:pt idx="29">
                  <c:v>14.301433691756198</c:v>
                </c:pt>
                <c:pt idx="30">
                  <c:v>7.8323420074349404</c:v>
                </c:pt>
                <c:pt idx="31">
                  <c:v>7.0706093189964196</c:v>
                </c:pt>
                <c:pt idx="32">
                  <c:v>7.0609442060085801</c:v>
                </c:pt>
                <c:pt idx="33">
                  <c:v>4.6810714285714194</c:v>
                </c:pt>
                <c:pt idx="34">
                  <c:v>5.1722846441947503</c:v>
                </c:pt>
                <c:pt idx="35">
                  <c:v>3.6587813620071699</c:v>
                </c:pt>
                <c:pt idx="36">
                  <c:v>2.4223628691983103</c:v>
                </c:pt>
                <c:pt idx="37">
                  <c:v>3.1253571428571401</c:v>
                </c:pt>
                <c:pt idx="38">
                  <c:v>3.9516363636363598</c:v>
                </c:pt>
                <c:pt idx="39">
                  <c:v>4.4465949820788504</c:v>
                </c:pt>
              </c:numCache>
            </c:numRef>
          </c:xVal>
          <c:yVal>
            <c:numRef>
              <c:f>Linear_AP02!$J$25:$J$64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8-495B-9456-F14E59B55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Linear_AP02!$I$7:$I$24</c:f>
              <c:numCache>
                <c:formatCode>General</c:formatCode>
                <c:ptCount val="18"/>
                <c:pt idx="0">
                  <c:v>1968.5285714285701</c:v>
                </c:pt>
                <c:pt idx="1">
                  <c:v>1970.7714285714201</c:v>
                </c:pt>
                <c:pt idx="2">
                  <c:v>1973.19285714285</c:v>
                </c:pt>
                <c:pt idx="3">
                  <c:v>1973.2249999999999</c:v>
                </c:pt>
                <c:pt idx="4">
                  <c:v>1973.4035714285701</c:v>
                </c:pt>
                <c:pt idx="5">
                  <c:v>1036.7071428571401</c:v>
                </c:pt>
                <c:pt idx="6">
                  <c:v>1031.9572953736599</c:v>
                </c:pt>
                <c:pt idx="7">
                  <c:v>1041.3333333333301</c:v>
                </c:pt>
                <c:pt idx="8">
                  <c:v>984.10714285714198</c:v>
                </c:pt>
                <c:pt idx="9">
                  <c:v>468.12857142857098</c:v>
                </c:pt>
                <c:pt idx="10">
                  <c:v>479.620071684587</c:v>
                </c:pt>
                <c:pt idx="11">
                  <c:v>506.621428571428</c:v>
                </c:pt>
                <c:pt idx="12">
                  <c:v>483.19354838709597</c:v>
                </c:pt>
                <c:pt idx="13">
                  <c:v>485.78494623655899</c:v>
                </c:pt>
                <c:pt idx="14">
                  <c:v>494.82499999999902</c:v>
                </c:pt>
                <c:pt idx="15">
                  <c:v>493.11827956989202</c:v>
                </c:pt>
                <c:pt idx="16">
                  <c:v>472.69395017793602</c:v>
                </c:pt>
                <c:pt idx="17">
                  <c:v>474.875</c:v>
                </c:pt>
              </c:numCache>
            </c:numRef>
          </c:xVal>
          <c:yVal>
            <c:numRef>
              <c:f>Linear_AP02!$J$7:$J$24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65-4C35-829C-59CCBF4D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all gains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Linear_AP02!$I$2:$I$64</c:f>
              <c:numCache>
                <c:formatCode>General</c:formatCode>
                <c:ptCount val="63"/>
                <c:pt idx="0">
                  <c:v>3159.8353909465</c:v>
                </c:pt>
                <c:pt idx="1">
                  <c:v>3184.5878136200699</c:v>
                </c:pt>
                <c:pt idx="2">
                  <c:v>3187.5357142857097</c:v>
                </c:pt>
                <c:pt idx="3">
                  <c:v>3299.5910780669101</c:v>
                </c:pt>
                <c:pt idx="4">
                  <c:v>3189.2831541218602</c:v>
                </c:pt>
                <c:pt idx="5">
                  <c:v>1968.5285714285701</c:v>
                </c:pt>
                <c:pt idx="6">
                  <c:v>1970.7714285714201</c:v>
                </c:pt>
                <c:pt idx="7">
                  <c:v>1973.19285714285</c:v>
                </c:pt>
                <c:pt idx="8">
                  <c:v>1973.2249999999999</c:v>
                </c:pt>
                <c:pt idx="9">
                  <c:v>1973.4035714285701</c:v>
                </c:pt>
                <c:pt idx="10">
                  <c:v>1036.7071428571401</c:v>
                </c:pt>
                <c:pt idx="11">
                  <c:v>1031.9572953736599</c:v>
                </c:pt>
                <c:pt idx="12">
                  <c:v>1041.3333333333301</c:v>
                </c:pt>
                <c:pt idx="13">
                  <c:v>984.10714285714198</c:v>
                </c:pt>
                <c:pt idx="14">
                  <c:v>468.12857142857098</c:v>
                </c:pt>
                <c:pt idx="15">
                  <c:v>479.620071684587</c:v>
                </c:pt>
                <c:pt idx="16">
                  <c:v>506.621428571428</c:v>
                </c:pt>
                <c:pt idx="17">
                  <c:v>483.19354838709597</c:v>
                </c:pt>
                <c:pt idx="18">
                  <c:v>485.78494623655899</c:v>
                </c:pt>
                <c:pt idx="19">
                  <c:v>494.82499999999902</c:v>
                </c:pt>
                <c:pt idx="20">
                  <c:v>493.11827956989202</c:v>
                </c:pt>
                <c:pt idx="21">
                  <c:v>472.69395017793602</c:v>
                </c:pt>
                <c:pt idx="22">
                  <c:v>474.875</c:v>
                </c:pt>
                <c:pt idx="23">
                  <c:v>269.68494623655903</c:v>
                </c:pt>
                <c:pt idx="24">
                  <c:v>267.59239130434696</c:v>
                </c:pt>
                <c:pt idx="25">
                  <c:v>270.60627306273</c:v>
                </c:pt>
                <c:pt idx="26">
                  <c:v>271.18709677419304</c:v>
                </c:pt>
                <c:pt idx="27">
                  <c:v>271.17553648068599</c:v>
                </c:pt>
                <c:pt idx="28">
                  <c:v>140.27204301075201</c:v>
                </c:pt>
                <c:pt idx="29">
                  <c:v>140.094244604316</c:v>
                </c:pt>
                <c:pt idx="30">
                  <c:v>141.59018181818101</c:v>
                </c:pt>
                <c:pt idx="31">
                  <c:v>135.23273381294899</c:v>
                </c:pt>
                <c:pt idx="32">
                  <c:v>140.043589743589</c:v>
                </c:pt>
                <c:pt idx="33">
                  <c:v>71.853928571428611</c:v>
                </c:pt>
                <c:pt idx="34">
                  <c:v>63.469999999999899</c:v>
                </c:pt>
                <c:pt idx="35">
                  <c:v>72.856390977443596</c:v>
                </c:pt>
                <c:pt idx="36">
                  <c:v>72.7498207885304</c:v>
                </c:pt>
                <c:pt idx="37">
                  <c:v>73.549795918367295</c:v>
                </c:pt>
                <c:pt idx="38">
                  <c:v>40.618699186991805</c:v>
                </c:pt>
                <c:pt idx="39">
                  <c:v>37.939285714285703</c:v>
                </c:pt>
                <c:pt idx="40">
                  <c:v>38.275714285714201</c:v>
                </c:pt>
                <c:pt idx="41">
                  <c:v>38.140377358490504</c:v>
                </c:pt>
                <c:pt idx="42">
                  <c:v>41.509642857142801</c:v>
                </c:pt>
                <c:pt idx="43">
                  <c:v>24.399642857142801</c:v>
                </c:pt>
                <c:pt idx="44">
                  <c:v>21.443629343629301</c:v>
                </c:pt>
                <c:pt idx="45">
                  <c:v>17.253046594982003</c:v>
                </c:pt>
                <c:pt idx="46">
                  <c:v>20.827385892116101</c:v>
                </c:pt>
                <c:pt idx="47">
                  <c:v>23.182499999999997</c:v>
                </c:pt>
                <c:pt idx="48">
                  <c:v>13.7113725490196</c:v>
                </c:pt>
                <c:pt idx="49">
                  <c:v>14.106761565836299</c:v>
                </c:pt>
                <c:pt idx="50">
                  <c:v>17.3389285714285</c:v>
                </c:pt>
                <c:pt idx="51">
                  <c:v>14.152049180327799</c:v>
                </c:pt>
                <c:pt idx="52">
                  <c:v>14.301433691756198</c:v>
                </c:pt>
                <c:pt idx="53">
                  <c:v>7.8323420074349404</c:v>
                </c:pt>
                <c:pt idx="54">
                  <c:v>7.0706093189964196</c:v>
                </c:pt>
                <c:pt idx="55">
                  <c:v>7.0609442060085801</c:v>
                </c:pt>
                <c:pt idx="56">
                  <c:v>4.6810714285714194</c:v>
                </c:pt>
                <c:pt idx="57">
                  <c:v>5.1722846441947503</c:v>
                </c:pt>
                <c:pt idx="58">
                  <c:v>3.6587813620071699</c:v>
                </c:pt>
                <c:pt idx="59">
                  <c:v>2.4223628691983103</c:v>
                </c:pt>
                <c:pt idx="60">
                  <c:v>3.1253571428571401</c:v>
                </c:pt>
                <c:pt idx="61">
                  <c:v>3.9516363636363598</c:v>
                </c:pt>
                <c:pt idx="62">
                  <c:v>4.4465949820788504</c:v>
                </c:pt>
              </c:numCache>
            </c:numRef>
          </c:xVal>
          <c:yVal>
            <c:numRef>
              <c:f>Linear_AP02!$J$2:$J$64</c:f>
              <c:numCache>
                <c:formatCode>General</c:formatCode>
                <c:ptCount val="6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0.13300000000000001</c:v>
                </c:pt>
                <c:pt idx="49">
                  <c:v>0.13300000000000001</c:v>
                </c:pt>
                <c:pt idx="50">
                  <c:v>0.13300000000000001</c:v>
                </c:pt>
                <c:pt idx="51">
                  <c:v>0.13300000000000001</c:v>
                </c:pt>
                <c:pt idx="52">
                  <c:v>0.13300000000000001</c:v>
                </c:pt>
                <c:pt idx="53">
                  <c:v>2.6700000000000002E-2</c:v>
                </c:pt>
                <c:pt idx="54">
                  <c:v>2.6700000000000002E-2</c:v>
                </c:pt>
                <c:pt idx="55">
                  <c:v>2.6700000000000002E-2</c:v>
                </c:pt>
                <c:pt idx="56">
                  <c:v>2.6700000000000002E-2</c:v>
                </c:pt>
                <c:pt idx="57">
                  <c:v>2.6700000000000002E-2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8-457D-B1E0-76591B585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Linear_AP01!$B$56:$B$60</c:f>
              <c:numCache>
                <c:formatCode>General</c:formatCode>
                <c:ptCount val="5"/>
                <c:pt idx="0">
                  <c:v>116.70464135021</c:v>
                </c:pt>
                <c:pt idx="1">
                  <c:v>112.17793594306001</c:v>
                </c:pt>
                <c:pt idx="2">
                  <c:v>115.65949820788499</c:v>
                </c:pt>
                <c:pt idx="3">
                  <c:v>118.16304347825999</c:v>
                </c:pt>
                <c:pt idx="4">
                  <c:v>113.861702127659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B-404A-B69F-B58C40C8F214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Linear_AP01!$B$51:$B$55</c:f>
              <c:numCache>
                <c:formatCode>General</c:formatCode>
                <c:ptCount val="5"/>
                <c:pt idx="0">
                  <c:v>124.87943262411299</c:v>
                </c:pt>
                <c:pt idx="1">
                  <c:v>135.529411764705</c:v>
                </c:pt>
                <c:pt idx="2">
                  <c:v>125.328621908127</c:v>
                </c:pt>
                <c:pt idx="3">
                  <c:v>132.32269503546101</c:v>
                </c:pt>
                <c:pt idx="4">
                  <c:v>131.10970464134999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B-404A-B69F-B58C40C8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Linear_AP01!$I$2:$I$21</c:f>
              <c:numCache>
                <c:formatCode>General</c:formatCode>
                <c:ptCount val="20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</c:numCache>
            </c:numRef>
          </c:xVal>
          <c:yVal>
            <c:numRef>
              <c:f>Linear_AP01!$J$2:$J$21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51C-8B88-161CBC97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Linear_AP01!$I$22:$I$60</c:f>
              <c:numCache>
                <c:formatCode>General</c:formatCode>
                <c:ptCount val="39"/>
                <c:pt idx="0">
                  <c:v>228.60992907801401</c:v>
                </c:pt>
                <c:pt idx="1">
                  <c:v>228.78915662650502</c:v>
                </c:pt>
                <c:pt idx="2">
                  <c:v>228.36276595744599</c:v>
                </c:pt>
                <c:pt idx="3">
                  <c:v>228.84221311475397</c:v>
                </c:pt>
                <c:pt idx="4">
                  <c:v>228.54751773049603</c:v>
                </c:pt>
                <c:pt idx="5">
                  <c:v>120.470462633452</c:v>
                </c:pt>
                <c:pt idx="6">
                  <c:v>120.38242677824201</c:v>
                </c:pt>
                <c:pt idx="7">
                  <c:v>120.527758007117</c:v>
                </c:pt>
                <c:pt idx="8">
                  <c:v>120.41302681992299</c:v>
                </c:pt>
                <c:pt idx="9">
                  <c:v>120.52801418439699</c:v>
                </c:pt>
                <c:pt idx="10">
                  <c:v>66.906410256410197</c:v>
                </c:pt>
                <c:pt idx="11">
                  <c:v>67.191134751772992</c:v>
                </c:pt>
                <c:pt idx="12">
                  <c:v>67.048717948717893</c:v>
                </c:pt>
                <c:pt idx="13">
                  <c:v>66.694244604316495</c:v>
                </c:pt>
                <c:pt idx="14">
                  <c:v>66.596099290780103</c:v>
                </c:pt>
                <c:pt idx="15">
                  <c:v>40.313167259786397</c:v>
                </c:pt>
                <c:pt idx="16">
                  <c:v>40.179166666666603</c:v>
                </c:pt>
                <c:pt idx="17">
                  <c:v>39.202836879432603</c:v>
                </c:pt>
                <c:pt idx="18">
                  <c:v>40.098467432950102</c:v>
                </c:pt>
                <c:pt idx="19">
                  <c:v>40.559574468085103</c:v>
                </c:pt>
                <c:pt idx="20">
                  <c:v>26.9410041841004</c:v>
                </c:pt>
                <c:pt idx="21">
                  <c:v>26.356939501779301</c:v>
                </c:pt>
                <c:pt idx="22">
                  <c:v>26.741221374045701</c:v>
                </c:pt>
                <c:pt idx="23">
                  <c:v>26.517021276595699</c:v>
                </c:pt>
                <c:pt idx="24">
                  <c:v>26.967375886524799</c:v>
                </c:pt>
                <c:pt idx="25">
                  <c:v>17.0103703703703</c:v>
                </c:pt>
                <c:pt idx="26">
                  <c:v>15.8512455516014</c:v>
                </c:pt>
                <c:pt idx="27">
                  <c:v>15.489361702127599</c:v>
                </c:pt>
                <c:pt idx="28">
                  <c:v>17.968376068375999</c:v>
                </c:pt>
                <c:pt idx="29">
                  <c:v>12.487943262411299</c:v>
                </c:pt>
                <c:pt idx="30">
                  <c:v>13.552941176470501</c:v>
                </c:pt>
                <c:pt idx="31">
                  <c:v>12.5328621908127</c:v>
                </c:pt>
                <c:pt idx="32">
                  <c:v>13.232269503546101</c:v>
                </c:pt>
                <c:pt idx="33">
                  <c:v>13.110970464134999</c:v>
                </c:pt>
                <c:pt idx="34">
                  <c:v>11.670464135021</c:v>
                </c:pt>
                <c:pt idx="35">
                  <c:v>11.217793594306</c:v>
                </c:pt>
                <c:pt idx="36">
                  <c:v>11.5659498207885</c:v>
                </c:pt>
                <c:pt idx="37">
                  <c:v>11.816304347826</c:v>
                </c:pt>
                <c:pt idx="38">
                  <c:v>11.386170212765901</c:v>
                </c:pt>
              </c:numCache>
            </c:numRef>
          </c:xVal>
          <c:yVal>
            <c:numRef>
              <c:f>Linear_AP01!$J$22:$J$60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2.6700000000000002E-2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B-468B-8ADD-31B91486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all gain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Linear_AP01!$I$2:$I$60</c:f>
              <c:numCache>
                <c:formatCode>General</c:formatCode>
                <c:ptCount val="59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  <c:pt idx="20">
                  <c:v>228.60992907801401</c:v>
                </c:pt>
                <c:pt idx="21">
                  <c:v>228.78915662650502</c:v>
                </c:pt>
                <c:pt idx="22">
                  <c:v>228.36276595744599</c:v>
                </c:pt>
                <c:pt idx="23">
                  <c:v>228.84221311475397</c:v>
                </c:pt>
                <c:pt idx="24">
                  <c:v>228.54751773049603</c:v>
                </c:pt>
                <c:pt idx="25">
                  <c:v>120.470462633452</c:v>
                </c:pt>
                <c:pt idx="26">
                  <c:v>120.38242677824201</c:v>
                </c:pt>
                <c:pt idx="27">
                  <c:v>120.527758007117</c:v>
                </c:pt>
                <c:pt idx="28">
                  <c:v>120.41302681992299</c:v>
                </c:pt>
                <c:pt idx="29">
                  <c:v>120.52801418439699</c:v>
                </c:pt>
                <c:pt idx="30">
                  <c:v>66.906410256410197</c:v>
                </c:pt>
                <c:pt idx="31">
                  <c:v>67.191134751772992</c:v>
                </c:pt>
                <c:pt idx="32">
                  <c:v>67.048717948717893</c:v>
                </c:pt>
                <c:pt idx="33">
                  <c:v>66.694244604316495</c:v>
                </c:pt>
                <c:pt idx="34">
                  <c:v>66.596099290780103</c:v>
                </c:pt>
                <c:pt idx="35">
                  <c:v>40.313167259786397</c:v>
                </c:pt>
                <c:pt idx="36">
                  <c:v>40.179166666666603</c:v>
                </c:pt>
                <c:pt idx="37">
                  <c:v>39.202836879432603</c:v>
                </c:pt>
                <c:pt idx="38">
                  <c:v>40.098467432950102</c:v>
                </c:pt>
                <c:pt idx="39">
                  <c:v>40.559574468085103</c:v>
                </c:pt>
                <c:pt idx="40">
                  <c:v>26.9410041841004</c:v>
                </c:pt>
                <c:pt idx="41">
                  <c:v>26.356939501779301</c:v>
                </c:pt>
                <c:pt idx="42">
                  <c:v>26.741221374045701</c:v>
                </c:pt>
                <c:pt idx="43">
                  <c:v>26.517021276595699</c:v>
                </c:pt>
                <c:pt idx="44">
                  <c:v>26.967375886524799</c:v>
                </c:pt>
                <c:pt idx="45">
                  <c:v>17.0103703703703</c:v>
                </c:pt>
                <c:pt idx="46">
                  <c:v>15.8512455516014</c:v>
                </c:pt>
                <c:pt idx="47">
                  <c:v>15.489361702127599</c:v>
                </c:pt>
                <c:pt idx="48">
                  <c:v>17.968376068375999</c:v>
                </c:pt>
                <c:pt idx="49">
                  <c:v>12.487943262411299</c:v>
                </c:pt>
                <c:pt idx="50">
                  <c:v>13.552941176470501</c:v>
                </c:pt>
                <c:pt idx="51">
                  <c:v>12.5328621908127</c:v>
                </c:pt>
                <c:pt idx="52">
                  <c:v>13.232269503546101</c:v>
                </c:pt>
                <c:pt idx="53">
                  <c:v>13.110970464134999</c:v>
                </c:pt>
                <c:pt idx="54">
                  <c:v>11.670464135021</c:v>
                </c:pt>
                <c:pt idx="55">
                  <c:v>11.217793594306</c:v>
                </c:pt>
                <c:pt idx="56">
                  <c:v>11.5659498207885</c:v>
                </c:pt>
                <c:pt idx="57">
                  <c:v>11.816304347826</c:v>
                </c:pt>
                <c:pt idx="58">
                  <c:v>11.386170212765901</c:v>
                </c:pt>
              </c:numCache>
            </c:numRef>
          </c:xVal>
          <c:yVal>
            <c:numRef>
              <c:f>Linear_AP01!$J$2:$J$60</c:f>
              <c:numCache>
                <c:formatCode>General</c:formatCode>
                <c:ptCount val="5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  <c:pt idx="48">
                  <c:v>0.13300000000000001</c:v>
                </c:pt>
                <c:pt idx="49">
                  <c:v>2.6700000000000002E-2</c:v>
                </c:pt>
                <c:pt idx="50">
                  <c:v>2.6700000000000002E-2</c:v>
                </c:pt>
                <c:pt idx="51">
                  <c:v>2.6700000000000002E-2</c:v>
                </c:pt>
                <c:pt idx="52">
                  <c:v>2.6700000000000002E-2</c:v>
                </c:pt>
                <c:pt idx="53">
                  <c:v>2.6700000000000002E-2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A-4B08-92D6-7CAB7A02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Linear_AP03!$I$22:$I$61</c:f>
              <c:numCache>
                <c:formatCode>General</c:formatCode>
                <c:ptCount val="40"/>
                <c:pt idx="0">
                  <c:v>195.052482269503</c:v>
                </c:pt>
                <c:pt idx="1">
                  <c:v>196.34233576642299</c:v>
                </c:pt>
                <c:pt idx="2">
                  <c:v>196.104964539007</c:v>
                </c:pt>
                <c:pt idx="3">
                  <c:v>195.817730496454</c:v>
                </c:pt>
                <c:pt idx="4">
                  <c:v>195.23984962406001</c:v>
                </c:pt>
                <c:pt idx="5">
                  <c:v>111.087544483985</c:v>
                </c:pt>
                <c:pt idx="6">
                  <c:v>111.35742971887501</c:v>
                </c:pt>
                <c:pt idx="7">
                  <c:v>111.00212765957399</c:v>
                </c:pt>
                <c:pt idx="8">
                  <c:v>110.84304347826</c:v>
                </c:pt>
                <c:pt idx="9">
                  <c:v>110.818149466192</c:v>
                </c:pt>
                <c:pt idx="10">
                  <c:v>68.5113475177304</c:v>
                </c:pt>
                <c:pt idx="11">
                  <c:v>67.634901960784305</c:v>
                </c:pt>
                <c:pt idx="12">
                  <c:v>68.069503546099298</c:v>
                </c:pt>
                <c:pt idx="13">
                  <c:v>68.204727272727297</c:v>
                </c:pt>
                <c:pt idx="14">
                  <c:v>68.078368794326295</c:v>
                </c:pt>
                <c:pt idx="15">
                  <c:v>46.468327402135202</c:v>
                </c:pt>
                <c:pt idx="16">
                  <c:v>47.5232365145228</c:v>
                </c:pt>
                <c:pt idx="17">
                  <c:v>46.7453900709219</c:v>
                </c:pt>
                <c:pt idx="18">
                  <c:v>47.292692307692299</c:v>
                </c:pt>
                <c:pt idx="19">
                  <c:v>46.824822695035401</c:v>
                </c:pt>
                <c:pt idx="20">
                  <c:v>35.258102766798402</c:v>
                </c:pt>
                <c:pt idx="21">
                  <c:v>36.351773049645402</c:v>
                </c:pt>
                <c:pt idx="22">
                  <c:v>35.653164556961897</c:v>
                </c:pt>
                <c:pt idx="23">
                  <c:v>35.992170818505301</c:v>
                </c:pt>
                <c:pt idx="24">
                  <c:v>35.535907335907304</c:v>
                </c:pt>
                <c:pt idx="25">
                  <c:v>29.026315789473603</c:v>
                </c:pt>
                <c:pt idx="26">
                  <c:v>28.428014184397103</c:v>
                </c:pt>
                <c:pt idx="27">
                  <c:v>28.623076923076901</c:v>
                </c:pt>
                <c:pt idx="28">
                  <c:v>28.106382978723399</c:v>
                </c:pt>
                <c:pt idx="29">
                  <c:v>28.228740157480303</c:v>
                </c:pt>
                <c:pt idx="30">
                  <c:v>29.026315789473603</c:v>
                </c:pt>
                <c:pt idx="31">
                  <c:v>28.428014184397103</c:v>
                </c:pt>
                <c:pt idx="32">
                  <c:v>28.623076923076901</c:v>
                </c:pt>
                <c:pt idx="33">
                  <c:v>28.106382978723399</c:v>
                </c:pt>
                <c:pt idx="34">
                  <c:v>28.228740157480303</c:v>
                </c:pt>
                <c:pt idx="35">
                  <c:v>23.7694915254237</c:v>
                </c:pt>
                <c:pt idx="36">
                  <c:v>24.3726950354609</c:v>
                </c:pt>
                <c:pt idx="37">
                  <c:v>24.073134328358201</c:v>
                </c:pt>
                <c:pt idx="38">
                  <c:v>24.401063829787198</c:v>
                </c:pt>
                <c:pt idx="39">
                  <c:v>24.108865248226898</c:v>
                </c:pt>
              </c:numCache>
            </c:numRef>
          </c:xVal>
          <c:yVal>
            <c:numRef>
              <c:f>Linear_AP03!$J$22:$J$61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8-4675-8A9B-1810A2E36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77602218585867E-2"/>
                  <c:y val="-1.5049209306845062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Linear_AP02!$I$25:$I$64</c:f>
              <c:numCache>
                <c:formatCode>General</c:formatCode>
                <c:ptCount val="40"/>
                <c:pt idx="0">
                  <c:v>269.68494623655903</c:v>
                </c:pt>
                <c:pt idx="1">
                  <c:v>267.59239130434696</c:v>
                </c:pt>
                <c:pt idx="2">
                  <c:v>270.60627306273</c:v>
                </c:pt>
                <c:pt idx="3">
                  <c:v>271.18709677419304</c:v>
                </c:pt>
                <c:pt idx="4">
                  <c:v>271.17553648068599</c:v>
                </c:pt>
                <c:pt idx="5">
                  <c:v>140.27204301075201</c:v>
                </c:pt>
                <c:pt idx="6">
                  <c:v>140.094244604316</c:v>
                </c:pt>
                <c:pt idx="7">
                  <c:v>141.59018181818101</c:v>
                </c:pt>
                <c:pt idx="8">
                  <c:v>135.23273381294899</c:v>
                </c:pt>
                <c:pt idx="9">
                  <c:v>140.043589743589</c:v>
                </c:pt>
                <c:pt idx="10">
                  <c:v>71.853928571428611</c:v>
                </c:pt>
                <c:pt idx="11">
                  <c:v>63.469999999999899</c:v>
                </c:pt>
                <c:pt idx="12">
                  <c:v>72.856390977443596</c:v>
                </c:pt>
                <c:pt idx="13">
                  <c:v>72.7498207885304</c:v>
                </c:pt>
                <c:pt idx="14">
                  <c:v>73.549795918367295</c:v>
                </c:pt>
                <c:pt idx="15">
                  <c:v>40.618699186991805</c:v>
                </c:pt>
                <c:pt idx="16">
                  <c:v>37.939285714285703</c:v>
                </c:pt>
                <c:pt idx="17">
                  <c:v>38.275714285714201</c:v>
                </c:pt>
                <c:pt idx="18">
                  <c:v>38.140377358490504</c:v>
                </c:pt>
                <c:pt idx="19">
                  <c:v>41.509642857142801</c:v>
                </c:pt>
                <c:pt idx="20">
                  <c:v>24.399642857142801</c:v>
                </c:pt>
                <c:pt idx="21">
                  <c:v>21.443629343629301</c:v>
                </c:pt>
                <c:pt idx="22">
                  <c:v>17.253046594982003</c:v>
                </c:pt>
                <c:pt idx="23">
                  <c:v>20.827385892116101</c:v>
                </c:pt>
                <c:pt idx="24">
                  <c:v>23.182499999999997</c:v>
                </c:pt>
                <c:pt idx="25">
                  <c:v>13.7113725490196</c:v>
                </c:pt>
                <c:pt idx="26">
                  <c:v>14.106761565836299</c:v>
                </c:pt>
                <c:pt idx="27">
                  <c:v>17.3389285714285</c:v>
                </c:pt>
                <c:pt idx="28">
                  <c:v>14.152049180327799</c:v>
                </c:pt>
                <c:pt idx="29">
                  <c:v>14.301433691756198</c:v>
                </c:pt>
                <c:pt idx="30">
                  <c:v>7.8323420074349404</c:v>
                </c:pt>
                <c:pt idx="31">
                  <c:v>7.0706093189964196</c:v>
                </c:pt>
                <c:pt idx="32">
                  <c:v>7.0609442060085801</c:v>
                </c:pt>
                <c:pt idx="33">
                  <c:v>4.6810714285714194</c:v>
                </c:pt>
                <c:pt idx="34">
                  <c:v>5.1722846441947503</c:v>
                </c:pt>
                <c:pt idx="35">
                  <c:v>3.6587813620071699</c:v>
                </c:pt>
                <c:pt idx="36">
                  <c:v>2.4223628691983103</c:v>
                </c:pt>
                <c:pt idx="37">
                  <c:v>3.1253571428571401</c:v>
                </c:pt>
                <c:pt idx="38">
                  <c:v>3.9516363636363598</c:v>
                </c:pt>
                <c:pt idx="39">
                  <c:v>4.4465949820788504</c:v>
                </c:pt>
              </c:numCache>
            </c:numRef>
          </c:xVal>
          <c:yVal>
            <c:numRef>
              <c:f>Linear_AP02!$J$25:$J$64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F-4124-B754-92800E45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Linear_AP02!$I$7:$I$24</c:f>
              <c:numCache>
                <c:formatCode>General</c:formatCode>
                <c:ptCount val="18"/>
                <c:pt idx="0">
                  <c:v>1968.5285714285701</c:v>
                </c:pt>
                <c:pt idx="1">
                  <c:v>1970.7714285714201</c:v>
                </c:pt>
                <c:pt idx="2">
                  <c:v>1973.19285714285</c:v>
                </c:pt>
                <c:pt idx="3">
                  <c:v>1973.2249999999999</c:v>
                </c:pt>
                <c:pt idx="4">
                  <c:v>1973.4035714285701</c:v>
                </c:pt>
                <c:pt idx="5">
                  <c:v>1036.7071428571401</c:v>
                </c:pt>
                <c:pt idx="6">
                  <c:v>1031.9572953736599</c:v>
                </c:pt>
                <c:pt idx="7">
                  <c:v>1041.3333333333301</c:v>
                </c:pt>
                <c:pt idx="8">
                  <c:v>984.10714285714198</c:v>
                </c:pt>
                <c:pt idx="9">
                  <c:v>468.12857142857098</c:v>
                </c:pt>
                <c:pt idx="10">
                  <c:v>479.620071684587</c:v>
                </c:pt>
                <c:pt idx="11">
                  <c:v>506.621428571428</c:v>
                </c:pt>
                <c:pt idx="12">
                  <c:v>483.19354838709597</c:v>
                </c:pt>
                <c:pt idx="13">
                  <c:v>485.78494623655899</c:v>
                </c:pt>
                <c:pt idx="14">
                  <c:v>494.82499999999902</c:v>
                </c:pt>
                <c:pt idx="15">
                  <c:v>493.11827956989202</c:v>
                </c:pt>
                <c:pt idx="16">
                  <c:v>472.69395017793602</c:v>
                </c:pt>
                <c:pt idx="17">
                  <c:v>474.875</c:v>
                </c:pt>
              </c:numCache>
            </c:numRef>
          </c:xVal>
          <c:yVal>
            <c:numRef>
              <c:f>Linear_AP02!$J$7:$J$24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1-42F8-996A-21D1B723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Linear_AP01!$I$2:$I$21</c:f>
              <c:numCache>
                <c:formatCode>General</c:formatCode>
                <c:ptCount val="20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</c:numCache>
            </c:numRef>
          </c:xVal>
          <c:yVal>
            <c:numRef>
              <c:f>Linear_AP01!$J$2:$J$21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7-4F61-B975-22800A4B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Linear_AP01!$I$22:$I$60</c:f>
              <c:numCache>
                <c:formatCode>General</c:formatCode>
                <c:ptCount val="39"/>
                <c:pt idx="0">
                  <c:v>228.60992907801401</c:v>
                </c:pt>
                <c:pt idx="1">
                  <c:v>228.78915662650502</c:v>
                </c:pt>
                <c:pt idx="2">
                  <c:v>228.36276595744599</c:v>
                </c:pt>
                <c:pt idx="3">
                  <c:v>228.84221311475397</c:v>
                </c:pt>
                <c:pt idx="4">
                  <c:v>228.54751773049603</c:v>
                </c:pt>
                <c:pt idx="5">
                  <c:v>120.470462633452</c:v>
                </c:pt>
                <c:pt idx="6">
                  <c:v>120.38242677824201</c:v>
                </c:pt>
                <c:pt idx="7">
                  <c:v>120.527758007117</c:v>
                </c:pt>
                <c:pt idx="8">
                  <c:v>120.41302681992299</c:v>
                </c:pt>
                <c:pt idx="9">
                  <c:v>120.52801418439699</c:v>
                </c:pt>
                <c:pt idx="10">
                  <c:v>66.906410256410197</c:v>
                </c:pt>
                <c:pt idx="11">
                  <c:v>67.191134751772992</c:v>
                </c:pt>
                <c:pt idx="12">
                  <c:v>67.048717948717893</c:v>
                </c:pt>
                <c:pt idx="13">
                  <c:v>66.694244604316495</c:v>
                </c:pt>
                <c:pt idx="14">
                  <c:v>66.596099290780103</c:v>
                </c:pt>
                <c:pt idx="15">
                  <c:v>40.313167259786397</c:v>
                </c:pt>
                <c:pt idx="16">
                  <c:v>40.179166666666603</c:v>
                </c:pt>
                <c:pt idx="17">
                  <c:v>39.202836879432603</c:v>
                </c:pt>
                <c:pt idx="18">
                  <c:v>40.098467432950102</c:v>
                </c:pt>
                <c:pt idx="19">
                  <c:v>40.559574468085103</c:v>
                </c:pt>
                <c:pt idx="20">
                  <c:v>26.9410041841004</c:v>
                </c:pt>
                <c:pt idx="21">
                  <c:v>26.356939501779301</c:v>
                </c:pt>
                <c:pt idx="22">
                  <c:v>26.741221374045701</c:v>
                </c:pt>
                <c:pt idx="23">
                  <c:v>26.517021276595699</c:v>
                </c:pt>
                <c:pt idx="24">
                  <c:v>26.967375886524799</c:v>
                </c:pt>
                <c:pt idx="25">
                  <c:v>17.0103703703703</c:v>
                </c:pt>
                <c:pt idx="26">
                  <c:v>15.8512455516014</c:v>
                </c:pt>
                <c:pt idx="27">
                  <c:v>15.489361702127599</c:v>
                </c:pt>
                <c:pt idx="28">
                  <c:v>17.968376068375999</c:v>
                </c:pt>
                <c:pt idx="29">
                  <c:v>12.487943262411299</c:v>
                </c:pt>
                <c:pt idx="30">
                  <c:v>13.552941176470501</c:v>
                </c:pt>
                <c:pt idx="31">
                  <c:v>12.5328621908127</c:v>
                </c:pt>
                <c:pt idx="32">
                  <c:v>13.232269503546101</c:v>
                </c:pt>
                <c:pt idx="33">
                  <c:v>13.110970464134999</c:v>
                </c:pt>
                <c:pt idx="34">
                  <c:v>11.670464135021</c:v>
                </c:pt>
                <c:pt idx="35">
                  <c:v>11.217793594306</c:v>
                </c:pt>
                <c:pt idx="36">
                  <c:v>11.5659498207885</c:v>
                </c:pt>
                <c:pt idx="37">
                  <c:v>11.816304347826</c:v>
                </c:pt>
                <c:pt idx="38">
                  <c:v>11.386170212765901</c:v>
                </c:pt>
              </c:numCache>
            </c:numRef>
          </c:xVal>
          <c:yVal>
            <c:numRef>
              <c:f>Linear_AP01!$J$22:$J$60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2.6700000000000002E-2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0-4279-B3C1-35F4E8CA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Linear_AP03!$B$57:$B$61</c:f>
              <c:numCache>
                <c:formatCode>General</c:formatCode>
                <c:ptCount val="5"/>
                <c:pt idx="0">
                  <c:v>237.694915254237</c:v>
                </c:pt>
                <c:pt idx="1">
                  <c:v>243.72695035460899</c:v>
                </c:pt>
                <c:pt idx="2">
                  <c:v>240.73134328358199</c:v>
                </c:pt>
                <c:pt idx="3">
                  <c:v>244.01063829787199</c:v>
                </c:pt>
                <c:pt idx="4">
                  <c:v>241.088652482269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A06-A38D-21D68B062D7A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Linear_AP03!$B$52:$B$56</c:f>
              <c:numCache>
                <c:formatCode>General</c:formatCode>
                <c:ptCount val="5"/>
                <c:pt idx="0">
                  <c:v>290.26315789473603</c:v>
                </c:pt>
                <c:pt idx="1">
                  <c:v>284.28014184397102</c:v>
                </c:pt>
                <c:pt idx="2">
                  <c:v>286.230769230769</c:v>
                </c:pt>
                <c:pt idx="3">
                  <c:v>281.063829787234</c:v>
                </c:pt>
                <c:pt idx="4">
                  <c:v>282.28740157480303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3-4A06-A38D-21D68B06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Linear_AP03!$I$22:$I$61</c:f>
              <c:numCache>
                <c:formatCode>General</c:formatCode>
                <c:ptCount val="40"/>
                <c:pt idx="0">
                  <c:v>195.052482269503</c:v>
                </c:pt>
                <c:pt idx="1">
                  <c:v>196.34233576642299</c:v>
                </c:pt>
                <c:pt idx="2">
                  <c:v>196.104964539007</c:v>
                </c:pt>
                <c:pt idx="3">
                  <c:v>195.817730496454</c:v>
                </c:pt>
                <c:pt idx="4">
                  <c:v>195.23984962406001</c:v>
                </c:pt>
                <c:pt idx="5">
                  <c:v>111.087544483985</c:v>
                </c:pt>
                <c:pt idx="6">
                  <c:v>111.35742971887501</c:v>
                </c:pt>
                <c:pt idx="7">
                  <c:v>111.00212765957399</c:v>
                </c:pt>
                <c:pt idx="8">
                  <c:v>110.84304347826</c:v>
                </c:pt>
                <c:pt idx="9">
                  <c:v>110.818149466192</c:v>
                </c:pt>
                <c:pt idx="10">
                  <c:v>68.5113475177304</c:v>
                </c:pt>
                <c:pt idx="11">
                  <c:v>67.634901960784305</c:v>
                </c:pt>
                <c:pt idx="12">
                  <c:v>68.069503546099298</c:v>
                </c:pt>
                <c:pt idx="13">
                  <c:v>68.204727272727297</c:v>
                </c:pt>
                <c:pt idx="14">
                  <c:v>68.078368794326295</c:v>
                </c:pt>
                <c:pt idx="15">
                  <c:v>46.468327402135202</c:v>
                </c:pt>
                <c:pt idx="16">
                  <c:v>47.5232365145228</c:v>
                </c:pt>
                <c:pt idx="17">
                  <c:v>46.7453900709219</c:v>
                </c:pt>
                <c:pt idx="18">
                  <c:v>47.292692307692299</c:v>
                </c:pt>
                <c:pt idx="19">
                  <c:v>46.824822695035401</c:v>
                </c:pt>
                <c:pt idx="20">
                  <c:v>35.258102766798402</c:v>
                </c:pt>
                <c:pt idx="21">
                  <c:v>36.351773049645402</c:v>
                </c:pt>
                <c:pt idx="22">
                  <c:v>35.653164556961897</c:v>
                </c:pt>
                <c:pt idx="23">
                  <c:v>35.992170818505301</c:v>
                </c:pt>
                <c:pt idx="24">
                  <c:v>35.535907335907304</c:v>
                </c:pt>
                <c:pt idx="25">
                  <c:v>29.026315789473603</c:v>
                </c:pt>
                <c:pt idx="26">
                  <c:v>28.428014184397103</c:v>
                </c:pt>
                <c:pt idx="27">
                  <c:v>28.623076923076901</c:v>
                </c:pt>
                <c:pt idx="28">
                  <c:v>28.106382978723399</c:v>
                </c:pt>
                <c:pt idx="29">
                  <c:v>28.228740157480303</c:v>
                </c:pt>
                <c:pt idx="30">
                  <c:v>29.026315789473603</c:v>
                </c:pt>
                <c:pt idx="31">
                  <c:v>28.428014184397103</c:v>
                </c:pt>
                <c:pt idx="32">
                  <c:v>28.623076923076901</c:v>
                </c:pt>
                <c:pt idx="33">
                  <c:v>28.106382978723399</c:v>
                </c:pt>
                <c:pt idx="34">
                  <c:v>28.228740157480303</c:v>
                </c:pt>
                <c:pt idx="35">
                  <c:v>23.7694915254237</c:v>
                </c:pt>
                <c:pt idx="36">
                  <c:v>24.3726950354609</c:v>
                </c:pt>
                <c:pt idx="37">
                  <c:v>24.073134328358201</c:v>
                </c:pt>
                <c:pt idx="38">
                  <c:v>24.401063829787198</c:v>
                </c:pt>
                <c:pt idx="39">
                  <c:v>24.108865248226898</c:v>
                </c:pt>
              </c:numCache>
            </c:numRef>
          </c:xVal>
          <c:yVal>
            <c:numRef>
              <c:f>Linear_AP03!$J$22:$J$61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E-4141-8306-DE852C5B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AP03 - 10X gain sensor results - Chla equivalent concentration (RWT</a:t>
            </a:r>
            <a:r>
              <a:rPr lang="en-AU" baseline="0"/>
              <a:t> DYE) vs normalised ADC reading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Linear_AP03!$I$2:$I$21</c:f>
              <c:numCache>
                <c:formatCode>General</c:formatCode>
                <c:ptCount val="2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</c:numCache>
            </c:numRef>
          </c:xVal>
          <c:yVal>
            <c:numRef>
              <c:f>Linear_AP03!$J$2:$J$21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D-4099-97DD-4B1C319E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89647</xdr:colOff>
      <xdr:row>29</xdr:row>
      <xdr:rowOff>67235</xdr:rowOff>
    </xdr:from>
    <xdr:to>
      <xdr:col>14</xdr:col>
      <xdr:colOff>575581</xdr:colOff>
      <xdr:row>43</xdr:row>
      <xdr:rowOff>154641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E3288-1747-4845-96EF-94A2507F9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212910</xdr:colOff>
      <xdr:row>29</xdr:row>
      <xdr:rowOff>112059</xdr:rowOff>
    </xdr:from>
    <xdr:to>
      <xdr:col>21</xdr:col>
      <xdr:colOff>268539</xdr:colOff>
      <xdr:row>43</xdr:row>
      <xdr:rowOff>188259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2CED20-8414-43C6-8709-E4383C83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317311</xdr:colOff>
      <xdr:row>13</xdr:row>
      <xdr:rowOff>57149</xdr:rowOff>
    </xdr:from>
    <xdr:to>
      <xdr:col>21</xdr:col>
      <xdr:colOff>476250</xdr:colOff>
      <xdr:row>28</xdr:row>
      <xdr:rowOff>34564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6667CF-06F6-4A6A-B0E1-4222276E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13</xdr:row>
      <xdr:rowOff>66675</xdr:rowOff>
    </xdr:from>
    <xdr:to>
      <xdr:col>15</xdr:col>
      <xdr:colOff>180917</xdr:colOff>
      <xdr:row>26</xdr:row>
      <xdr:rowOff>149598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90C3A-E222-471A-A6C5-FF9E5844D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392207</xdr:colOff>
      <xdr:row>1</xdr:row>
      <xdr:rowOff>44822</xdr:rowOff>
    </xdr:from>
    <xdr:to>
      <xdr:col>15</xdr:col>
      <xdr:colOff>291353</xdr:colOff>
      <xdr:row>12</xdr:row>
      <xdr:rowOff>145675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184D60-9994-4357-AFED-C2C098EB9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57386</xdr:colOff>
      <xdr:row>1</xdr:row>
      <xdr:rowOff>189456</xdr:rowOff>
    </xdr:from>
    <xdr:to>
      <xdr:col>21</xdr:col>
      <xdr:colOff>563218</xdr:colOff>
      <xdr:row>12</xdr:row>
      <xdr:rowOff>165652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7503E8-62E0-43A0-89B6-B9AEEF83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47</xdr:row>
      <xdr:rowOff>0</xdr:rowOff>
    </xdr:from>
    <xdr:to>
      <xdr:col>27</xdr:col>
      <xdr:colOff>71889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D4044-9964-4801-857C-847DBC79A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164216</xdr:colOff>
      <xdr:row>3</xdr:row>
      <xdr:rowOff>138545</xdr:rowOff>
    </xdr:from>
    <xdr:to>
      <xdr:col>30</xdr:col>
      <xdr:colOff>531208</xdr:colOff>
      <xdr:row>44</xdr:row>
      <xdr:rowOff>24245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19556B-D8E2-74E2-1CA7-28766A7A0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469234</xdr:colOff>
      <xdr:row>47</xdr:row>
      <xdr:rowOff>772</xdr:rowOff>
    </xdr:from>
    <xdr:to>
      <xdr:col>31</xdr:col>
      <xdr:colOff>228387</xdr:colOff>
      <xdr:row>87</xdr:row>
      <xdr:rowOff>76972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515D64-554F-48C2-866B-4F414E97B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256934</xdr:colOff>
      <xdr:row>7</xdr:row>
      <xdr:rowOff>49625</xdr:rowOff>
    </xdr:from>
    <xdr:to>
      <xdr:col>40</xdr:col>
      <xdr:colOff>568698</xdr:colOff>
      <xdr:row>47</xdr:row>
      <xdr:rowOff>125825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DCA402-7DDB-4A34-8392-96C39127D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412296</xdr:colOff>
      <xdr:row>31</xdr:row>
      <xdr:rowOff>126546</xdr:rowOff>
    </xdr:from>
    <xdr:to>
      <xdr:col>28</xdr:col>
      <xdr:colOff>150810</xdr:colOff>
      <xdr:row>46</xdr:row>
      <xdr:rowOff>12246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B0841-5141-4826-B23E-15B94A462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417219</xdr:colOff>
      <xdr:row>64</xdr:row>
      <xdr:rowOff>13608</xdr:rowOff>
    </xdr:from>
    <xdr:to>
      <xdr:col>33</xdr:col>
      <xdr:colOff>381000</xdr:colOff>
      <xdr:row>120</xdr:row>
      <xdr:rowOff>43224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F3009-5463-405D-BD37-31D4F8B64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348528</xdr:colOff>
      <xdr:row>12</xdr:row>
      <xdr:rowOff>8659</xdr:rowOff>
    </xdr:from>
    <xdr:to>
      <xdr:col>29</xdr:col>
      <xdr:colOff>518296</xdr:colOff>
      <xdr:row>62</xdr:row>
      <xdr:rowOff>15383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2A565-86B4-4912-A634-C258B78A9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47624</xdr:colOff>
      <xdr:row>5</xdr:row>
      <xdr:rowOff>115660</xdr:rowOff>
    </xdr:from>
    <xdr:to>
      <xdr:col>67</xdr:col>
      <xdr:colOff>217393</xdr:colOff>
      <xdr:row>55</xdr:row>
      <xdr:rowOff>122384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AEA177-4ED3-4EBE-8007-A017BD9B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121872</xdr:colOff>
      <xdr:row>26</xdr:row>
      <xdr:rowOff>112832</xdr:rowOff>
    </xdr:from>
    <xdr:to>
      <xdr:col>17</xdr:col>
      <xdr:colOff>317974</xdr:colOff>
      <xdr:row>40</xdr:row>
      <xdr:rowOff>189032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6B15C8-AEF7-451D-60CF-DA0DE147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459687</xdr:colOff>
      <xdr:row>5</xdr:row>
      <xdr:rowOff>37863</xdr:rowOff>
    </xdr:from>
    <xdr:to>
      <xdr:col>34</xdr:col>
      <xdr:colOff>5301</xdr:colOff>
      <xdr:row>55</xdr:row>
      <xdr:rowOff>44587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F25966-3553-42E6-AA9B-EA1231563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517072</xdr:colOff>
      <xdr:row>55</xdr:row>
      <xdr:rowOff>81642</xdr:rowOff>
    </xdr:from>
    <xdr:to>
      <xdr:col>33</xdr:col>
      <xdr:colOff>544286</xdr:colOff>
      <xdr:row>92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7DE9B1-085C-4DA7-A3EB-BD9C65E7C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449036</xdr:colOff>
      <xdr:row>8</xdr:row>
      <xdr:rowOff>155864</xdr:rowOff>
    </xdr:from>
    <xdr:to>
      <xdr:col>49</xdr:col>
      <xdr:colOff>138546</xdr:colOff>
      <xdr:row>52</xdr:row>
      <xdr:rowOff>129188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5A1F18-3CE7-4242-9936-AB77D520E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1761-E504-431E-93E2-CFA7BCB34520}">
  <dimension ref="A1:H4"/>
  <sheetViews>
    <sheetView workbookViewId="0">
      <selection activeCell="C2" sqref="C2"/>
    </sheetView>
  </sheetViews>
  <sheetFormatPr defaultRowHeight="15" x14ac:dyDescent="0.25"/>
  <cols>
    <col min="1" max="1" width="24.140625" customWidth="1"/>
    <col min="2" max="2" width="38.140625" customWidth="1"/>
    <col min="3" max="3" width="18.28515625" customWidth="1"/>
    <col min="4" max="4" width="15" bestFit="1" customWidth="1"/>
    <col min="5" max="5" width="10.5703125" bestFit="1" customWidth="1"/>
  </cols>
  <sheetData>
    <row r="1" spans="1:8" x14ac:dyDescent="0.25">
      <c r="A1" t="s">
        <v>1</v>
      </c>
      <c r="B1" t="s">
        <v>0</v>
      </c>
      <c r="C1" t="s">
        <v>57</v>
      </c>
      <c r="D1" t="s">
        <v>58</v>
      </c>
      <c r="E1" t="s">
        <v>61</v>
      </c>
      <c r="F1" t="s">
        <v>62</v>
      </c>
      <c r="H1" t="s">
        <v>65</v>
      </c>
    </row>
    <row r="2" spans="1:8" x14ac:dyDescent="0.25">
      <c r="A2" t="s">
        <v>2</v>
      </c>
      <c r="B2">
        <v>0</v>
      </c>
      <c r="C2">
        <f>AVERAGE('TItanium raw'!K2:K12)</f>
        <v>838.90909090909088</v>
      </c>
      <c r="D2">
        <f>40/C2</f>
        <v>4.7680970957954052E-2</v>
      </c>
      <c r="E2" t="s">
        <v>64</v>
      </c>
      <c r="F2" t="s">
        <v>63</v>
      </c>
      <c r="H2" s="5">
        <v>45566</v>
      </c>
    </row>
    <row r="3" spans="1:8" x14ac:dyDescent="0.25">
      <c r="A3" t="s">
        <v>59</v>
      </c>
      <c r="B3">
        <v>0</v>
      </c>
      <c r="C3">
        <f>AVERAGE('2180450'!K2:K11)</f>
        <v>2020.8</v>
      </c>
      <c r="D3">
        <f t="shared" ref="D3:D4" si="0">40/C3</f>
        <v>1.9794140934283451E-2</v>
      </c>
      <c r="E3" t="s">
        <v>64</v>
      </c>
      <c r="F3" t="s">
        <v>63</v>
      </c>
      <c r="H3" s="5">
        <v>45566</v>
      </c>
    </row>
    <row r="4" spans="1:8" x14ac:dyDescent="0.25">
      <c r="A4" t="s">
        <v>60</v>
      </c>
      <c r="B4">
        <v>0</v>
      </c>
      <c r="C4">
        <f>AVERAGE('2180556'!K2:K11)</f>
        <v>2662.5</v>
      </c>
      <c r="D4">
        <f t="shared" si="0"/>
        <v>1.5023474178403756E-2</v>
      </c>
      <c r="E4" t="s">
        <v>64</v>
      </c>
      <c r="F4" t="s">
        <v>63</v>
      </c>
      <c r="H4" s="5">
        <v>45566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F182-5206-4256-9322-E65B830D2C68}">
  <dimension ref="A1:H10"/>
  <sheetViews>
    <sheetView tabSelected="1" zoomScaleNormal="100" workbookViewId="0">
      <selection activeCell="F12" sqref="F12"/>
    </sheetView>
  </sheetViews>
  <sheetFormatPr defaultRowHeight="15" x14ac:dyDescent="0.25"/>
  <cols>
    <col min="1" max="1" width="20.140625" bestFit="1" customWidth="1"/>
    <col min="3" max="3" width="12" bestFit="1" customWidth="1"/>
    <col min="4" max="4" width="12.7109375" bestFit="1" customWidth="1"/>
    <col min="6" max="6" width="35.42578125" customWidth="1"/>
    <col min="7" max="7" width="37.140625" customWidth="1"/>
  </cols>
  <sheetData>
    <row r="1" spans="1:8" x14ac:dyDescent="0.25">
      <c r="A1" t="s">
        <v>92</v>
      </c>
      <c r="B1" t="s">
        <v>79</v>
      </c>
      <c r="C1" t="s">
        <v>76</v>
      </c>
      <c r="D1" t="s">
        <v>77</v>
      </c>
      <c r="E1" t="s">
        <v>82</v>
      </c>
      <c r="F1" t="s">
        <v>90</v>
      </c>
      <c r="G1" t="s">
        <v>91</v>
      </c>
    </row>
    <row r="2" spans="1:8" x14ac:dyDescent="0.25">
      <c r="B2" t="s">
        <v>80</v>
      </c>
      <c r="C2">
        <v>2.6735410500000001E-2</v>
      </c>
      <c r="D2">
        <v>-2.1025729661999999</v>
      </c>
      <c r="E2">
        <v>1</v>
      </c>
      <c r="G2">
        <v>1500</v>
      </c>
      <c r="H2">
        <f>C2*G2+D2</f>
        <v>38.0005427838</v>
      </c>
    </row>
    <row r="3" spans="1:8" x14ac:dyDescent="0.25">
      <c r="C3">
        <v>2.6735410500000001E-2</v>
      </c>
      <c r="D3">
        <v>-2.1025729661999999</v>
      </c>
      <c r="E3">
        <v>10</v>
      </c>
      <c r="F3" t="s">
        <v>88</v>
      </c>
      <c r="G3">
        <v>1500</v>
      </c>
      <c r="H3">
        <f t="shared" ref="H3:H10" si="0">C3*G3+D3</f>
        <v>38.0005427838</v>
      </c>
    </row>
    <row r="4" spans="1:8" x14ac:dyDescent="0.25">
      <c r="C4">
        <v>2.3069651900000002E-2</v>
      </c>
      <c r="D4">
        <v>-0.28051062160000001</v>
      </c>
      <c r="E4">
        <v>100</v>
      </c>
      <c r="F4" t="s">
        <v>89</v>
      </c>
      <c r="G4">
        <v>1500</v>
      </c>
      <c r="H4">
        <f t="shared" si="0"/>
        <v>34.323967228400001</v>
      </c>
    </row>
    <row r="5" spans="1:8" x14ac:dyDescent="0.25">
      <c r="B5" t="s">
        <v>81</v>
      </c>
      <c r="C5">
        <v>2.0155495700000001E-2</v>
      </c>
      <c r="D5">
        <v>5.0600390299999999E-2</v>
      </c>
      <c r="E5">
        <v>1</v>
      </c>
      <c r="F5" s="6" t="s">
        <v>85</v>
      </c>
      <c r="G5">
        <v>1500</v>
      </c>
      <c r="H5">
        <f t="shared" si="0"/>
        <v>30.283843940300002</v>
      </c>
    </row>
    <row r="6" spans="1:8" ht="30" x14ac:dyDescent="0.25">
      <c r="C6">
        <v>2.0155495700000001E-2</v>
      </c>
      <c r="D6">
        <v>5.0600390299999999E-2</v>
      </c>
      <c r="E6">
        <v>10</v>
      </c>
      <c r="F6" s="6" t="s">
        <v>87</v>
      </c>
      <c r="G6">
        <v>1500</v>
      </c>
      <c r="H6">
        <f t="shared" si="0"/>
        <v>30.283843940300002</v>
      </c>
    </row>
    <row r="7" spans="1:8" ht="30" x14ac:dyDescent="0.25">
      <c r="C7">
        <v>1.8836572199999999E-2</v>
      </c>
      <c r="D7">
        <v>-0.1011194574</v>
      </c>
      <c r="E7">
        <v>100</v>
      </c>
      <c r="F7" s="6" t="s">
        <v>86</v>
      </c>
      <c r="G7">
        <v>1500</v>
      </c>
      <c r="H7">
        <f t="shared" si="0"/>
        <v>28.153738842599999</v>
      </c>
    </row>
    <row r="8" spans="1:8" x14ac:dyDescent="0.25">
      <c r="B8" t="s">
        <v>78</v>
      </c>
      <c r="C8">
        <v>3.2164137199999998E-2</v>
      </c>
      <c r="D8">
        <v>-0.4253764149</v>
      </c>
      <c r="E8">
        <v>1</v>
      </c>
      <c r="F8" t="s">
        <v>85</v>
      </c>
      <c r="G8">
        <v>1280</v>
      </c>
      <c r="H8">
        <f t="shared" si="0"/>
        <v>40.744719201099997</v>
      </c>
    </row>
    <row r="9" spans="1:8" x14ac:dyDescent="0.25">
      <c r="C9">
        <v>3.2164137199999998E-2</v>
      </c>
      <c r="D9">
        <v>-0.4253764149</v>
      </c>
      <c r="E9">
        <v>10</v>
      </c>
      <c r="F9" t="s">
        <v>84</v>
      </c>
      <c r="G9">
        <v>1280</v>
      </c>
      <c r="H9">
        <f t="shared" si="0"/>
        <v>40.744719201099997</v>
      </c>
    </row>
    <row r="10" spans="1:8" x14ac:dyDescent="0.25">
      <c r="C10">
        <v>2.9297702700000001E-2</v>
      </c>
      <c r="D10">
        <v>-0.74183181070000004</v>
      </c>
      <c r="E10">
        <v>100</v>
      </c>
      <c r="F10" t="s">
        <v>83</v>
      </c>
      <c r="G10">
        <v>1280</v>
      </c>
      <c r="H10">
        <f t="shared" si="0"/>
        <v>36.759227645300001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51AC-D38B-4CEF-B4B9-2FA14F90FF6C}">
  <dimension ref="A1:T11"/>
  <sheetViews>
    <sheetView workbookViewId="0">
      <selection activeCell="M11" sqref="M11"/>
    </sheetView>
  </sheetViews>
  <sheetFormatPr defaultRowHeight="15" x14ac:dyDescent="0.25"/>
  <cols>
    <col min="1" max="1" width="27.710937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45582.733738425923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>
        <v>1984</v>
      </c>
      <c r="L2">
        <v>1.5984375</v>
      </c>
      <c r="M2">
        <v>10.911199999999999</v>
      </c>
      <c r="N2">
        <v>0</v>
      </c>
      <c r="O2">
        <v>0</v>
      </c>
      <c r="P2">
        <v>0</v>
      </c>
      <c r="Q2">
        <v>0</v>
      </c>
      <c r="R2">
        <v>10.911199999999999</v>
      </c>
      <c r="S2">
        <v>800</v>
      </c>
      <c r="T2">
        <v>6.86</v>
      </c>
    </row>
    <row r="3" spans="1:20" x14ac:dyDescent="0.25">
      <c r="A3" s="1">
        <v>45582.7341087963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1972</v>
      </c>
      <c r="L3">
        <v>1.5887695312499901</v>
      </c>
      <c r="M3">
        <v>10.8428</v>
      </c>
      <c r="N3">
        <v>0</v>
      </c>
      <c r="O3">
        <v>0</v>
      </c>
      <c r="P3">
        <v>0</v>
      </c>
      <c r="Q3">
        <v>0</v>
      </c>
      <c r="R3">
        <v>10.8428</v>
      </c>
      <c r="S3">
        <v>792</v>
      </c>
      <c r="T3">
        <v>6.7751999999999999</v>
      </c>
    </row>
    <row r="4" spans="1:20" x14ac:dyDescent="0.25">
      <c r="A4" s="1">
        <v>45582.734467592592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2064</v>
      </c>
      <c r="L4">
        <v>1.662890625</v>
      </c>
      <c r="M4">
        <v>11.3672</v>
      </c>
      <c r="N4">
        <v>0</v>
      </c>
      <c r="O4">
        <v>0</v>
      </c>
      <c r="P4">
        <v>0</v>
      </c>
      <c r="Q4">
        <v>0</v>
      </c>
      <c r="R4">
        <v>11.3672</v>
      </c>
      <c r="S4">
        <v>793</v>
      </c>
      <c r="T4">
        <v>6.7857999999999903</v>
      </c>
    </row>
    <row r="5" spans="1:20" x14ac:dyDescent="0.25">
      <c r="A5" s="1">
        <v>45582.734826388885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>
        <v>2050</v>
      </c>
      <c r="L5">
        <v>1.651611328125</v>
      </c>
      <c r="M5">
        <v>11.2874</v>
      </c>
      <c r="N5">
        <v>0</v>
      </c>
      <c r="O5">
        <v>0</v>
      </c>
      <c r="P5">
        <v>0</v>
      </c>
      <c r="Q5">
        <v>0</v>
      </c>
      <c r="R5">
        <v>11.2874</v>
      </c>
      <c r="S5">
        <v>781</v>
      </c>
      <c r="T5">
        <v>6.6585999999999999</v>
      </c>
    </row>
    <row r="6" spans="1:20" x14ac:dyDescent="0.25">
      <c r="A6" s="1">
        <v>45582.735196759262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2010</v>
      </c>
      <c r="L6">
        <v>1.619384765625</v>
      </c>
      <c r="M6">
        <v>11.0594</v>
      </c>
      <c r="N6">
        <v>0</v>
      </c>
      <c r="O6">
        <v>0</v>
      </c>
      <c r="P6">
        <v>0</v>
      </c>
      <c r="Q6">
        <v>0</v>
      </c>
      <c r="R6">
        <v>11.0594</v>
      </c>
      <c r="S6">
        <v>790</v>
      </c>
      <c r="T6">
        <v>6.7539999999999996</v>
      </c>
    </row>
    <row r="7" spans="1:20" x14ac:dyDescent="0.25">
      <c r="A7" s="1">
        <v>45582.735567129632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2035</v>
      </c>
      <c r="L7">
        <v>1.6395263671875</v>
      </c>
      <c r="M7">
        <v>11.2019</v>
      </c>
      <c r="N7">
        <v>0</v>
      </c>
      <c r="O7">
        <v>0</v>
      </c>
      <c r="P7">
        <v>0</v>
      </c>
      <c r="Q7">
        <v>0</v>
      </c>
      <c r="R7">
        <v>11.2019</v>
      </c>
      <c r="S7">
        <v>797</v>
      </c>
      <c r="T7">
        <v>6.8281999999999998</v>
      </c>
    </row>
    <row r="8" spans="1:20" x14ac:dyDescent="0.25">
      <c r="A8" s="1">
        <v>45582.735925925925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>
        <v>1998</v>
      </c>
      <c r="L8">
        <v>1.6097167968749999</v>
      </c>
      <c r="M8">
        <v>10.991</v>
      </c>
      <c r="N8">
        <v>0</v>
      </c>
      <c r="O8">
        <v>0</v>
      </c>
      <c r="P8">
        <v>0</v>
      </c>
      <c r="Q8">
        <v>0</v>
      </c>
      <c r="R8">
        <v>10.991</v>
      </c>
      <c r="S8">
        <v>791</v>
      </c>
      <c r="T8">
        <v>6.7645999999999997</v>
      </c>
    </row>
    <row r="9" spans="1:20" x14ac:dyDescent="0.25">
      <c r="A9" s="1">
        <v>45582.736273148148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2018</v>
      </c>
      <c r="L9">
        <v>1.6258300781249999</v>
      </c>
      <c r="M9">
        <v>11.105</v>
      </c>
      <c r="N9">
        <v>0</v>
      </c>
      <c r="O9">
        <v>0</v>
      </c>
      <c r="P9">
        <v>0</v>
      </c>
      <c r="Q9">
        <v>0</v>
      </c>
      <c r="R9">
        <v>11.105</v>
      </c>
      <c r="S9">
        <v>783</v>
      </c>
      <c r="T9">
        <v>6.6797999999999904</v>
      </c>
    </row>
    <row r="10" spans="1:20" x14ac:dyDescent="0.25">
      <c r="A10" s="1">
        <v>45582.736643518518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>
        <v>2079</v>
      </c>
      <c r="L10">
        <v>1.6749755859375</v>
      </c>
      <c r="M10">
        <v>11.4527</v>
      </c>
      <c r="N10">
        <v>0</v>
      </c>
      <c r="O10">
        <v>0</v>
      </c>
      <c r="P10">
        <v>0</v>
      </c>
      <c r="Q10">
        <v>0</v>
      </c>
      <c r="R10">
        <v>11.4527</v>
      </c>
      <c r="S10">
        <v>809</v>
      </c>
      <c r="T10">
        <v>6.9554</v>
      </c>
    </row>
    <row r="11" spans="1:20" x14ac:dyDescent="0.25">
      <c r="A11" s="1">
        <v>45582.737002314818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>
        <v>1998</v>
      </c>
      <c r="L11">
        <v>1.6097167968749999</v>
      </c>
      <c r="M11">
        <v>10.991</v>
      </c>
      <c r="N11">
        <v>0</v>
      </c>
      <c r="O11">
        <v>0</v>
      </c>
      <c r="P11">
        <v>0</v>
      </c>
      <c r="Q11">
        <v>0</v>
      </c>
      <c r="R11">
        <v>10.991</v>
      </c>
      <c r="S11">
        <v>790</v>
      </c>
      <c r="T11">
        <v>6.7539999999999996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36B1-1488-4876-9A64-AECEECB061CE}">
  <dimension ref="A1:T11"/>
  <sheetViews>
    <sheetView workbookViewId="0">
      <selection sqref="A1:XFD1048576"/>
    </sheetView>
  </sheetViews>
  <sheetFormatPr defaultRowHeight="15" x14ac:dyDescent="0.25"/>
  <cols>
    <col min="1" max="1" width="29.2851562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45582.748414351852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>
        <v>2627</v>
      </c>
      <c r="L2">
        <v>2.1164794921875001</v>
      </c>
      <c r="M2">
        <v>14.5763</v>
      </c>
      <c r="N2">
        <v>0</v>
      </c>
      <c r="O2">
        <v>0</v>
      </c>
      <c r="P2">
        <v>0</v>
      </c>
      <c r="Q2">
        <v>0</v>
      </c>
      <c r="R2">
        <v>14.5763</v>
      </c>
      <c r="S2">
        <v>824</v>
      </c>
      <c r="T2">
        <v>7.1143999999999998</v>
      </c>
    </row>
    <row r="3" spans="1:20" x14ac:dyDescent="0.25">
      <c r="A3" s="1">
        <v>45582.748773148145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2603</v>
      </c>
      <c r="L3">
        <v>2.0971435546874999</v>
      </c>
      <c r="M3">
        <v>14.439500000000001</v>
      </c>
      <c r="N3">
        <v>0</v>
      </c>
      <c r="O3">
        <v>0</v>
      </c>
      <c r="P3">
        <v>0</v>
      </c>
      <c r="Q3">
        <v>0</v>
      </c>
      <c r="R3">
        <v>14.439500000000001</v>
      </c>
      <c r="S3">
        <v>820</v>
      </c>
      <c r="T3">
        <v>7.0720000000000001</v>
      </c>
    </row>
    <row r="4" spans="1:20" x14ac:dyDescent="0.25">
      <c r="A4" s="1">
        <v>45582.749178240738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2614</v>
      </c>
      <c r="L4">
        <v>2.10600585937499</v>
      </c>
      <c r="M4">
        <v>14.5022</v>
      </c>
      <c r="N4">
        <v>0</v>
      </c>
      <c r="O4">
        <v>0</v>
      </c>
      <c r="P4">
        <v>0</v>
      </c>
      <c r="Q4">
        <v>0</v>
      </c>
      <c r="R4">
        <v>14.5022</v>
      </c>
      <c r="S4">
        <v>819</v>
      </c>
      <c r="T4">
        <v>7.0613999999999999</v>
      </c>
    </row>
    <row r="5" spans="1:20" x14ac:dyDescent="0.25">
      <c r="A5" s="1">
        <v>45582.749606481484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>
        <v>2695</v>
      </c>
      <c r="L5">
        <v>2.1712646484375</v>
      </c>
      <c r="M5">
        <v>14.963900000000001</v>
      </c>
      <c r="N5">
        <v>0</v>
      </c>
      <c r="O5">
        <v>0</v>
      </c>
      <c r="P5">
        <v>0</v>
      </c>
      <c r="Q5">
        <v>0</v>
      </c>
      <c r="R5">
        <v>14.963900000000001</v>
      </c>
      <c r="S5">
        <v>816</v>
      </c>
      <c r="T5">
        <v>7.0295999999999896</v>
      </c>
    </row>
    <row r="6" spans="1:20" x14ac:dyDescent="0.25">
      <c r="A6" s="1">
        <v>45582.750300925924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2639</v>
      </c>
      <c r="L6">
        <v>2.12614746093749</v>
      </c>
      <c r="M6">
        <v>14.6447</v>
      </c>
      <c r="N6">
        <v>0</v>
      </c>
      <c r="O6">
        <v>0</v>
      </c>
      <c r="P6">
        <v>0</v>
      </c>
      <c r="Q6">
        <v>0</v>
      </c>
      <c r="R6">
        <v>14.6447</v>
      </c>
      <c r="S6">
        <v>825</v>
      </c>
      <c r="T6">
        <v>7.1249999999999902</v>
      </c>
    </row>
    <row r="7" spans="1:20" x14ac:dyDescent="0.25">
      <c r="A7" s="1">
        <v>45582.751354166663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2651</v>
      </c>
      <c r="L7">
        <v>2.1358154296874998</v>
      </c>
      <c r="M7">
        <v>14.713100000000001</v>
      </c>
      <c r="N7">
        <v>0</v>
      </c>
      <c r="O7">
        <v>0</v>
      </c>
      <c r="P7">
        <v>0</v>
      </c>
      <c r="Q7">
        <v>0</v>
      </c>
      <c r="R7">
        <v>14.713100000000001</v>
      </c>
      <c r="S7">
        <v>802</v>
      </c>
      <c r="T7">
        <v>6.8811999999999998</v>
      </c>
    </row>
    <row r="8" spans="1:20" x14ac:dyDescent="0.25">
      <c r="A8" s="1">
        <v>45582.752256944441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>
        <v>2683</v>
      </c>
      <c r="L8">
        <v>2.1615966796874999</v>
      </c>
      <c r="M8">
        <v>14.8955</v>
      </c>
      <c r="N8">
        <v>0</v>
      </c>
      <c r="O8">
        <v>0</v>
      </c>
      <c r="P8">
        <v>0</v>
      </c>
      <c r="Q8">
        <v>0</v>
      </c>
      <c r="R8">
        <v>14.8955</v>
      </c>
      <c r="S8">
        <v>801</v>
      </c>
      <c r="T8">
        <v>6.8705999999999996</v>
      </c>
    </row>
    <row r="9" spans="1:20" x14ac:dyDescent="0.25">
      <c r="A9" s="1">
        <v>45582.752962962964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2721</v>
      </c>
      <c r="L9">
        <v>2.1922119140624998</v>
      </c>
      <c r="M9">
        <v>15.1121</v>
      </c>
      <c r="N9">
        <v>0</v>
      </c>
      <c r="O9">
        <v>0</v>
      </c>
      <c r="P9">
        <v>0</v>
      </c>
      <c r="Q9">
        <v>0</v>
      </c>
      <c r="R9">
        <v>15.1121</v>
      </c>
      <c r="S9">
        <v>797</v>
      </c>
      <c r="T9">
        <v>6.8281999999999998</v>
      </c>
    </row>
    <row r="10" spans="1:20" x14ac:dyDescent="0.25">
      <c r="A10" s="1">
        <v>45582.753668981481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>
        <v>2706</v>
      </c>
      <c r="L10">
        <v>2.1801269531249998</v>
      </c>
      <c r="M10">
        <v>15.0266</v>
      </c>
      <c r="N10">
        <v>0</v>
      </c>
      <c r="O10">
        <v>0</v>
      </c>
      <c r="P10">
        <v>0</v>
      </c>
      <c r="Q10">
        <v>0</v>
      </c>
      <c r="R10">
        <v>15.0266</v>
      </c>
      <c r="S10">
        <v>789</v>
      </c>
      <c r="T10">
        <v>6.7434000000000003</v>
      </c>
    </row>
    <row r="11" spans="1:20" x14ac:dyDescent="0.25">
      <c r="A11" s="1">
        <v>45582.754374999997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>
        <v>2686</v>
      </c>
      <c r="L11">
        <v>2.1640136718749998</v>
      </c>
      <c r="M11">
        <v>14.912599999999999</v>
      </c>
      <c r="N11">
        <v>0</v>
      </c>
      <c r="O11">
        <v>0</v>
      </c>
      <c r="P11">
        <v>0</v>
      </c>
      <c r="Q11">
        <v>0</v>
      </c>
      <c r="R11">
        <v>14.912599999999999</v>
      </c>
      <c r="S11">
        <v>774</v>
      </c>
      <c r="T11">
        <v>6.5843999999999996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5A92-C4FB-4266-AFA3-C6B72E7BF3DD}">
  <dimension ref="A1:T16"/>
  <sheetViews>
    <sheetView workbookViewId="0">
      <selection activeCell="J9" sqref="J9"/>
    </sheetView>
  </sheetViews>
  <sheetFormatPr defaultRowHeight="15" x14ac:dyDescent="0.25"/>
  <cols>
    <col min="1" max="1" width="35.8554687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45582.804270833331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>
        <v>1534</v>
      </c>
      <c r="I2">
        <v>1.235888671875</v>
      </c>
      <c r="J2">
        <v>8.3461999999999996</v>
      </c>
      <c r="K2" s="3">
        <v>883</v>
      </c>
      <c r="L2" s="4" t="s">
        <v>4</v>
      </c>
      <c r="M2" s="3">
        <v>28.45605248</v>
      </c>
      <c r="N2">
        <v>0.97130000000000005</v>
      </c>
      <c r="O2" s="2" t="s">
        <v>5</v>
      </c>
      <c r="P2">
        <v>1409</v>
      </c>
      <c r="Q2">
        <v>13.3154</v>
      </c>
    </row>
    <row r="3" spans="1:20" x14ac:dyDescent="0.25">
      <c r="A3" s="1">
        <v>45582.804618055554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>
        <v>1517</v>
      </c>
      <c r="I3" s="2" t="s">
        <v>6</v>
      </c>
      <c r="J3">
        <v>8.2492999999999999</v>
      </c>
      <c r="K3" s="3">
        <v>879</v>
      </c>
      <c r="L3" s="3">
        <v>0.70817871093749996</v>
      </c>
      <c r="M3" s="3">
        <v>28.327146240000001</v>
      </c>
      <c r="N3" s="2" t="s">
        <v>7</v>
      </c>
      <c r="O3">
        <v>7.2824</v>
      </c>
      <c r="P3">
        <v>818</v>
      </c>
      <c r="Q3">
        <v>7.0507999999999997</v>
      </c>
    </row>
    <row r="4" spans="1:20" x14ac:dyDescent="0.25">
      <c r="A4" s="1">
        <v>45582.805335648147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>
        <v>1528</v>
      </c>
      <c r="I4">
        <v>1.2310546874999999</v>
      </c>
      <c r="J4">
        <v>8.3119999999999994</v>
      </c>
      <c r="K4" s="3">
        <v>851</v>
      </c>
      <c r="L4" s="4" t="s">
        <v>8</v>
      </c>
      <c r="M4" s="3">
        <v>27.42480256</v>
      </c>
      <c r="N4">
        <v>0.93610000000000004</v>
      </c>
      <c r="O4">
        <v>7.3758999999999997</v>
      </c>
      <c r="P4">
        <v>1459</v>
      </c>
      <c r="Q4" s="2" t="s">
        <v>9</v>
      </c>
    </row>
    <row r="5" spans="1:20" x14ac:dyDescent="0.25">
      <c r="A5" s="1">
        <v>45582.805590277778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>
        <v>1517</v>
      </c>
      <c r="I5" s="2" t="s">
        <v>6</v>
      </c>
      <c r="J5">
        <v>8.2492999999999999</v>
      </c>
      <c r="K5" s="3">
        <v>893</v>
      </c>
      <c r="L5" s="4" t="s">
        <v>10</v>
      </c>
      <c r="M5" s="4" t="s">
        <v>11</v>
      </c>
      <c r="N5" s="2" t="s">
        <v>12</v>
      </c>
      <c r="O5" s="2" t="s">
        <v>13</v>
      </c>
      <c r="P5">
        <v>822</v>
      </c>
      <c r="Q5">
        <v>7.0932000000000004</v>
      </c>
    </row>
    <row r="6" spans="1:20" x14ac:dyDescent="0.25">
      <c r="A6" s="1">
        <v>45582.805856481478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>
        <v>1518</v>
      </c>
      <c r="I6">
        <v>1.2229980468749999</v>
      </c>
      <c r="J6" s="2" t="s">
        <v>14</v>
      </c>
      <c r="K6" s="3">
        <v>846</v>
      </c>
      <c r="L6" s="4" t="s">
        <v>15</v>
      </c>
      <c r="M6" s="4" t="s">
        <v>16</v>
      </c>
      <c r="N6" s="2" t="s">
        <v>17</v>
      </c>
      <c r="O6" s="2" t="s">
        <v>18</v>
      </c>
      <c r="P6">
        <v>1470</v>
      </c>
      <c r="Q6">
        <v>13.962</v>
      </c>
    </row>
    <row r="7" spans="1:20" x14ac:dyDescent="0.25">
      <c r="A7" s="1">
        <v>45582.806388888886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>
        <v>1536</v>
      </c>
      <c r="I7" s="2" t="s">
        <v>19</v>
      </c>
      <c r="J7">
        <v>8.3575999999999997</v>
      </c>
      <c r="K7" s="3">
        <v>826</v>
      </c>
      <c r="L7" s="4" t="s">
        <v>20</v>
      </c>
      <c r="M7" s="3">
        <v>26.61913856</v>
      </c>
      <c r="N7" s="2" t="s">
        <v>21</v>
      </c>
      <c r="O7">
        <v>7.4489999999999998</v>
      </c>
      <c r="P7">
        <v>824</v>
      </c>
      <c r="Q7" s="2" t="s">
        <v>22</v>
      </c>
    </row>
    <row r="8" spans="1:20" x14ac:dyDescent="0.25">
      <c r="A8" s="1">
        <v>45582.80672453704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>
        <v>1517</v>
      </c>
      <c r="I8" s="2" t="s">
        <v>6</v>
      </c>
      <c r="J8">
        <v>8.2492999999999999</v>
      </c>
      <c r="K8" s="3">
        <v>809</v>
      </c>
      <c r="L8" s="3">
        <v>0.65178222656249996</v>
      </c>
      <c r="M8" s="3">
        <v>26.071287040000001</v>
      </c>
      <c r="N8">
        <v>0.88990000000000002</v>
      </c>
      <c r="O8">
        <v>7.3593999999999999</v>
      </c>
      <c r="P8">
        <v>1459</v>
      </c>
      <c r="Q8" s="2" t="s">
        <v>9</v>
      </c>
    </row>
    <row r="9" spans="1:20" x14ac:dyDescent="0.25">
      <c r="A9" s="1">
        <v>45582.808541666665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>
        <v>1491</v>
      </c>
      <c r="I9">
        <v>1.2012451171875</v>
      </c>
      <c r="J9" s="2" t="s">
        <v>23</v>
      </c>
      <c r="K9" s="3">
        <v>804</v>
      </c>
      <c r="L9" s="3">
        <v>0.64775390624999996</v>
      </c>
      <c r="M9" s="3">
        <v>25.910154240000001</v>
      </c>
      <c r="N9" s="2" t="s">
        <v>24</v>
      </c>
      <c r="O9" s="2" t="s">
        <v>25</v>
      </c>
      <c r="P9">
        <v>1092</v>
      </c>
      <c r="Q9" s="2" t="s">
        <v>26</v>
      </c>
    </row>
    <row r="10" spans="1:20" x14ac:dyDescent="0.25">
      <c r="A10" s="1">
        <v>45582.809305555558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>
        <v>1542</v>
      </c>
      <c r="I10" s="2" t="s">
        <v>27</v>
      </c>
      <c r="J10">
        <v>8.3917999999999999</v>
      </c>
      <c r="K10" s="3">
        <v>834</v>
      </c>
      <c r="L10" s="3">
        <v>0.67192382812499996</v>
      </c>
      <c r="M10" s="3">
        <v>26.876951040000002</v>
      </c>
      <c r="N10" s="2" t="s">
        <v>28</v>
      </c>
      <c r="O10">
        <v>7.4744000000000002</v>
      </c>
      <c r="P10">
        <v>857</v>
      </c>
      <c r="Q10" s="2" t="s">
        <v>29</v>
      </c>
    </row>
    <row r="11" spans="1:20" x14ac:dyDescent="0.25">
      <c r="A11" s="1">
        <v>45582.815324074072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>
        <v>1533</v>
      </c>
      <c r="I11">
        <v>1.2350830078124999</v>
      </c>
      <c r="J11">
        <v>8.3405000000000005</v>
      </c>
      <c r="K11" s="3">
        <v>793</v>
      </c>
      <c r="L11" s="4" t="s">
        <v>30</v>
      </c>
      <c r="M11" s="3">
        <v>25.555662080000001</v>
      </c>
      <c r="N11" s="2" t="s">
        <v>31</v>
      </c>
      <c r="O11">
        <v>7.4682000000000004</v>
      </c>
      <c r="P11">
        <v>1302</v>
      </c>
      <c r="Q11">
        <v>12.1812</v>
      </c>
    </row>
    <row r="12" spans="1:20" x14ac:dyDescent="0.25">
      <c r="A12" s="1">
        <v>45582.815844907411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>
        <v>1561</v>
      </c>
      <c r="I12" s="2" t="s">
        <v>32</v>
      </c>
      <c r="J12">
        <v>8.5000999999999998</v>
      </c>
      <c r="K12" s="3">
        <v>810</v>
      </c>
      <c r="L12" s="3">
        <v>0.652587890625</v>
      </c>
      <c r="M12" s="3">
        <v>26.103513599999999</v>
      </c>
      <c r="N12">
        <v>0.89100000000000001</v>
      </c>
      <c r="O12">
        <v>7.6090999999999998</v>
      </c>
      <c r="P12">
        <v>1048</v>
      </c>
      <c r="Q12" s="2" t="s">
        <v>33</v>
      </c>
    </row>
    <row r="13" spans="1:20" x14ac:dyDescent="0.25">
      <c r="A13" s="1">
        <v>45582.816608796296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>
        <v>4095</v>
      </c>
      <c r="I13">
        <v>3.2991943359375</v>
      </c>
      <c r="J13">
        <v>22.943899999999999</v>
      </c>
      <c r="K13">
        <v>61</v>
      </c>
      <c r="L13" s="2" t="s">
        <v>34</v>
      </c>
      <c r="M13">
        <v>1.96582016</v>
      </c>
      <c r="N13">
        <v>6.7100000000000007E-2</v>
      </c>
      <c r="O13">
        <v>22.876799999999999</v>
      </c>
      <c r="P13">
        <v>1223</v>
      </c>
      <c r="Q13" s="2" t="s">
        <v>35</v>
      </c>
    </row>
    <row r="14" spans="1:20" x14ac:dyDescent="0.25">
      <c r="A14" s="1">
        <v>45582.81695601852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4095</v>
      </c>
      <c r="I14">
        <v>3.2991943359375</v>
      </c>
      <c r="J14">
        <v>22.943899999999999</v>
      </c>
      <c r="K14">
        <v>82</v>
      </c>
      <c r="L14">
        <v>6.6064453124999895E-2</v>
      </c>
      <c r="M14">
        <v>2.6425779199999999</v>
      </c>
      <c r="N14">
        <v>9.0200000000000002E-2</v>
      </c>
      <c r="O14">
        <v>22.8537</v>
      </c>
      <c r="P14">
        <v>1201</v>
      </c>
      <c r="Q14" s="2" t="s">
        <v>36</v>
      </c>
    </row>
    <row r="16" spans="1:20" x14ac:dyDescent="0.25">
      <c r="K16">
        <f>AVERAGE(K2:K12)</f>
        <v>838.90909090909088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5185-4E42-455E-BD84-87D52B1BBF0F}">
  <dimension ref="A1:J61"/>
  <sheetViews>
    <sheetView zoomScale="70" zoomScaleNormal="70" workbookViewId="0">
      <selection activeCell="B7" sqref="B7"/>
    </sheetView>
  </sheetViews>
  <sheetFormatPr defaultRowHeight="15" x14ac:dyDescent="0.25"/>
  <cols>
    <col min="1" max="1" width="13.7109375" bestFit="1" customWidth="1"/>
    <col min="2" max="2" width="14" customWidth="1"/>
    <col min="3" max="3" width="14.85546875" bestFit="1" customWidth="1"/>
    <col min="4" max="4" width="12" bestFit="1" customWidth="1"/>
    <col min="5" max="5" width="15.5703125" bestFit="1" customWidth="1"/>
    <col min="6" max="6" width="12" bestFit="1" customWidth="1"/>
    <col min="7" max="7" width="14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2483.8928571428501</v>
      </c>
      <c r="C2">
        <v>4.8366514379904402</v>
      </c>
      <c r="D2">
        <v>3.0328362114076302</v>
      </c>
      <c r="E2">
        <v>5.9055573113436302E-3</v>
      </c>
      <c r="F2">
        <v>37.316699758071401</v>
      </c>
      <c r="G2">
        <v>7.2663307125711896E-2</v>
      </c>
      <c r="H2" t="s">
        <v>64</v>
      </c>
      <c r="I2">
        <f>B2</f>
        <v>2483.8928571428501</v>
      </c>
      <c r="J2">
        <f>A2/10</f>
        <v>80</v>
      </c>
    </row>
    <row r="3" spans="1:10" x14ac:dyDescent="0.25">
      <c r="A3">
        <v>800</v>
      </c>
      <c r="B3">
        <v>2489.2446808510599</v>
      </c>
      <c r="C3">
        <v>4.5356301098772702</v>
      </c>
      <c r="D3">
        <v>3.03937079468994</v>
      </c>
      <c r="E3">
        <v>5.5380099021700496E-3</v>
      </c>
      <c r="F3">
        <v>37.397102742404201</v>
      </c>
      <c r="G3">
        <v>6.8140921029358301E-2</v>
      </c>
      <c r="H3" t="s">
        <v>64</v>
      </c>
      <c r="I3">
        <f>B3</f>
        <v>2489.2446808510599</v>
      </c>
      <c r="J3">
        <f t="shared" ref="J3:J61" si="0">A3/10</f>
        <v>80</v>
      </c>
    </row>
    <row r="4" spans="1:10" x14ac:dyDescent="0.25">
      <c r="A4">
        <v>800</v>
      </c>
      <c r="B4">
        <v>2487.4858156028299</v>
      </c>
      <c r="C4">
        <v>4.40638811838107</v>
      </c>
      <c r="D4">
        <v>3.03722321807428</v>
      </c>
      <c r="E4">
        <v>5.3802052727485597E-3</v>
      </c>
      <c r="F4">
        <v>37.370678476077998</v>
      </c>
      <c r="G4">
        <v>6.6199257330406894E-2</v>
      </c>
      <c r="H4" t="s">
        <v>64</v>
      </c>
      <c r="I4">
        <f>B4</f>
        <v>2487.4858156028299</v>
      </c>
      <c r="J4">
        <f t="shared" si="0"/>
        <v>80</v>
      </c>
    </row>
    <row r="5" spans="1:10" x14ac:dyDescent="0.25">
      <c r="A5">
        <v>800</v>
      </c>
      <c r="B5">
        <v>2487.5535714285602</v>
      </c>
      <c r="C5">
        <v>4.1310714848450498</v>
      </c>
      <c r="D5">
        <v>3.0373059480202298</v>
      </c>
      <c r="E5">
        <v>5.0440433270391299E-3</v>
      </c>
      <c r="F5">
        <v>37.371696403964201</v>
      </c>
      <c r="G5">
        <v>6.2063045044711003E-2</v>
      </c>
      <c r="H5" t="s">
        <v>64</v>
      </c>
      <c r="I5">
        <f>B5</f>
        <v>2487.5535714285602</v>
      </c>
      <c r="J5">
        <f t="shared" si="0"/>
        <v>80</v>
      </c>
    </row>
    <row r="6" spans="1:10" x14ac:dyDescent="0.25">
      <c r="A6">
        <v>800</v>
      </c>
      <c r="B6">
        <v>2493.32028469751</v>
      </c>
      <c r="C6">
        <v>4.0850048719230401</v>
      </c>
      <c r="D6">
        <v>3.0443471119627699</v>
      </c>
      <c r="E6">
        <v>4.9877959364139704E-3</v>
      </c>
      <c r="F6">
        <v>37.458332470825603</v>
      </c>
      <c r="G6">
        <v>6.1370964483209202E-2</v>
      </c>
      <c r="H6" t="s">
        <v>64</v>
      </c>
      <c r="I6">
        <f>B6</f>
        <v>2493.32028469751</v>
      </c>
      <c r="J6">
        <f t="shared" si="0"/>
        <v>80</v>
      </c>
    </row>
    <row r="7" spans="1:10" x14ac:dyDescent="0.25">
      <c r="A7">
        <f>A2/2</f>
        <v>400</v>
      </c>
      <c r="B7">
        <v>1284.43971631205</v>
      </c>
      <c r="C7">
        <v>4.2520557219186204</v>
      </c>
      <c r="D7">
        <v>1.5683024619194801</v>
      </c>
      <c r="E7">
        <v>5.1917652282278603E-3</v>
      </c>
      <c r="F7">
        <v>19.296746682581499</v>
      </c>
      <c r="G7">
        <v>6.3880648584795599E-2</v>
      </c>
      <c r="H7" t="s">
        <v>64</v>
      </c>
      <c r="I7">
        <f>B7</f>
        <v>1284.43971631205</v>
      </c>
      <c r="J7">
        <f t="shared" si="0"/>
        <v>40</v>
      </c>
    </row>
    <row r="8" spans="1:10" x14ac:dyDescent="0.25">
      <c r="A8">
        <f t="shared" ref="A8:A35" si="1">A3/2</f>
        <v>400</v>
      </c>
      <c r="B8">
        <v>1280.3439716312</v>
      </c>
      <c r="C8">
        <v>4.6241549933156403</v>
      </c>
      <c r="D8">
        <v>1.5633015526632501</v>
      </c>
      <c r="E8">
        <v>5.6460988929372896E-3</v>
      </c>
      <c r="F8">
        <v>19.235214368858099</v>
      </c>
      <c r="G8">
        <v>6.9470872314047694E-2</v>
      </c>
      <c r="H8" t="s">
        <v>64</v>
      </c>
      <c r="I8">
        <f>B8</f>
        <v>1280.3439716312</v>
      </c>
      <c r="J8">
        <f t="shared" si="0"/>
        <v>40</v>
      </c>
    </row>
    <row r="9" spans="1:10" x14ac:dyDescent="0.25">
      <c r="A9">
        <f t="shared" si="1"/>
        <v>400</v>
      </c>
      <c r="B9">
        <v>1277.9210526315701</v>
      </c>
      <c r="C9">
        <v>4.5120195187942</v>
      </c>
      <c r="D9">
        <v>1.56034316560632</v>
      </c>
      <c r="E9">
        <v>5.5091813416290603E-3</v>
      </c>
      <c r="F9">
        <v>19.198813708263099</v>
      </c>
      <c r="G9">
        <v>6.7786207928097197E-2</v>
      </c>
      <c r="H9" t="s">
        <v>64</v>
      </c>
      <c r="I9">
        <f>B9</f>
        <v>1277.9210526315701</v>
      </c>
      <c r="J9">
        <f t="shared" si="0"/>
        <v>40</v>
      </c>
    </row>
    <row r="10" spans="1:10" x14ac:dyDescent="0.25">
      <c r="A10">
        <f t="shared" si="1"/>
        <v>400</v>
      </c>
      <c r="B10">
        <v>1282.31428571428</v>
      </c>
      <c r="C10">
        <v>4.74484995012289</v>
      </c>
      <c r="D10">
        <v>1.56570730856445</v>
      </c>
      <c r="E10">
        <v>5.79346758256764E-3</v>
      </c>
      <c r="F10">
        <v>19.2648153312571</v>
      </c>
      <c r="G10">
        <v>7.1284129859572595E-2</v>
      </c>
      <c r="H10" t="s">
        <v>64</v>
      </c>
      <c r="I10">
        <f>B10</f>
        <v>1282.31428571428</v>
      </c>
      <c r="J10">
        <f t="shared" si="0"/>
        <v>40</v>
      </c>
    </row>
    <row r="11" spans="1:10" x14ac:dyDescent="0.25">
      <c r="A11">
        <f t="shared" si="1"/>
        <v>400</v>
      </c>
      <c r="B11">
        <v>1283.73504273504</v>
      </c>
      <c r="C11">
        <v>4.7696248833881301</v>
      </c>
      <c r="D11">
        <v>1.56744205462154</v>
      </c>
      <c r="E11">
        <v>5.8237178063347099E-3</v>
      </c>
      <c r="F11">
        <v>19.286160037418799</v>
      </c>
      <c r="G11">
        <v>7.1656335425334602E-2</v>
      </c>
      <c r="H11" t="s">
        <v>64</v>
      </c>
      <c r="I11">
        <f>B11</f>
        <v>1283.73504273504</v>
      </c>
      <c r="J11">
        <f t="shared" si="0"/>
        <v>40</v>
      </c>
    </row>
    <row r="12" spans="1:10" x14ac:dyDescent="0.25">
      <c r="A12">
        <f t="shared" si="1"/>
        <v>200</v>
      </c>
      <c r="B12" s="2">
        <v>639.42907801418403</v>
      </c>
      <c r="C12" s="2">
        <v>4.3910606394565503</v>
      </c>
      <c r="D12" s="2">
        <v>0.78074368499900304</v>
      </c>
      <c r="E12">
        <v>5.36149040226685E-3</v>
      </c>
      <c r="F12" s="2">
        <v>9.6064461283900595</v>
      </c>
      <c r="G12">
        <v>6.5968985349298903E-2</v>
      </c>
      <c r="H12" t="s">
        <v>64</v>
      </c>
      <c r="I12">
        <f>B12</f>
        <v>639.42907801418403</v>
      </c>
      <c r="J12">
        <f t="shared" si="0"/>
        <v>20</v>
      </c>
    </row>
    <row r="13" spans="1:10" x14ac:dyDescent="0.25">
      <c r="A13">
        <f t="shared" si="1"/>
        <v>200</v>
      </c>
      <c r="B13" s="2">
        <v>642.11702127659498</v>
      </c>
      <c r="C13" s="2">
        <v>4.2220706749994799</v>
      </c>
      <c r="D13" s="2">
        <v>0.78402566700439003</v>
      </c>
      <c r="E13">
        <v>5.1551534493278197E-3</v>
      </c>
      <c r="F13" s="2">
        <v>9.6468283741063807</v>
      </c>
      <c r="G13">
        <v>6.3430169012017201E-2</v>
      </c>
      <c r="H13" t="s">
        <v>64</v>
      </c>
      <c r="I13">
        <f>B13</f>
        <v>642.11702127659498</v>
      </c>
      <c r="J13">
        <f t="shared" si="0"/>
        <v>20</v>
      </c>
    </row>
    <row r="14" spans="1:10" x14ac:dyDescent="0.25">
      <c r="A14">
        <f t="shared" si="1"/>
        <v>200</v>
      </c>
      <c r="B14" s="2">
        <v>641.946619217082</v>
      </c>
      <c r="C14" s="2">
        <v>4.3283062597367898</v>
      </c>
      <c r="D14" s="2">
        <v>0.78381760588166305</v>
      </c>
      <c r="E14">
        <v>5.2848672280058498E-3</v>
      </c>
      <c r="F14" s="2">
        <v>9.6442683431957299</v>
      </c>
      <c r="G14">
        <v>6.5026196557192897E-2</v>
      </c>
      <c r="H14" t="s">
        <v>64</v>
      </c>
      <c r="I14">
        <f>B14</f>
        <v>641.946619217082</v>
      </c>
      <c r="J14">
        <f t="shared" si="0"/>
        <v>20</v>
      </c>
    </row>
    <row r="15" spans="1:10" x14ac:dyDescent="0.25">
      <c r="A15">
        <f t="shared" si="1"/>
        <v>200</v>
      </c>
      <c r="B15">
        <v>642.67615658363002</v>
      </c>
      <c r="C15" s="2">
        <v>4.3378915701380203</v>
      </c>
      <c r="D15" s="2">
        <v>0.78470837189698395</v>
      </c>
      <c r="E15">
        <v>5.2965709037094298E-3</v>
      </c>
      <c r="F15" s="2">
        <v>9.6552285288540904</v>
      </c>
      <c r="G15">
        <v>6.5170201218787804E-2</v>
      </c>
      <c r="H15" t="s">
        <v>64</v>
      </c>
      <c r="I15">
        <f>B15</f>
        <v>642.67615658363002</v>
      </c>
      <c r="J15">
        <f t="shared" si="0"/>
        <v>20</v>
      </c>
    </row>
    <row r="16" spans="1:10" x14ac:dyDescent="0.25">
      <c r="A16">
        <f t="shared" si="1"/>
        <v>200</v>
      </c>
      <c r="B16" s="2">
        <v>641.98154981549806</v>
      </c>
      <c r="C16" s="2">
        <v>4.5065458812903199</v>
      </c>
      <c r="D16" s="2">
        <v>0.78386025618497901</v>
      </c>
      <c r="E16">
        <v>5.5024980235535001E-3</v>
      </c>
      <c r="F16" s="2">
        <v>9.6447931221328407</v>
      </c>
      <c r="G16">
        <v>6.7703974877372203E-2</v>
      </c>
      <c r="H16" t="s">
        <v>64</v>
      </c>
      <c r="I16">
        <f>B16</f>
        <v>641.98154981549806</v>
      </c>
      <c r="J16">
        <f t="shared" si="0"/>
        <v>20</v>
      </c>
    </row>
    <row r="17" spans="1:10" x14ac:dyDescent="0.25">
      <c r="A17">
        <f t="shared" si="1"/>
        <v>100</v>
      </c>
      <c r="B17">
        <v>303.66312056737598</v>
      </c>
      <c r="C17">
        <v>4.4908350452016004</v>
      </c>
      <c r="D17">
        <v>0.37077304098580699</v>
      </c>
      <c r="E17">
        <v>5.4833150735062296E-3</v>
      </c>
      <c r="F17">
        <v>4.5620749966028402</v>
      </c>
      <c r="G17">
        <v>6.7467943539875105E-2</v>
      </c>
      <c r="H17" t="s">
        <v>64</v>
      </c>
      <c r="I17">
        <f>B17</f>
        <v>303.66312056737598</v>
      </c>
      <c r="J17">
        <f t="shared" si="0"/>
        <v>10</v>
      </c>
    </row>
    <row r="18" spans="1:10" x14ac:dyDescent="0.25">
      <c r="A18">
        <f t="shared" si="1"/>
        <v>100</v>
      </c>
      <c r="B18">
        <v>305.75177304964501</v>
      </c>
      <c r="C18">
        <v>4.3178379461988898</v>
      </c>
      <c r="D18">
        <v>0.37332328821690502</v>
      </c>
      <c r="E18">
        <v>5.27208540439425E-3</v>
      </c>
      <c r="F18">
        <v>4.5934538128652402</v>
      </c>
      <c r="G18">
        <v>6.4868926120932396E-2</v>
      </c>
      <c r="H18" t="s">
        <v>64</v>
      </c>
      <c r="I18">
        <f>B18</f>
        <v>305.75177304964501</v>
      </c>
      <c r="J18">
        <f t="shared" si="0"/>
        <v>10</v>
      </c>
    </row>
    <row r="19" spans="1:10" x14ac:dyDescent="0.25">
      <c r="A19">
        <f t="shared" si="1"/>
        <v>100</v>
      </c>
      <c r="B19">
        <v>304.33807829181399</v>
      </c>
      <c r="C19">
        <v>4.2672925880576704</v>
      </c>
      <c r="D19">
        <v>0.37159716519147101</v>
      </c>
      <c r="E19">
        <v>5.2103694603878696E-3</v>
      </c>
      <c r="F19">
        <v>4.5722152064270398</v>
      </c>
      <c r="G19">
        <v>6.4109559247077105E-2</v>
      </c>
      <c r="H19" t="s">
        <v>64</v>
      </c>
      <c r="I19">
        <f>B19</f>
        <v>304.33807829181399</v>
      </c>
      <c r="J19">
        <f t="shared" si="0"/>
        <v>10</v>
      </c>
    </row>
    <row r="20" spans="1:10" x14ac:dyDescent="0.25">
      <c r="A20">
        <f t="shared" si="1"/>
        <v>100</v>
      </c>
      <c r="B20">
        <v>304.31205673758802</v>
      </c>
      <c r="C20">
        <v>4.3425560214296803</v>
      </c>
      <c r="D20">
        <v>0.37156539284198797</v>
      </c>
      <c r="E20">
        <v>5.3022662044318498E-3</v>
      </c>
      <c r="F20">
        <v>4.5718242722836804</v>
      </c>
      <c r="G20">
        <v>6.5240277481492304E-2</v>
      </c>
      <c r="H20" t="s">
        <v>64</v>
      </c>
      <c r="I20">
        <f>B20</f>
        <v>304.31205673758802</v>
      </c>
      <c r="J20">
        <f t="shared" si="0"/>
        <v>10</v>
      </c>
    </row>
    <row r="21" spans="1:10" x14ac:dyDescent="0.25">
      <c r="A21">
        <f t="shared" si="1"/>
        <v>100</v>
      </c>
      <c r="B21">
        <v>305.93262411347399</v>
      </c>
      <c r="C21">
        <v>4.2936778828113802</v>
      </c>
      <c r="D21">
        <v>0.37354410758666001</v>
      </c>
      <c r="E21">
        <v>5.2425859374986301E-3</v>
      </c>
      <c r="F21">
        <v>4.5961708241205601</v>
      </c>
      <c r="G21">
        <v>6.4505958036791794E-2</v>
      </c>
      <c r="H21" t="s">
        <v>64</v>
      </c>
      <c r="I21">
        <f>B21</f>
        <v>305.93262411347399</v>
      </c>
      <c r="J21">
        <f t="shared" si="0"/>
        <v>10</v>
      </c>
    </row>
    <row r="22" spans="1:10" x14ac:dyDescent="0.25">
      <c r="A22">
        <f t="shared" si="1"/>
        <v>50</v>
      </c>
      <c r="B22">
        <v>1950.52482269503</v>
      </c>
      <c r="C22">
        <v>4.3928542309054102</v>
      </c>
      <c r="D22">
        <v>2.3815931901038199</v>
      </c>
      <c r="E22">
        <v>5.3636803796158899E-3</v>
      </c>
      <c r="F22">
        <v>2.9303658960113399</v>
      </c>
      <c r="G22">
        <v>6.5995931323797399E-3</v>
      </c>
      <c r="H22" t="s">
        <v>72</v>
      </c>
      <c r="I22">
        <f>B22/10</f>
        <v>195.052482269503</v>
      </c>
      <c r="J22">
        <f t="shared" si="0"/>
        <v>5</v>
      </c>
    </row>
    <row r="23" spans="1:10" x14ac:dyDescent="0.25">
      <c r="A23">
        <f t="shared" si="1"/>
        <v>50</v>
      </c>
      <c r="B23">
        <v>1963.42335766423</v>
      </c>
      <c r="C23">
        <v>4.3698874949022803</v>
      </c>
      <c r="D23">
        <v>2.3973423170503398</v>
      </c>
      <c r="E23">
        <v>5.3356379669136497E-3</v>
      </c>
      <c r="F23">
        <v>2.94974397648613</v>
      </c>
      <c r="G23">
        <v>6.5650891162589596E-3</v>
      </c>
      <c r="H23" t="s">
        <v>72</v>
      </c>
      <c r="I23">
        <f>B23/10</f>
        <v>196.34233576642299</v>
      </c>
      <c r="J23">
        <f t="shared" si="0"/>
        <v>5</v>
      </c>
    </row>
    <row r="24" spans="1:10" x14ac:dyDescent="0.25">
      <c r="A24">
        <f t="shared" si="1"/>
        <v>50</v>
      </c>
      <c r="B24">
        <v>1961.0496453900701</v>
      </c>
      <c r="C24">
        <v>4.34761620392828</v>
      </c>
      <c r="D24">
        <v>2.3944440114652799</v>
      </c>
      <c r="E24">
        <v>5.3084446934411203E-3</v>
      </c>
      <c r="F24">
        <v>2.9461778360226898</v>
      </c>
      <c r="G24">
        <v>6.5316299001695203E-3</v>
      </c>
      <c r="H24" t="s">
        <v>72</v>
      </c>
      <c r="I24">
        <f>B24/10</f>
        <v>196.104964539007</v>
      </c>
      <c r="J24">
        <f t="shared" si="0"/>
        <v>5</v>
      </c>
    </row>
    <row r="25" spans="1:10" x14ac:dyDescent="0.25">
      <c r="A25">
        <f t="shared" si="1"/>
        <v>50</v>
      </c>
      <c r="B25">
        <v>1958.1773049645401</v>
      </c>
      <c r="C25">
        <v>5.1587463431474099</v>
      </c>
      <c r="D25">
        <v>2.3909368802985802</v>
      </c>
      <c r="E25">
        <v>6.2988355838185699E-3</v>
      </c>
      <c r="F25">
        <v>2.94186258285248</v>
      </c>
      <c r="G25">
        <v>7.7502291558870203E-3</v>
      </c>
      <c r="H25" t="s">
        <v>72</v>
      </c>
      <c r="I25">
        <f>B25/10</f>
        <v>195.817730496454</v>
      </c>
      <c r="J25">
        <f t="shared" si="0"/>
        <v>5</v>
      </c>
    </row>
    <row r="26" spans="1:10" x14ac:dyDescent="0.25">
      <c r="A26">
        <f t="shared" si="1"/>
        <v>50</v>
      </c>
      <c r="B26">
        <v>1952.3984962406</v>
      </c>
      <c r="C26">
        <v>4.4789582753728601</v>
      </c>
      <c r="D26">
        <v>2.3838809477907201</v>
      </c>
      <c r="E26">
        <v>5.4688135230437796E-3</v>
      </c>
      <c r="F26">
        <v>2.93318080459097</v>
      </c>
      <c r="G26">
        <v>6.7289513197148999E-3</v>
      </c>
      <c r="H26" t="s">
        <v>72</v>
      </c>
      <c r="I26">
        <f>B26/10</f>
        <v>195.23984962406001</v>
      </c>
      <c r="J26">
        <f t="shared" si="0"/>
        <v>5</v>
      </c>
    </row>
    <row r="27" spans="1:10" x14ac:dyDescent="0.25">
      <c r="A27">
        <f t="shared" si="1"/>
        <v>25</v>
      </c>
      <c r="B27">
        <v>1110.8754448398499</v>
      </c>
      <c r="C27">
        <v>4.2337911779218302</v>
      </c>
      <c r="D27">
        <v>1.35638027452973</v>
      </c>
      <c r="E27">
        <v>5.1694641977067498E-3</v>
      </c>
      <c r="F27">
        <v>1.668920836279</v>
      </c>
      <c r="G27">
        <v>6.3606251682937903E-3</v>
      </c>
      <c r="H27" t="s">
        <v>72</v>
      </c>
      <c r="I27">
        <f>B27/10</f>
        <v>111.087544483985</v>
      </c>
      <c r="J27">
        <f t="shared" si="0"/>
        <v>2.5</v>
      </c>
    </row>
    <row r="28" spans="1:10" x14ac:dyDescent="0.25">
      <c r="A28">
        <f t="shared" si="1"/>
        <v>25</v>
      </c>
      <c r="B28">
        <v>1113.5742971887501</v>
      </c>
      <c r="C28">
        <v>4.5057874784738399</v>
      </c>
      <c r="D28">
        <v>1.3596755765430399</v>
      </c>
      <c r="E28">
        <v>5.5015720127885798E-3</v>
      </c>
      <c r="F28">
        <v>1.67297545008835</v>
      </c>
      <c r="G28">
        <v>6.7692581032377398E-3</v>
      </c>
      <c r="H28" t="s">
        <v>72</v>
      </c>
      <c r="I28">
        <f>B28/10</f>
        <v>111.35742971887501</v>
      </c>
      <c r="J28">
        <f t="shared" si="0"/>
        <v>2.5</v>
      </c>
    </row>
    <row r="29" spans="1:10" x14ac:dyDescent="0.25">
      <c r="A29">
        <f t="shared" si="1"/>
        <v>25</v>
      </c>
      <c r="B29">
        <v>1110.0212765957399</v>
      </c>
      <c r="C29">
        <v>4.7916376640609997</v>
      </c>
      <c r="D29">
        <v>1.35533733406073</v>
      </c>
      <c r="E29">
        <v>5.8505954384139103E-3</v>
      </c>
      <c r="F29">
        <v>1.66763757883829</v>
      </c>
      <c r="G29">
        <v>7.1987043863441097E-3</v>
      </c>
      <c r="H29" t="s">
        <v>72</v>
      </c>
      <c r="I29">
        <f>B29/10</f>
        <v>111.00212765957399</v>
      </c>
      <c r="J29">
        <f t="shared" si="0"/>
        <v>2.5</v>
      </c>
    </row>
    <row r="30" spans="1:10" x14ac:dyDescent="0.25">
      <c r="A30">
        <f t="shared" si="1"/>
        <v>25</v>
      </c>
      <c r="B30">
        <v>1108.4304347826001</v>
      </c>
      <c r="C30">
        <v>4.9097404373851496</v>
      </c>
      <c r="D30">
        <v>1.3533949142644699</v>
      </c>
      <c r="E30">
        <v>5.9947990688463404E-3</v>
      </c>
      <c r="F30">
        <v>1.66524758177652</v>
      </c>
      <c r="G30">
        <v>7.3761357807804401E-3</v>
      </c>
      <c r="H30" t="s">
        <v>72</v>
      </c>
      <c r="I30">
        <f>B30/10</f>
        <v>110.84304347826</v>
      </c>
      <c r="J30">
        <f t="shared" si="0"/>
        <v>2.5</v>
      </c>
    </row>
    <row r="31" spans="1:10" x14ac:dyDescent="0.25">
      <c r="A31">
        <f t="shared" si="1"/>
        <v>25</v>
      </c>
      <c r="B31">
        <v>1108.1814946619199</v>
      </c>
      <c r="C31">
        <v>4.4393168089609301</v>
      </c>
      <c r="D31">
        <v>1.35309095807316</v>
      </c>
      <c r="E31">
        <v>5.4204112441525497E-3</v>
      </c>
      <c r="F31">
        <v>1.6648735872334499</v>
      </c>
      <c r="G31">
        <v>6.6693960657187596E-3</v>
      </c>
      <c r="H31" t="s">
        <v>72</v>
      </c>
      <c r="I31">
        <f>B31/10</f>
        <v>110.818149466192</v>
      </c>
      <c r="J31">
        <f t="shared" si="0"/>
        <v>2.5</v>
      </c>
    </row>
    <row r="32" spans="1:10" x14ac:dyDescent="0.25">
      <c r="A32">
        <f t="shared" si="1"/>
        <v>12.5</v>
      </c>
      <c r="B32">
        <v>685.11347517730405</v>
      </c>
      <c r="C32">
        <v>4.4484773786805301</v>
      </c>
      <c r="D32">
        <v>0.83652438971587795</v>
      </c>
      <c r="E32">
        <v>5.43159631096524E-3</v>
      </c>
      <c r="F32">
        <v>1.0292784481375801</v>
      </c>
      <c r="G32">
        <v>6.6831584238195097E-3</v>
      </c>
      <c r="H32" t="s">
        <v>72</v>
      </c>
      <c r="I32">
        <f>B32/10</f>
        <v>68.5113475177304</v>
      </c>
      <c r="J32">
        <f t="shared" si="0"/>
        <v>1.25</v>
      </c>
    </row>
    <row r="33" spans="1:10" x14ac:dyDescent="0.25">
      <c r="A33">
        <f t="shared" si="1"/>
        <v>12.5</v>
      </c>
      <c r="B33">
        <v>676.34901960784305</v>
      </c>
      <c r="C33">
        <v>4.3360929369903198</v>
      </c>
      <c r="D33">
        <v>0.825822978764155</v>
      </c>
      <c r="E33">
        <v>5.2943747704399498E-3</v>
      </c>
      <c r="F33">
        <v>1.0161111911003899</v>
      </c>
      <c r="G33">
        <v>6.5143179500457699E-3</v>
      </c>
      <c r="H33" t="s">
        <v>72</v>
      </c>
      <c r="I33">
        <f>B33/10</f>
        <v>67.634901960784305</v>
      </c>
      <c r="J33">
        <f t="shared" si="0"/>
        <v>1.25</v>
      </c>
    </row>
    <row r="34" spans="1:10" x14ac:dyDescent="0.25">
      <c r="A34">
        <f t="shared" si="1"/>
        <v>12.5</v>
      </c>
      <c r="B34">
        <v>680.69503546099304</v>
      </c>
      <c r="C34">
        <v>4.66686095288423</v>
      </c>
      <c r="D34">
        <v>0.83112946942734101</v>
      </c>
      <c r="E34">
        <v>5.6982429217145702E-3</v>
      </c>
      <c r="F34">
        <v>1.0226404167177301</v>
      </c>
      <c r="G34">
        <v>7.0112464187271498E-3</v>
      </c>
      <c r="H34" t="s">
        <v>72</v>
      </c>
      <c r="I34">
        <f>B34/10</f>
        <v>68.069503546099298</v>
      </c>
      <c r="J34">
        <f t="shared" si="0"/>
        <v>1.25</v>
      </c>
    </row>
    <row r="35" spans="1:10" x14ac:dyDescent="0.25">
      <c r="A35">
        <f t="shared" si="1"/>
        <v>12.5</v>
      </c>
      <c r="B35">
        <v>682.04727272727303</v>
      </c>
      <c r="C35">
        <v>4.6639966307145597</v>
      </c>
      <c r="D35">
        <v>0.83278055278055296</v>
      </c>
      <c r="E35">
        <v>5.6947455808480599E-3</v>
      </c>
      <c r="F35">
        <v>1.0246719468589001</v>
      </c>
      <c r="G35">
        <v>7.0069432117627799E-3</v>
      </c>
      <c r="H35" t="s">
        <v>72</v>
      </c>
      <c r="I35">
        <f>B35/10</f>
        <v>68.204727272727297</v>
      </c>
      <c r="J35">
        <f t="shared" si="0"/>
        <v>1.25</v>
      </c>
    </row>
    <row r="36" spans="1:10" x14ac:dyDescent="0.25">
      <c r="A36">
        <f>A31/2</f>
        <v>12.5</v>
      </c>
      <c r="B36">
        <v>680.78368794326298</v>
      </c>
      <c r="C36">
        <v>4.6016682656045296</v>
      </c>
      <c r="D36">
        <v>0.831237714216438</v>
      </c>
      <c r="E36">
        <v>5.6186425709456997E-3</v>
      </c>
      <c r="F36">
        <v>1.0227736035439701</v>
      </c>
      <c r="G36">
        <v>6.9133043544934696E-3</v>
      </c>
      <c r="H36" t="s">
        <v>72</v>
      </c>
      <c r="I36">
        <f>B36/10</f>
        <v>68.078368794326295</v>
      </c>
      <c r="J36">
        <f t="shared" si="0"/>
        <v>1.25</v>
      </c>
    </row>
    <row r="37" spans="1:10" x14ac:dyDescent="0.25">
      <c r="A37">
        <f t="shared" ref="A37:A46" si="2">A32/2</f>
        <v>6.25</v>
      </c>
      <c r="B37">
        <v>464.68327402135202</v>
      </c>
      <c r="C37">
        <v>4.3410258266502497</v>
      </c>
      <c r="D37">
        <v>0.567378844958915</v>
      </c>
      <c r="E37">
        <v>5.3003978347377903E-3</v>
      </c>
      <c r="F37">
        <v>0.69811570854946503</v>
      </c>
      <c r="G37">
        <v>6.5217288640008501E-3</v>
      </c>
      <c r="H37" t="s">
        <v>72</v>
      </c>
      <c r="I37">
        <f>B37/10</f>
        <v>46.468327402135202</v>
      </c>
      <c r="J37">
        <f t="shared" si="0"/>
        <v>0.625</v>
      </c>
    </row>
    <row r="38" spans="1:10" x14ac:dyDescent="0.25">
      <c r="A38">
        <f t="shared" si="2"/>
        <v>6.25</v>
      </c>
      <c r="B38">
        <v>475.23236514522802</v>
      </c>
      <c r="C38">
        <v>4.8568687567485496</v>
      </c>
      <c r="D38">
        <v>0.58025929810162202</v>
      </c>
      <c r="E38">
        <v>5.9302426822326598E-3</v>
      </c>
      <c r="F38">
        <v>0.71396410817178402</v>
      </c>
      <c r="G38">
        <v>7.2967041488424204E-3</v>
      </c>
      <c r="H38" t="s">
        <v>72</v>
      </c>
      <c r="I38">
        <f>B38/10</f>
        <v>47.5232365145228</v>
      </c>
      <c r="J38">
        <f t="shared" si="0"/>
        <v>0.625</v>
      </c>
    </row>
    <row r="39" spans="1:10" x14ac:dyDescent="0.25">
      <c r="A39">
        <f t="shared" si="2"/>
        <v>6.25</v>
      </c>
      <c r="B39">
        <v>467.453900709219</v>
      </c>
      <c r="C39">
        <v>4.8148925026102898</v>
      </c>
      <c r="D39">
        <v>0.57076178352773999</v>
      </c>
      <c r="E39">
        <v>5.8789896246767897E-3</v>
      </c>
      <c r="F39">
        <v>0.70227815235035396</v>
      </c>
      <c r="G39">
        <v>7.2336412325760598E-3</v>
      </c>
      <c r="H39" t="s">
        <v>72</v>
      </c>
      <c r="I39">
        <f>B39/10</f>
        <v>46.7453900709219</v>
      </c>
      <c r="J39">
        <f t="shared" si="0"/>
        <v>0.625</v>
      </c>
    </row>
    <row r="40" spans="1:10" x14ac:dyDescent="0.25">
      <c r="A40">
        <f t="shared" si="2"/>
        <v>6.25</v>
      </c>
      <c r="B40">
        <v>472.926923076923</v>
      </c>
      <c r="C40">
        <v>4.7637729771779496</v>
      </c>
      <c r="D40">
        <v>0.57744435052127296</v>
      </c>
      <c r="E40">
        <v>5.8165726217068899E-3</v>
      </c>
      <c r="F40">
        <v>0.71050053327461504</v>
      </c>
      <c r="G40">
        <v>7.1568419464535498E-3</v>
      </c>
      <c r="H40" t="s">
        <v>72</v>
      </c>
      <c r="I40">
        <f>B40/10</f>
        <v>47.292692307692299</v>
      </c>
      <c r="J40">
        <f t="shared" si="0"/>
        <v>0.625</v>
      </c>
    </row>
    <row r="41" spans="1:10" x14ac:dyDescent="0.25">
      <c r="A41">
        <f t="shared" si="2"/>
        <v>6.25</v>
      </c>
      <c r="B41">
        <v>468.24822695035402</v>
      </c>
      <c r="C41">
        <v>4.2963621078147298</v>
      </c>
      <c r="D41">
        <v>0.57173165683803995</v>
      </c>
      <c r="E41">
        <v>5.2458633795051599E-3</v>
      </c>
      <c r="F41">
        <v>0.70347150631347499</v>
      </c>
      <c r="G41">
        <v>6.4546284421339696E-3</v>
      </c>
      <c r="H41" t="s">
        <v>72</v>
      </c>
      <c r="I41">
        <f>B41/10</f>
        <v>46.824822695035401</v>
      </c>
      <c r="J41">
        <f t="shared" si="0"/>
        <v>0.625</v>
      </c>
    </row>
    <row r="42" spans="1:10" x14ac:dyDescent="0.25">
      <c r="A42">
        <f t="shared" si="2"/>
        <v>3.125</v>
      </c>
      <c r="B42">
        <v>352.58102766798402</v>
      </c>
      <c r="C42">
        <v>4.5353518720787598</v>
      </c>
      <c r="D42">
        <v>0.43050186528447398</v>
      </c>
      <c r="E42">
        <v>5.5376701734783399E-3</v>
      </c>
      <c r="F42">
        <v>0.52969919020632406</v>
      </c>
      <c r="G42">
        <v>6.8136740931026597E-3</v>
      </c>
      <c r="H42" t="s">
        <v>72</v>
      </c>
      <c r="I42">
        <f>B42/10</f>
        <v>35.258102766798402</v>
      </c>
      <c r="J42">
        <f t="shared" si="0"/>
        <v>0.3125</v>
      </c>
    </row>
    <row r="43" spans="1:10" x14ac:dyDescent="0.25">
      <c r="A43">
        <f t="shared" si="2"/>
        <v>3.125</v>
      </c>
      <c r="B43">
        <v>363.51773049645402</v>
      </c>
      <c r="C43">
        <v>4.35049452666214</v>
      </c>
      <c r="D43">
        <v>0.44385559279176301</v>
      </c>
      <c r="E43">
        <v>5.3119591290136103E-3</v>
      </c>
      <c r="F43">
        <v>0.54612991726524795</v>
      </c>
      <c r="G43">
        <v>6.5359541408451004E-3</v>
      </c>
      <c r="H43" t="s">
        <v>72</v>
      </c>
      <c r="I43">
        <f>B43/10</f>
        <v>36.351773049645402</v>
      </c>
      <c r="J43">
        <f t="shared" si="0"/>
        <v>0.3125</v>
      </c>
    </row>
    <row r="44" spans="1:10" x14ac:dyDescent="0.25">
      <c r="A44">
        <f t="shared" si="2"/>
        <v>3.125</v>
      </c>
      <c r="B44">
        <v>356.531645569619</v>
      </c>
      <c r="C44">
        <v>4.7736550306853998</v>
      </c>
      <c r="D44">
        <v>0.43532557456608001</v>
      </c>
      <c r="E44">
        <v>5.8286386211054897E-3</v>
      </c>
      <c r="F44">
        <v>0.53563439073923902</v>
      </c>
      <c r="G44">
        <v>7.1716882238471299E-3</v>
      </c>
      <c r="H44" t="s">
        <v>72</v>
      </c>
      <c r="I44">
        <f>B44/10</f>
        <v>35.653164556961897</v>
      </c>
      <c r="J44">
        <f t="shared" si="0"/>
        <v>0.3125</v>
      </c>
    </row>
    <row r="45" spans="1:10" x14ac:dyDescent="0.25">
      <c r="A45">
        <f t="shared" si="2"/>
        <v>3.125</v>
      </c>
      <c r="B45">
        <v>359.92170818505298</v>
      </c>
      <c r="C45">
        <v>4.2342440760251003</v>
      </c>
      <c r="D45">
        <v>0.43946484515879403</v>
      </c>
      <c r="E45">
        <v>5.1700171868438397E-3</v>
      </c>
      <c r="F45">
        <v>0.54072744249537297</v>
      </c>
      <c r="G45">
        <v>6.3613055785817201E-3</v>
      </c>
      <c r="H45" t="s">
        <v>72</v>
      </c>
      <c r="I45">
        <f>B45/10</f>
        <v>35.992170818505301</v>
      </c>
      <c r="J45">
        <f t="shared" si="0"/>
        <v>0.3125</v>
      </c>
    </row>
    <row r="46" spans="1:10" x14ac:dyDescent="0.25">
      <c r="A46">
        <f t="shared" si="2"/>
        <v>3.125</v>
      </c>
      <c r="B46">
        <v>355.35907335907302</v>
      </c>
      <c r="C46">
        <v>4.43485566869139</v>
      </c>
      <c r="D46">
        <v>0.43389386246529099</v>
      </c>
      <c r="E46">
        <v>5.4149641864363798E-3</v>
      </c>
      <c r="F46">
        <v>0.533872779927413</v>
      </c>
      <c r="G46">
        <v>6.6626938832337803E-3</v>
      </c>
      <c r="H46" t="s">
        <v>72</v>
      </c>
      <c r="I46">
        <f>B46/10</f>
        <v>35.535907335907304</v>
      </c>
      <c r="J46">
        <f t="shared" si="0"/>
        <v>0.3125</v>
      </c>
    </row>
    <row r="47" spans="1:10" x14ac:dyDescent="0.25">
      <c r="A47">
        <v>1.33</v>
      </c>
      <c r="B47">
        <v>290.26315789473603</v>
      </c>
      <c r="C47">
        <v>4.3592432900543301</v>
      </c>
      <c r="D47">
        <v>0.354411670201144</v>
      </c>
      <c r="E47">
        <v>5.3226413797977197E-3</v>
      </c>
      <c r="F47">
        <v>0.43607610057894702</v>
      </c>
      <c r="G47">
        <v>6.5490978227805696E-3</v>
      </c>
      <c r="H47" t="s">
        <v>72</v>
      </c>
      <c r="I47">
        <f>B47/10</f>
        <v>29.026315789473603</v>
      </c>
      <c r="J47">
        <f t="shared" si="0"/>
        <v>0.13300000000000001</v>
      </c>
    </row>
    <row r="48" spans="1:10" x14ac:dyDescent="0.25">
      <c r="A48">
        <v>1.33</v>
      </c>
      <c r="B48">
        <v>284.28014184397102</v>
      </c>
      <c r="C48">
        <v>4.3575861501662896</v>
      </c>
      <c r="D48">
        <v>0.34710640029788897</v>
      </c>
      <c r="E48">
        <v>5.3206180099710596E-3</v>
      </c>
      <c r="F48">
        <v>0.42708753197092097</v>
      </c>
      <c r="G48">
        <v>6.5466082229783404E-3</v>
      </c>
      <c r="H48" t="s">
        <v>72</v>
      </c>
      <c r="I48">
        <f>B48/10</f>
        <v>28.428014184397103</v>
      </c>
      <c r="J48">
        <f t="shared" si="0"/>
        <v>0.13300000000000001</v>
      </c>
    </row>
    <row r="49" spans="1:10" x14ac:dyDescent="0.25">
      <c r="A49">
        <v>1.33</v>
      </c>
      <c r="B49">
        <v>286.230769230769</v>
      </c>
      <c r="C49">
        <v>4.9150728209432302</v>
      </c>
      <c r="D49">
        <v>0.34948811871888802</v>
      </c>
      <c r="E49">
        <v>6.0013099156815998E-3</v>
      </c>
      <c r="F49">
        <v>0.43001805195384601</v>
      </c>
      <c r="G49">
        <v>7.38414687335473E-3</v>
      </c>
      <c r="H49" t="s">
        <v>72</v>
      </c>
      <c r="I49">
        <f>B49/10</f>
        <v>28.623076923076901</v>
      </c>
      <c r="J49">
        <f t="shared" si="0"/>
        <v>0.13300000000000001</v>
      </c>
    </row>
    <row r="50" spans="1:10" x14ac:dyDescent="0.25">
      <c r="A50">
        <v>1.33</v>
      </c>
      <c r="B50">
        <v>281.063829787234</v>
      </c>
      <c r="C50">
        <v>4.1944620726967496</v>
      </c>
      <c r="D50">
        <v>0.34317927934949199</v>
      </c>
      <c r="E50">
        <v>5.1214433122060404E-3</v>
      </c>
      <c r="F50">
        <v>0.42225551391489302</v>
      </c>
      <c r="G50">
        <v>6.3015391893145702E-3</v>
      </c>
      <c r="H50" t="s">
        <v>72</v>
      </c>
      <c r="I50">
        <f>B50/10</f>
        <v>28.106382978723399</v>
      </c>
      <c r="J50">
        <f t="shared" si="0"/>
        <v>0.13300000000000001</v>
      </c>
    </row>
    <row r="51" spans="1:10" x14ac:dyDescent="0.25">
      <c r="A51">
        <v>1.33</v>
      </c>
      <c r="B51">
        <v>282.28740157480303</v>
      </c>
      <c r="C51">
        <v>4.75804936731776</v>
      </c>
      <c r="D51">
        <v>0.34467326199609599</v>
      </c>
      <c r="E51">
        <v>5.8095840870790796E-3</v>
      </c>
      <c r="F51">
        <v>0.42409374380866099</v>
      </c>
      <c r="G51">
        <v>7.1482430960614898E-3</v>
      </c>
      <c r="H51" t="s">
        <v>72</v>
      </c>
      <c r="I51">
        <f>B51/10</f>
        <v>28.228740157480303</v>
      </c>
      <c r="J51">
        <f t="shared" si="0"/>
        <v>0.13300000000000001</v>
      </c>
    </row>
    <row r="52" spans="1:10" x14ac:dyDescent="0.25">
      <c r="A52">
        <v>0.26700000000000002</v>
      </c>
      <c r="B52">
        <v>290.26315789473603</v>
      </c>
      <c r="C52">
        <v>4.3592432900543301</v>
      </c>
      <c r="D52">
        <v>0.354411670201144</v>
      </c>
      <c r="E52">
        <v>5.3226413797977197E-3</v>
      </c>
      <c r="F52">
        <v>0.43607610057894702</v>
      </c>
      <c r="G52">
        <v>6.5490978227805696E-3</v>
      </c>
      <c r="H52" t="s">
        <v>72</v>
      </c>
      <c r="I52">
        <f>B52/10</f>
        <v>29.026315789473603</v>
      </c>
      <c r="J52">
        <f t="shared" si="0"/>
        <v>2.6700000000000002E-2</v>
      </c>
    </row>
    <row r="53" spans="1:10" x14ac:dyDescent="0.25">
      <c r="A53">
        <v>0.26700000000000002</v>
      </c>
      <c r="B53">
        <v>284.28014184397102</v>
      </c>
      <c r="C53">
        <v>4.3575861501662896</v>
      </c>
      <c r="D53">
        <v>0.34710640029788897</v>
      </c>
      <c r="E53">
        <v>5.3206180099710596E-3</v>
      </c>
      <c r="F53">
        <v>0.42708753197092097</v>
      </c>
      <c r="G53">
        <v>6.5466082229783404E-3</v>
      </c>
      <c r="H53" t="s">
        <v>72</v>
      </c>
      <c r="I53">
        <f>B53/10</f>
        <v>28.428014184397103</v>
      </c>
      <c r="J53">
        <f t="shared" si="0"/>
        <v>2.6700000000000002E-2</v>
      </c>
    </row>
    <row r="54" spans="1:10" x14ac:dyDescent="0.25">
      <c r="A54">
        <v>0.26700000000000002</v>
      </c>
      <c r="B54">
        <v>286.230769230769</v>
      </c>
      <c r="C54">
        <v>4.9150728209432302</v>
      </c>
      <c r="D54">
        <v>0.34948811871888802</v>
      </c>
      <c r="E54">
        <v>6.0013099156815998E-3</v>
      </c>
      <c r="F54">
        <v>0.43001805195384601</v>
      </c>
      <c r="G54">
        <v>7.38414687335473E-3</v>
      </c>
      <c r="H54" t="s">
        <v>72</v>
      </c>
      <c r="I54">
        <f>B54/10</f>
        <v>28.623076923076901</v>
      </c>
      <c r="J54">
        <f t="shared" si="0"/>
        <v>2.6700000000000002E-2</v>
      </c>
    </row>
    <row r="55" spans="1:10" x14ac:dyDescent="0.25">
      <c r="A55">
        <v>0.26700000000000002</v>
      </c>
      <c r="B55">
        <v>281.063829787234</v>
      </c>
      <c r="C55">
        <v>4.1944620726967496</v>
      </c>
      <c r="D55">
        <v>0.34317927934949199</v>
      </c>
      <c r="E55">
        <v>5.1214433122060404E-3</v>
      </c>
      <c r="F55">
        <v>0.42225551391489302</v>
      </c>
      <c r="G55">
        <v>6.3015391893145702E-3</v>
      </c>
      <c r="H55" t="s">
        <v>72</v>
      </c>
      <c r="I55">
        <f>B55/10</f>
        <v>28.106382978723399</v>
      </c>
      <c r="J55">
        <f t="shared" si="0"/>
        <v>2.6700000000000002E-2</v>
      </c>
    </row>
    <row r="56" spans="1:10" x14ac:dyDescent="0.25">
      <c r="A56">
        <v>0.26700000000000002</v>
      </c>
      <c r="B56">
        <v>282.28740157480303</v>
      </c>
      <c r="C56">
        <v>4.75804936731776</v>
      </c>
      <c r="D56">
        <v>0.34467326199609599</v>
      </c>
      <c r="E56">
        <v>5.8095840870790796E-3</v>
      </c>
      <c r="F56">
        <v>0.42409374380866099</v>
      </c>
      <c r="G56">
        <v>7.1482430960614898E-3</v>
      </c>
      <c r="H56" t="s">
        <v>72</v>
      </c>
      <c r="I56">
        <f>B56/10</f>
        <v>28.228740157480303</v>
      </c>
      <c r="J56">
        <f t="shared" si="0"/>
        <v>2.6700000000000002E-2</v>
      </c>
    </row>
    <row r="57" spans="1:10" x14ac:dyDescent="0.25">
      <c r="A57">
        <v>0</v>
      </c>
      <c r="B57">
        <v>237.694915254237</v>
      </c>
      <c r="C57">
        <v>4.6839790678386004</v>
      </c>
      <c r="D57">
        <v>0.290225781751205</v>
      </c>
      <c r="E57">
        <v>5.7191441609750898E-3</v>
      </c>
      <c r="F57">
        <v>0.35710033792542301</v>
      </c>
      <c r="G57">
        <v>7.0369637742217503E-3</v>
      </c>
      <c r="H57" t="s">
        <v>72</v>
      </c>
      <c r="I57">
        <f>B57/10</f>
        <v>23.7694915254237</v>
      </c>
      <c r="J57">
        <f t="shared" si="0"/>
        <v>0</v>
      </c>
    </row>
    <row r="58" spans="1:10" x14ac:dyDescent="0.25">
      <c r="A58">
        <v>0</v>
      </c>
      <c r="B58">
        <v>243.72695035460899</v>
      </c>
      <c r="C58">
        <v>4.3732913536756497</v>
      </c>
      <c r="D58">
        <v>0.29759090397388199</v>
      </c>
      <c r="E58">
        <v>5.3397940826320498E-3</v>
      </c>
      <c r="F58">
        <v>0.36616255017517702</v>
      </c>
      <c r="G58">
        <v>6.5702028946370899E-3</v>
      </c>
      <c r="H58" t="s">
        <v>72</v>
      </c>
      <c r="I58">
        <f>B58/10</f>
        <v>24.3726950354609</v>
      </c>
      <c r="J58">
        <f t="shared" si="0"/>
        <v>0</v>
      </c>
    </row>
    <row r="59" spans="1:10" x14ac:dyDescent="0.25">
      <c r="A59">
        <v>0</v>
      </c>
      <c r="B59">
        <v>240.73134328358199</v>
      </c>
      <c r="C59">
        <v>4.6585857870304004</v>
      </c>
      <c r="D59">
        <v>0.29393326408251702</v>
      </c>
      <c r="E59">
        <v>5.6881389341030498E-3</v>
      </c>
      <c r="F59">
        <v>0.36166210768059698</v>
      </c>
      <c r="G59">
        <v>6.99881424482208E-3</v>
      </c>
      <c r="H59" t="s">
        <v>72</v>
      </c>
      <c r="I59">
        <f>B59/10</f>
        <v>24.073134328358201</v>
      </c>
      <c r="J59">
        <f t="shared" si="0"/>
        <v>0</v>
      </c>
    </row>
    <row r="60" spans="1:10" x14ac:dyDescent="0.25">
      <c r="A60">
        <v>0</v>
      </c>
      <c r="B60">
        <v>244.01063829787199</v>
      </c>
      <c r="C60">
        <v>4.6288773421765601</v>
      </c>
      <c r="D60">
        <v>0.297937287298989</v>
      </c>
      <c r="E60">
        <v>5.6518648866624704E-3</v>
      </c>
      <c r="F60">
        <v>0.36658874801914798</v>
      </c>
      <c r="G60">
        <v>6.9541818399378704E-3</v>
      </c>
      <c r="H60" t="s">
        <v>72</v>
      </c>
      <c r="I60">
        <f>B60/10</f>
        <v>24.401063829787198</v>
      </c>
      <c r="J60">
        <f t="shared" si="0"/>
        <v>0</v>
      </c>
    </row>
    <row r="61" spans="1:10" x14ac:dyDescent="0.25">
      <c r="A61">
        <v>0</v>
      </c>
      <c r="B61">
        <v>241.088652482269</v>
      </c>
      <c r="C61">
        <v>4.2305509624014803</v>
      </c>
      <c r="D61">
        <v>0.29436953905038998</v>
      </c>
      <c r="E61">
        <v>5.1655078906000899E-3</v>
      </c>
      <c r="F61">
        <v>0.36219891022624101</v>
      </c>
      <c r="G61">
        <v>6.35575723893136E-3</v>
      </c>
      <c r="H61" t="s">
        <v>72</v>
      </c>
      <c r="I61">
        <f>B61/10</f>
        <v>24.108865248226898</v>
      </c>
      <c r="J61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7757-9133-4402-B2A6-D3896233E79E}">
  <dimension ref="A1:AP73"/>
  <sheetViews>
    <sheetView topLeftCell="A13" zoomScale="70" zoomScaleNormal="70" workbookViewId="0">
      <selection activeCell="AH39" sqref="AH39"/>
    </sheetView>
  </sheetViews>
  <sheetFormatPr defaultRowHeight="15" x14ac:dyDescent="0.25"/>
  <cols>
    <col min="1" max="1" width="13.7109375" bestFit="1" customWidth="1"/>
    <col min="2" max="2" width="14" customWidth="1"/>
    <col min="3" max="3" width="14.85546875" bestFit="1" customWidth="1"/>
    <col min="4" max="4" width="12" bestFit="1" customWidth="1"/>
    <col min="5" max="5" width="15.5703125" bestFit="1" customWidth="1"/>
    <col min="6" max="6" width="12" bestFit="1" customWidth="1"/>
    <col min="7" max="7" width="14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315.98353909464998</v>
      </c>
      <c r="C2">
        <v>3.6925553216250302</v>
      </c>
      <c r="D2">
        <v>0.38581628705085402</v>
      </c>
      <c r="E2">
        <v>4.5086145563187196E-3</v>
      </c>
      <c r="F2">
        <v>47.471704840164598</v>
      </c>
      <c r="G2">
        <v>0.55475008867995301</v>
      </c>
      <c r="H2" t="s">
        <v>71</v>
      </c>
      <c r="I2">
        <f>B2*10</f>
        <v>3159.8353909465</v>
      </c>
      <c r="J2">
        <f>A2/10</f>
        <v>80</v>
      </c>
    </row>
    <row r="3" spans="1:10" x14ac:dyDescent="0.25">
      <c r="A3">
        <v>800</v>
      </c>
      <c r="B3">
        <v>318.45878136200702</v>
      </c>
      <c r="C3">
        <v>3.7863493095137501</v>
      </c>
      <c r="D3">
        <v>0.38883856088157098</v>
      </c>
      <c r="E3">
        <v>4.6231371300534197E-3</v>
      </c>
      <c r="F3">
        <v>47.843572218638002</v>
      </c>
      <c r="G3">
        <v>0.56884120406397798</v>
      </c>
      <c r="H3" t="s">
        <v>71</v>
      </c>
      <c r="I3">
        <f t="shared" ref="I3:I6" si="0">B3*10</f>
        <v>3184.5878136200699</v>
      </c>
      <c r="J3">
        <f t="shared" ref="J3:J64" si="1">A3/10</f>
        <v>80</v>
      </c>
    </row>
    <row r="4" spans="1:10" x14ac:dyDescent="0.25">
      <c r="A4">
        <v>800</v>
      </c>
      <c r="B4">
        <v>318.75357142857098</v>
      </c>
      <c r="C4">
        <v>3.5940858449586099</v>
      </c>
      <c r="D4">
        <v>0.38919849991278499</v>
      </c>
      <c r="E4">
        <v>4.3883832050776702E-3</v>
      </c>
      <c r="F4">
        <v>47.887859927642801</v>
      </c>
      <c r="G4">
        <v>0.53995655245503704</v>
      </c>
      <c r="H4" t="s">
        <v>71</v>
      </c>
      <c r="I4">
        <f t="shared" si="0"/>
        <v>3187.5357142857097</v>
      </c>
      <c r="J4">
        <f t="shared" si="1"/>
        <v>80</v>
      </c>
    </row>
    <row r="5" spans="1:10" x14ac:dyDescent="0.25">
      <c r="A5">
        <v>800</v>
      </c>
      <c r="B5">
        <v>329.95910780669101</v>
      </c>
      <c r="C5">
        <v>3.6423881054916998</v>
      </c>
      <c r="D5">
        <v>0.40288047351244299</v>
      </c>
      <c r="E5">
        <v>4.44736032416569E-3</v>
      </c>
      <c r="F5">
        <v>49.5713207719702</v>
      </c>
      <c r="G5">
        <v>0.547213230007638</v>
      </c>
      <c r="H5" t="s">
        <v>71</v>
      </c>
      <c r="I5">
        <f t="shared" si="0"/>
        <v>3299.5910780669101</v>
      </c>
      <c r="J5">
        <f t="shared" si="1"/>
        <v>80</v>
      </c>
    </row>
    <row r="6" spans="1:10" x14ac:dyDescent="0.25">
      <c r="A6">
        <v>800</v>
      </c>
      <c r="B6">
        <v>318.92831541218601</v>
      </c>
      <c r="C6">
        <v>3.8941535932763101</v>
      </c>
      <c r="D6">
        <v>0.38941186253014198</v>
      </c>
      <c r="E6">
        <v>4.7547662921566701E-3</v>
      </c>
      <c r="F6">
        <v>47.914112544587802</v>
      </c>
      <c r="G6">
        <v>0.58503715260593203</v>
      </c>
      <c r="H6" t="s">
        <v>71</v>
      </c>
      <c r="I6">
        <f t="shared" si="0"/>
        <v>3189.2831541218602</v>
      </c>
      <c r="J6">
        <f t="shared" si="1"/>
        <v>80</v>
      </c>
    </row>
    <row r="7" spans="1:10" x14ac:dyDescent="0.25">
      <c r="A7">
        <f>A2/2</f>
        <v>400</v>
      </c>
      <c r="B7">
        <v>1968.5285714285701</v>
      </c>
      <c r="C7">
        <v>3.3124041101964301</v>
      </c>
      <c r="D7">
        <v>2.4035757892900702</v>
      </c>
      <c r="E7">
        <v>4.0444494629993102E-3</v>
      </c>
      <c r="F7">
        <v>29.574137811114198</v>
      </c>
      <c r="G7">
        <v>4.9763817027029297E-2</v>
      </c>
      <c r="H7" t="s">
        <v>64</v>
      </c>
      <c r="I7">
        <f>B7</f>
        <v>1968.5285714285701</v>
      </c>
      <c r="J7">
        <f t="shared" si="1"/>
        <v>40</v>
      </c>
    </row>
    <row r="8" spans="1:10" x14ac:dyDescent="0.25">
      <c r="A8">
        <f>A3/2</f>
        <v>400</v>
      </c>
      <c r="B8">
        <v>1970.7714285714201</v>
      </c>
      <c r="C8">
        <v>3.7041944567581502</v>
      </c>
      <c r="D8">
        <v>2.4063143206000301</v>
      </c>
      <c r="E8">
        <v>4.5228259545276603E-3</v>
      </c>
      <c r="F8">
        <v>29.607833317085699</v>
      </c>
      <c r="G8">
        <v>5.5649869112050297E-2</v>
      </c>
      <c r="H8" t="s">
        <v>64</v>
      </c>
      <c r="I8">
        <f t="shared" ref="I8:I24" si="2">B8</f>
        <v>1970.7714285714201</v>
      </c>
      <c r="J8">
        <f t="shared" si="1"/>
        <v>40</v>
      </c>
    </row>
    <row r="9" spans="1:10" x14ac:dyDescent="0.25">
      <c r="A9">
        <f>A4/2</f>
        <v>400</v>
      </c>
      <c r="B9">
        <v>1973.19285714285</v>
      </c>
      <c r="C9">
        <v>3.7146466201438599</v>
      </c>
      <c r="D9">
        <v>2.4092708878423101</v>
      </c>
      <c r="E9">
        <v>4.5355880587837202E-3</v>
      </c>
      <c r="F9">
        <v>29.6442115862714</v>
      </c>
      <c r="G9">
        <v>5.5806896916919202E-2</v>
      </c>
      <c r="H9" t="s">
        <v>64</v>
      </c>
      <c r="I9">
        <f t="shared" si="2"/>
        <v>1973.19285714285</v>
      </c>
      <c r="J9">
        <f t="shared" si="1"/>
        <v>40</v>
      </c>
    </row>
    <row r="10" spans="1:10" x14ac:dyDescent="0.25">
      <c r="A10">
        <f>A5/2</f>
        <v>400</v>
      </c>
      <c r="B10">
        <v>1973.2249999999999</v>
      </c>
      <c r="C10">
        <v>3.79218793108384</v>
      </c>
      <c r="D10">
        <v>2.4093101343101302</v>
      </c>
      <c r="E10">
        <v>4.6302660941194597E-3</v>
      </c>
      <c r="F10">
        <v>29.644694483649999</v>
      </c>
      <c r="G10">
        <v>5.6971836785751899E-2</v>
      </c>
      <c r="H10" t="s">
        <v>64</v>
      </c>
      <c r="I10">
        <f t="shared" si="2"/>
        <v>1973.2249999999999</v>
      </c>
      <c r="J10">
        <f t="shared" si="1"/>
        <v>40</v>
      </c>
    </row>
    <row r="11" spans="1:10" x14ac:dyDescent="0.25">
      <c r="A11">
        <f>A6/2</f>
        <v>400</v>
      </c>
      <c r="B11">
        <v>1973.4035714285701</v>
      </c>
      <c r="C11">
        <v>3.5302349551707199</v>
      </c>
      <c r="D11">
        <v>2.4095281702424498</v>
      </c>
      <c r="E11">
        <v>4.31042119068464E-3</v>
      </c>
      <c r="F11">
        <v>29.647377246864298</v>
      </c>
      <c r="G11">
        <v>5.30363930628985E-2</v>
      </c>
      <c r="H11" t="s">
        <v>64</v>
      </c>
      <c r="I11">
        <f t="shared" si="2"/>
        <v>1973.4035714285701</v>
      </c>
      <c r="J11">
        <f t="shared" si="1"/>
        <v>40</v>
      </c>
    </row>
    <row r="12" spans="1:10" x14ac:dyDescent="0.25">
      <c r="A12">
        <f t="shared" ref="A12" si="3">A7/2</f>
        <v>200</v>
      </c>
      <c r="B12">
        <v>1036.7071428571401</v>
      </c>
      <c r="C12">
        <v>8.4112057395377597</v>
      </c>
      <c r="D12">
        <v>1.2658206872492499</v>
      </c>
      <c r="E12">
        <v>1.0270092478068E-2</v>
      </c>
      <c r="F12">
        <v>15.574942806328499</v>
      </c>
      <c r="G12">
        <v>0.12636553073659601</v>
      </c>
      <c r="H12" t="s">
        <v>64</v>
      </c>
      <c r="I12">
        <f t="shared" si="2"/>
        <v>1036.7071428571401</v>
      </c>
      <c r="J12">
        <f t="shared" si="1"/>
        <v>20</v>
      </c>
    </row>
    <row r="13" spans="1:10" x14ac:dyDescent="0.25">
      <c r="A13">
        <f>A9/2</f>
        <v>200</v>
      </c>
      <c r="B13">
        <v>1031.9572953736599</v>
      </c>
      <c r="C13">
        <v>7.5145778979112903</v>
      </c>
      <c r="D13">
        <v>1.2600211176723599</v>
      </c>
      <c r="E13">
        <v>9.1753087886584806E-3</v>
      </c>
      <c r="F13">
        <v>15.503583596156499</v>
      </c>
      <c r="G13">
        <v>0.112895065670244</v>
      </c>
      <c r="H13" t="s">
        <v>64</v>
      </c>
      <c r="I13">
        <f t="shared" si="2"/>
        <v>1031.9572953736599</v>
      </c>
      <c r="J13">
        <f t="shared" si="1"/>
        <v>20</v>
      </c>
    </row>
    <row r="14" spans="1:10" x14ac:dyDescent="0.25">
      <c r="A14">
        <f>A10/2</f>
        <v>200</v>
      </c>
      <c r="B14">
        <v>1041.3333333333301</v>
      </c>
      <c r="C14">
        <v>11.340933819005301</v>
      </c>
      <c r="D14">
        <v>1.2714692714692699</v>
      </c>
      <c r="E14">
        <v>1.38472940402996E-2</v>
      </c>
      <c r="F14">
        <v>15.644444258666599</v>
      </c>
      <c r="G14">
        <v>0.17038022436554801</v>
      </c>
      <c r="H14" t="s">
        <v>64</v>
      </c>
      <c r="I14">
        <f t="shared" si="2"/>
        <v>1041.3333333333301</v>
      </c>
      <c r="J14">
        <f t="shared" si="1"/>
        <v>20</v>
      </c>
    </row>
    <row r="15" spans="1:10" x14ac:dyDescent="0.25">
      <c r="A15">
        <f>A11/2</f>
        <v>200</v>
      </c>
      <c r="B15">
        <v>984.10714285714198</v>
      </c>
      <c r="C15">
        <v>4.0465851792471303</v>
      </c>
      <c r="D15">
        <v>1.2015960230245899</v>
      </c>
      <c r="E15">
        <v>4.9408854447461903E-3</v>
      </c>
      <c r="F15">
        <v>14.784708073928501</v>
      </c>
      <c r="G15">
        <v>6.0793767229204598E-2</v>
      </c>
      <c r="H15" t="s">
        <v>64</v>
      </c>
      <c r="I15">
        <f t="shared" si="2"/>
        <v>984.10714285714198</v>
      </c>
      <c r="J15">
        <f t="shared" si="1"/>
        <v>20</v>
      </c>
    </row>
    <row r="16" spans="1:10" x14ac:dyDescent="0.25">
      <c r="A16">
        <v>100</v>
      </c>
      <c r="B16">
        <v>468.12857142857098</v>
      </c>
      <c r="C16">
        <v>3.9373080263834401</v>
      </c>
      <c r="D16">
        <v>0.57158555729984295</v>
      </c>
      <c r="E16">
        <v>4.8074579076720896E-3</v>
      </c>
      <c r="F16">
        <v>7.0329174215142798</v>
      </c>
      <c r="G16">
        <v>5.9152044764362997E-2</v>
      </c>
      <c r="H16" t="s">
        <v>64</v>
      </c>
      <c r="I16">
        <f t="shared" si="2"/>
        <v>468.12857142857098</v>
      </c>
      <c r="J16">
        <f t="shared" si="1"/>
        <v>10</v>
      </c>
    </row>
    <row r="17" spans="1:10" x14ac:dyDescent="0.25">
      <c r="A17">
        <f>A13/2</f>
        <v>100</v>
      </c>
      <c r="B17">
        <v>479.620071684587</v>
      </c>
      <c r="C17">
        <v>4.1887516059847396</v>
      </c>
      <c r="D17">
        <v>0.58561669314357401</v>
      </c>
      <c r="E17">
        <v>5.1144708253782001E-3</v>
      </c>
      <c r="F17">
        <v>7.2055596768315304</v>
      </c>
      <c r="G17">
        <v>6.2929600844970096E-2</v>
      </c>
      <c r="H17" t="s">
        <v>64</v>
      </c>
      <c r="I17">
        <f t="shared" si="2"/>
        <v>479.620071684587</v>
      </c>
      <c r="J17">
        <f t="shared" si="1"/>
        <v>10</v>
      </c>
    </row>
    <row r="18" spans="1:10" x14ac:dyDescent="0.25">
      <c r="A18">
        <f>A14/2</f>
        <v>100</v>
      </c>
      <c r="B18">
        <v>506.621428571428</v>
      </c>
      <c r="C18">
        <v>5.8573065066244601</v>
      </c>
      <c r="D18">
        <v>0.61858538287109699</v>
      </c>
      <c r="E18">
        <v>7.15177839636687E-3</v>
      </c>
      <c r="F18">
        <v>7.6112138599857104</v>
      </c>
      <c r="G18">
        <v>8.7997092012303504E-2</v>
      </c>
      <c r="H18" t="s">
        <v>64</v>
      </c>
      <c r="I18">
        <f t="shared" si="2"/>
        <v>506.621428571428</v>
      </c>
      <c r="J18">
        <f t="shared" si="1"/>
        <v>10</v>
      </c>
    </row>
    <row r="19" spans="1:10" x14ac:dyDescent="0.25">
      <c r="A19">
        <f>A15/2</f>
        <v>100</v>
      </c>
      <c r="B19">
        <v>483.19354838709597</v>
      </c>
      <c r="C19">
        <v>4.0942691476911897</v>
      </c>
      <c r="D19">
        <v>0.58997991256055704</v>
      </c>
      <c r="E19">
        <v>4.9991076284385703E-3</v>
      </c>
      <c r="F19">
        <v>7.25924571116128</v>
      </c>
      <c r="G19">
        <v>6.15101460893408E-2</v>
      </c>
      <c r="H19" t="s">
        <v>64</v>
      </c>
      <c r="I19">
        <f t="shared" si="2"/>
        <v>483.19354838709597</v>
      </c>
      <c r="J19">
        <f t="shared" si="1"/>
        <v>10</v>
      </c>
    </row>
    <row r="20" spans="1:10" x14ac:dyDescent="0.25">
      <c r="A20">
        <v>100</v>
      </c>
      <c r="B20">
        <v>485.78494623655899</v>
      </c>
      <c r="C20">
        <v>5.04880465406836</v>
      </c>
      <c r="D20">
        <v>0.59314401249885096</v>
      </c>
      <c r="E20">
        <v>6.16459664721411E-3</v>
      </c>
      <c r="F20">
        <v>7.2981775093763401</v>
      </c>
      <c r="G20">
        <v>7.5850585451474994E-2</v>
      </c>
      <c r="H20" t="s">
        <v>64</v>
      </c>
      <c r="I20">
        <f t="shared" si="2"/>
        <v>485.78494623655899</v>
      </c>
      <c r="J20">
        <f t="shared" si="1"/>
        <v>10</v>
      </c>
    </row>
    <row r="21" spans="1:10" x14ac:dyDescent="0.25">
      <c r="A21">
        <v>100</v>
      </c>
      <c r="B21">
        <v>494.82499999999902</v>
      </c>
      <c r="C21">
        <v>6.3454156973959899</v>
      </c>
      <c r="D21">
        <v>0.60418192918192903</v>
      </c>
      <c r="E21">
        <v>7.7477603142808204E-3</v>
      </c>
      <c r="F21">
        <v>7.4339905220499896</v>
      </c>
      <c r="G21">
        <v>9.5330187749020495E-2</v>
      </c>
      <c r="H21" t="s">
        <v>64</v>
      </c>
      <c r="I21">
        <f t="shared" si="2"/>
        <v>494.82499999999902</v>
      </c>
      <c r="J21">
        <f t="shared" si="1"/>
        <v>10</v>
      </c>
    </row>
    <row r="22" spans="1:10" x14ac:dyDescent="0.25">
      <c r="A22">
        <v>100</v>
      </c>
      <c r="B22">
        <v>493.11827956989202</v>
      </c>
      <c r="C22">
        <v>4.2653674760106197</v>
      </c>
      <c r="D22">
        <v>0.60209802145285996</v>
      </c>
      <c r="E22">
        <v>5.2080188962278602E-3</v>
      </c>
      <c r="F22">
        <v>7.4083496520430101</v>
      </c>
      <c r="G22">
        <v>6.4080637376291202E-2</v>
      </c>
      <c r="H22" t="s">
        <v>64</v>
      </c>
      <c r="I22">
        <f t="shared" si="2"/>
        <v>493.11827956989202</v>
      </c>
      <c r="J22">
        <f t="shared" si="1"/>
        <v>10</v>
      </c>
    </row>
    <row r="23" spans="1:10" x14ac:dyDescent="0.25">
      <c r="A23">
        <v>100</v>
      </c>
      <c r="B23">
        <v>472.69395017793602</v>
      </c>
      <c r="C23">
        <v>3.8013640662696799</v>
      </c>
      <c r="D23">
        <v>0.57715989032714998</v>
      </c>
      <c r="E23">
        <v>4.6414701663854497E-3</v>
      </c>
      <c r="F23">
        <v>7.1015052704555099</v>
      </c>
      <c r="G23">
        <v>5.7109694214136801E-2</v>
      </c>
      <c r="H23" t="s">
        <v>64</v>
      </c>
      <c r="I23">
        <f t="shared" si="2"/>
        <v>472.69395017793602</v>
      </c>
      <c r="J23">
        <f t="shared" si="1"/>
        <v>10</v>
      </c>
    </row>
    <row r="24" spans="1:10" x14ac:dyDescent="0.25">
      <c r="A24">
        <v>100</v>
      </c>
      <c r="B24">
        <v>474.875</v>
      </c>
      <c r="C24">
        <v>3.60443202889109</v>
      </c>
      <c r="D24">
        <v>0.57982295482295398</v>
      </c>
      <c r="E24">
        <v>4.4010159082919298E-3</v>
      </c>
      <c r="F24">
        <v>7.1342722157500003</v>
      </c>
      <c r="G24">
        <v>5.4151090870812602E-2</v>
      </c>
      <c r="H24" t="s">
        <v>64</v>
      </c>
      <c r="I24">
        <f t="shared" si="2"/>
        <v>474.875</v>
      </c>
      <c r="J24">
        <f t="shared" si="1"/>
        <v>10</v>
      </c>
    </row>
    <row r="25" spans="1:10" x14ac:dyDescent="0.25">
      <c r="A25">
        <v>50</v>
      </c>
      <c r="B25">
        <v>2696.8494623655902</v>
      </c>
      <c r="C25">
        <v>3.8195966707116802</v>
      </c>
      <c r="D25">
        <v>3.2928564864048702</v>
      </c>
      <c r="E25">
        <v>4.6637321986711701E-3</v>
      </c>
      <c r="F25">
        <v>4.0516047779763404</v>
      </c>
      <c r="G25">
        <v>5.7383611272923598E-3</v>
      </c>
      <c r="H25" t="s">
        <v>72</v>
      </c>
      <c r="I25">
        <f>B25/10</f>
        <v>269.68494623655903</v>
      </c>
      <c r="J25">
        <f t="shared" si="1"/>
        <v>5</v>
      </c>
    </row>
    <row r="26" spans="1:10" x14ac:dyDescent="0.25">
      <c r="A26">
        <f>A16/2</f>
        <v>50</v>
      </c>
      <c r="B26">
        <v>2675.9239130434698</v>
      </c>
      <c r="C26">
        <v>6.0199907195146798</v>
      </c>
      <c r="D26">
        <v>3.2673063651324501</v>
      </c>
      <c r="E26">
        <v>7.3504160189434399E-3</v>
      </c>
      <c r="F26">
        <v>4.0201673333586898</v>
      </c>
      <c r="G26">
        <v>9.0441174054870094E-3</v>
      </c>
      <c r="H26" t="s">
        <v>72</v>
      </c>
      <c r="I26">
        <f>B26/10</f>
        <v>267.59239130434696</v>
      </c>
      <c r="J26">
        <f t="shared" si="1"/>
        <v>5</v>
      </c>
    </row>
    <row r="27" spans="1:10" x14ac:dyDescent="0.25">
      <c r="A27">
        <f>A17/2</f>
        <v>50</v>
      </c>
      <c r="B27">
        <v>2706.0627306273</v>
      </c>
      <c r="C27">
        <v>4.1134993453506397</v>
      </c>
      <c r="D27">
        <v>3.3041058982018399</v>
      </c>
      <c r="E27">
        <v>5.0225877232608603E-3</v>
      </c>
      <c r="F27">
        <v>4.0654463075948302</v>
      </c>
      <c r="G27">
        <v>6.17990504638924E-3</v>
      </c>
      <c r="H27" t="s">
        <v>72</v>
      </c>
      <c r="I27">
        <f>B27/10</f>
        <v>270.60627306273</v>
      </c>
      <c r="J27">
        <f t="shared" si="1"/>
        <v>5</v>
      </c>
    </row>
    <row r="28" spans="1:10" x14ac:dyDescent="0.25">
      <c r="A28">
        <f>A18/2</f>
        <v>50</v>
      </c>
      <c r="B28">
        <v>2711.8709677419301</v>
      </c>
      <c r="C28">
        <v>4.1952175626902299</v>
      </c>
      <c r="D28">
        <v>3.3111977628106599</v>
      </c>
      <c r="E28">
        <v>5.1223657664105299E-3</v>
      </c>
      <c r="F28">
        <v>4.0741722975225798</v>
      </c>
      <c r="G28">
        <v>6.3026741977420002E-3</v>
      </c>
      <c r="H28" t="s">
        <v>72</v>
      </c>
      <c r="I28">
        <f>B28/10</f>
        <v>271.18709677419304</v>
      </c>
      <c r="J28">
        <f t="shared" si="1"/>
        <v>5</v>
      </c>
    </row>
    <row r="29" spans="1:10" x14ac:dyDescent="0.25">
      <c r="A29">
        <f>A19/2</f>
        <v>50</v>
      </c>
      <c r="B29">
        <v>2711.7553648068601</v>
      </c>
      <c r="C29">
        <v>4.1773658910778897</v>
      </c>
      <c r="D29">
        <v>3.3110566114857898</v>
      </c>
      <c r="E29">
        <v>5.1005688535749596E-3</v>
      </c>
      <c r="F29">
        <v>4.0739986217536401</v>
      </c>
      <c r="G29">
        <v>6.2758547853095604E-3</v>
      </c>
      <c r="H29" t="s">
        <v>72</v>
      </c>
      <c r="I29">
        <f>B29/10</f>
        <v>271.17553648068599</v>
      </c>
      <c r="J29">
        <f t="shared" si="1"/>
        <v>5</v>
      </c>
    </row>
    <row r="30" spans="1:10" x14ac:dyDescent="0.25">
      <c r="A30">
        <f t="shared" ref="A30:A49" si="4">A25/2</f>
        <v>25</v>
      </c>
      <c r="B30">
        <v>1402.7204301075201</v>
      </c>
      <c r="C30">
        <v>3.57577324058638</v>
      </c>
      <c r="D30">
        <v>1.7127233578846399</v>
      </c>
      <c r="E30">
        <v>4.3660234927794701E-3</v>
      </c>
      <c r="F30">
        <v>2.1073733910989199</v>
      </c>
      <c r="G30">
        <v>5.3720536309845301E-3</v>
      </c>
      <c r="H30" t="s">
        <v>72</v>
      </c>
      <c r="I30">
        <f>B30/10</f>
        <v>140.27204301075201</v>
      </c>
      <c r="J30">
        <f t="shared" si="1"/>
        <v>2.5</v>
      </c>
    </row>
    <row r="31" spans="1:10" x14ac:dyDescent="0.25">
      <c r="A31">
        <f t="shared" si="4"/>
        <v>25</v>
      </c>
      <c r="B31">
        <v>1400.9424460431601</v>
      </c>
      <c r="C31">
        <v>4.3734767165628901</v>
      </c>
      <c r="D31">
        <v>1.71055243717114</v>
      </c>
      <c r="E31">
        <v>5.3400204109437001E-3</v>
      </c>
      <c r="F31">
        <v>2.10470224136259</v>
      </c>
      <c r="G31">
        <v>6.5704813740887899E-3</v>
      </c>
      <c r="H31" t="s">
        <v>72</v>
      </c>
      <c r="I31">
        <f>B31/10</f>
        <v>140.094244604316</v>
      </c>
      <c r="J31">
        <f t="shared" si="1"/>
        <v>2.5</v>
      </c>
    </row>
    <row r="32" spans="1:10" x14ac:dyDescent="0.25">
      <c r="A32">
        <f t="shared" si="4"/>
        <v>25</v>
      </c>
      <c r="B32">
        <v>1415.9018181818101</v>
      </c>
      <c r="C32">
        <v>4.1155286388320702</v>
      </c>
      <c r="D32">
        <v>1.7288178488178401</v>
      </c>
      <c r="E32">
        <v>5.0250654930794501E-3</v>
      </c>
      <c r="F32">
        <v>2.12717641520072</v>
      </c>
      <c r="G32">
        <v>6.1829537501749002E-3</v>
      </c>
      <c r="H32" t="s">
        <v>72</v>
      </c>
      <c r="I32">
        <f>B32/10</f>
        <v>141.59018181818101</v>
      </c>
      <c r="J32">
        <f t="shared" si="1"/>
        <v>2.5</v>
      </c>
    </row>
    <row r="33" spans="1:10" x14ac:dyDescent="0.25">
      <c r="A33">
        <f t="shared" si="4"/>
        <v>25</v>
      </c>
      <c r="B33">
        <v>1352.32733812949</v>
      </c>
      <c r="C33">
        <v>6.8510397511586199</v>
      </c>
      <c r="D33">
        <v>1.65119333104944</v>
      </c>
      <c r="E33">
        <v>8.3651279012925805E-3</v>
      </c>
      <c r="F33">
        <v>2.0316654603877602</v>
      </c>
      <c r="G33">
        <v>1.0292641757449801E-2</v>
      </c>
      <c r="H33" t="s">
        <v>72</v>
      </c>
      <c r="I33">
        <f>B33/10</f>
        <v>135.23273381294899</v>
      </c>
      <c r="J33">
        <f t="shared" si="1"/>
        <v>2.5</v>
      </c>
    </row>
    <row r="34" spans="1:10" x14ac:dyDescent="0.25">
      <c r="A34">
        <f t="shared" si="4"/>
        <v>25</v>
      </c>
      <c r="B34">
        <v>1400.43589743589</v>
      </c>
      <c r="C34">
        <v>4.05275898820127</v>
      </c>
      <c r="D34">
        <v>1.70993394070317</v>
      </c>
      <c r="E34">
        <v>4.9484236730174304E-3</v>
      </c>
      <c r="F34">
        <v>2.1039412293794801</v>
      </c>
      <c r="G34">
        <v>6.0886519287508102E-3</v>
      </c>
      <c r="H34" t="s">
        <v>72</v>
      </c>
      <c r="I34">
        <f>B34/10</f>
        <v>140.043589743589</v>
      </c>
      <c r="J34">
        <f t="shared" si="1"/>
        <v>2.5</v>
      </c>
    </row>
    <row r="35" spans="1:10" x14ac:dyDescent="0.25">
      <c r="A35">
        <f t="shared" si="4"/>
        <v>12.5</v>
      </c>
      <c r="B35">
        <v>718.53928571428605</v>
      </c>
      <c r="C35">
        <v>5.7993197858450003</v>
      </c>
      <c r="D35">
        <v>0.87733734519448803</v>
      </c>
      <c r="E35">
        <v>7.08097653949328E-3</v>
      </c>
      <c r="F35">
        <v>1.0794956276907099</v>
      </c>
      <c r="G35">
        <v>8.71259300203279E-3</v>
      </c>
      <c r="H35" t="s">
        <v>72</v>
      </c>
      <c r="I35">
        <f>B35/10</f>
        <v>71.853928571428611</v>
      </c>
      <c r="J35">
        <f t="shared" si="1"/>
        <v>1.25</v>
      </c>
    </row>
    <row r="36" spans="1:10" x14ac:dyDescent="0.25">
      <c r="A36">
        <f t="shared" si="4"/>
        <v>12.5</v>
      </c>
      <c r="B36">
        <v>634.69999999999902</v>
      </c>
      <c r="C36">
        <v>10.543910801804699</v>
      </c>
      <c r="D36">
        <v>0.77496947496947399</v>
      </c>
      <c r="E36">
        <v>1.2874127963131501E-2</v>
      </c>
      <c r="F36">
        <v>0.95353989477999901</v>
      </c>
      <c r="G36">
        <v>1.5840616978923201E-2</v>
      </c>
      <c r="H36" t="s">
        <v>72</v>
      </c>
      <c r="I36">
        <f>B36/10</f>
        <v>63.469999999999899</v>
      </c>
      <c r="J36">
        <f t="shared" si="1"/>
        <v>1.25</v>
      </c>
    </row>
    <row r="37" spans="1:10" x14ac:dyDescent="0.25">
      <c r="A37">
        <f t="shared" si="4"/>
        <v>12.5</v>
      </c>
      <c r="B37">
        <v>728.56390977443596</v>
      </c>
      <c r="C37">
        <v>5.9731500041555101</v>
      </c>
      <c r="D37">
        <v>0.88957742341200996</v>
      </c>
      <c r="E37">
        <v>7.2932234482973304E-3</v>
      </c>
      <c r="F37">
        <v>1.0945560955834499</v>
      </c>
      <c r="G37">
        <v>8.97374637855302E-3</v>
      </c>
      <c r="H37" t="s">
        <v>72</v>
      </c>
      <c r="I37">
        <f>B37/10</f>
        <v>72.856390977443596</v>
      </c>
      <c r="J37">
        <f t="shared" si="1"/>
        <v>1.25</v>
      </c>
    </row>
    <row r="38" spans="1:10" x14ac:dyDescent="0.25">
      <c r="A38">
        <f t="shared" si="4"/>
        <v>12.5</v>
      </c>
      <c r="B38">
        <v>727.49820788530405</v>
      </c>
      <c r="C38">
        <v>5.0021410529361603</v>
      </c>
      <c r="D38">
        <v>0.88827620010415598</v>
      </c>
      <c r="E38">
        <v>6.1076203332553897E-3</v>
      </c>
      <c r="F38">
        <v>1.0929550411211399</v>
      </c>
      <c r="G38">
        <v>7.5149536053119104E-3</v>
      </c>
      <c r="H38" t="s">
        <v>72</v>
      </c>
      <c r="I38">
        <f>B38/10</f>
        <v>72.7498207885304</v>
      </c>
      <c r="J38">
        <f t="shared" si="1"/>
        <v>1.25</v>
      </c>
    </row>
    <row r="39" spans="1:10" x14ac:dyDescent="0.25">
      <c r="A39">
        <f t="shared" si="4"/>
        <v>12.5</v>
      </c>
      <c r="B39">
        <v>735.49795918367295</v>
      </c>
      <c r="C39">
        <v>6.2726649028627399</v>
      </c>
      <c r="D39">
        <v>0.89804390620717101</v>
      </c>
      <c r="E39">
        <v>7.6589315053269104E-3</v>
      </c>
      <c r="F39">
        <v>1.1049734466848899</v>
      </c>
      <c r="G39">
        <v>9.42372180788709E-3</v>
      </c>
      <c r="H39" t="s">
        <v>72</v>
      </c>
      <c r="I39">
        <f>B39/10</f>
        <v>73.549795918367295</v>
      </c>
      <c r="J39">
        <f t="shared" si="1"/>
        <v>1.25</v>
      </c>
    </row>
    <row r="40" spans="1:10" x14ac:dyDescent="0.25">
      <c r="A40">
        <f t="shared" si="4"/>
        <v>6.25</v>
      </c>
      <c r="B40">
        <v>406.18699186991802</v>
      </c>
      <c r="C40">
        <v>5.9558232848252102</v>
      </c>
      <c r="D40">
        <v>0.495954813027983</v>
      </c>
      <c r="E40">
        <v>7.2720675028390899E-3</v>
      </c>
      <c r="F40">
        <v>0.61023397114959299</v>
      </c>
      <c r="G40">
        <v>8.9477156268166196E-3</v>
      </c>
      <c r="H40" t="s">
        <v>72</v>
      </c>
      <c r="I40">
        <f>B40/10</f>
        <v>40.618699186991805</v>
      </c>
      <c r="J40">
        <f t="shared" si="1"/>
        <v>0.625</v>
      </c>
    </row>
    <row r="41" spans="1:10" x14ac:dyDescent="0.25">
      <c r="A41">
        <f t="shared" si="4"/>
        <v>6.25</v>
      </c>
      <c r="B41">
        <v>379.392857142857</v>
      </c>
      <c r="C41">
        <v>6.3848536497739499</v>
      </c>
      <c r="D41">
        <v>0.46323914181057002</v>
      </c>
      <c r="E41">
        <v>7.7959141022881E-3</v>
      </c>
      <c r="F41">
        <v>0.56997987250714299</v>
      </c>
      <c r="G41">
        <v>9.5922682801184104E-3</v>
      </c>
      <c r="H41" t="s">
        <v>72</v>
      </c>
      <c r="I41">
        <f>B41/10</f>
        <v>37.939285714285703</v>
      </c>
      <c r="J41">
        <f t="shared" si="1"/>
        <v>0.625</v>
      </c>
    </row>
    <row r="42" spans="1:10" x14ac:dyDescent="0.25">
      <c r="A42">
        <f t="shared" si="4"/>
        <v>6.25</v>
      </c>
      <c r="B42">
        <v>382.75714285714201</v>
      </c>
      <c r="C42">
        <v>6.4819103162316196</v>
      </c>
      <c r="D42">
        <v>0.46734693877550998</v>
      </c>
      <c r="E42">
        <v>7.9144204105392104E-3</v>
      </c>
      <c r="F42">
        <v>0.57503419840285697</v>
      </c>
      <c r="G42">
        <v>9.7380811106237506E-3</v>
      </c>
      <c r="H42" t="s">
        <v>72</v>
      </c>
      <c r="I42">
        <f>B42/10</f>
        <v>38.275714285714201</v>
      </c>
      <c r="J42">
        <f t="shared" si="1"/>
        <v>0.625</v>
      </c>
    </row>
    <row r="43" spans="1:10" x14ac:dyDescent="0.25">
      <c r="A43">
        <f t="shared" si="4"/>
        <v>6.25</v>
      </c>
      <c r="B43">
        <v>381.40377358490503</v>
      </c>
      <c r="C43">
        <v>7.1802526651395002</v>
      </c>
      <c r="D43">
        <v>0.46569447324164298</v>
      </c>
      <c r="E43">
        <v>8.7670972712326004E-3</v>
      </c>
      <c r="F43">
        <v>0.57300096759547203</v>
      </c>
      <c r="G43">
        <v>1.0787233922815401E-2</v>
      </c>
      <c r="H43" t="s">
        <v>72</v>
      </c>
      <c r="I43">
        <f>B43/10</f>
        <v>38.140377358490504</v>
      </c>
      <c r="J43">
        <f t="shared" si="1"/>
        <v>0.625</v>
      </c>
    </row>
    <row r="44" spans="1:10" x14ac:dyDescent="0.25">
      <c r="A44">
        <f t="shared" si="4"/>
        <v>6.25</v>
      </c>
      <c r="B44">
        <v>415.09642857142802</v>
      </c>
      <c r="C44">
        <v>4.6079207464684897</v>
      </c>
      <c r="D44">
        <v>0.50683324611895997</v>
      </c>
      <c r="E44">
        <v>5.6262768577148804E-3</v>
      </c>
      <c r="F44">
        <v>0.62361904021357095</v>
      </c>
      <c r="G44">
        <v>6.9226977528629996E-3</v>
      </c>
      <c r="H44" t="s">
        <v>72</v>
      </c>
      <c r="I44">
        <f>B44/10</f>
        <v>41.509642857142801</v>
      </c>
      <c r="J44">
        <f t="shared" si="1"/>
        <v>0.625</v>
      </c>
    </row>
    <row r="45" spans="1:10" x14ac:dyDescent="0.25">
      <c r="A45">
        <f t="shared" si="4"/>
        <v>3.125</v>
      </c>
      <c r="B45">
        <v>243.996428571428</v>
      </c>
      <c r="C45">
        <v>5.3688535329308698</v>
      </c>
      <c r="D45">
        <v>0.29791993720565102</v>
      </c>
      <c r="E45">
        <v>6.5553767190853103E-3</v>
      </c>
      <c r="F45">
        <v>0.36656740007357103</v>
      </c>
      <c r="G45">
        <v>8.0658831461795002E-3</v>
      </c>
      <c r="H45" t="s">
        <v>72</v>
      </c>
      <c r="I45">
        <f>B45/10</f>
        <v>24.399642857142801</v>
      </c>
      <c r="J45">
        <f t="shared" si="1"/>
        <v>0.3125</v>
      </c>
    </row>
    <row r="46" spans="1:10" x14ac:dyDescent="0.25">
      <c r="A46">
        <f t="shared" si="4"/>
        <v>3.125</v>
      </c>
      <c r="B46">
        <v>214.436293436293</v>
      </c>
      <c r="C46">
        <v>6.2778522139341204</v>
      </c>
      <c r="D46">
        <v>0.26182697611269001</v>
      </c>
      <c r="E46">
        <v>7.6652652184787803E-3</v>
      </c>
      <c r="F46">
        <v>0.32215780790965198</v>
      </c>
      <c r="G46">
        <v>9.4315149511881701E-3</v>
      </c>
      <c r="H46" t="s">
        <v>72</v>
      </c>
      <c r="I46">
        <f>B46/10</f>
        <v>21.443629343629301</v>
      </c>
      <c r="J46">
        <f t="shared" si="1"/>
        <v>0.3125</v>
      </c>
    </row>
    <row r="47" spans="1:10" x14ac:dyDescent="0.25">
      <c r="A47">
        <f t="shared" si="4"/>
        <v>3.125</v>
      </c>
      <c r="B47">
        <v>172.53046594982001</v>
      </c>
      <c r="C47">
        <v>9.8144740457957393</v>
      </c>
      <c r="D47">
        <v>0.21065990958464001</v>
      </c>
      <c r="E47">
        <v>1.1983484793401399E-2</v>
      </c>
      <c r="F47">
        <v>0.25920069694050102</v>
      </c>
      <c r="G47">
        <v>1.47447495650687E-2</v>
      </c>
      <c r="H47" t="s">
        <v>72</v>
      </c>
      <c r="I47">
        <f>B47/10</f>
        <v>17.253046594982003</v>
      </c>
      <c r="J47">
        <f t="shared" si="1"/>
        <v>0.3125</v>
      </c>
    </row>
    <row r="48" spans="1:10" x14ac:dyDescent="0.25">
      <c r="A48">
        <f t="shared" si="4"/>
        <v>3.125</v>
      </c>
      <c r="B48">
        <v>208.27385892116101</v>
      </c>
      <c r="C48">
        <v>7.4359252563076499</v>
      </c>
      <c r="D48">
        <v>0.25430263604537401</v>
      </c>
      <c r="E48">
        <v>9.0792738172254597E-3</v>
      </c>
      <c r="F48">
        <v>0.31289969043817401</v>
      </c>
      <c r="G48">
        <v>1.1171342975408101E-2</v>
      </c>
      <c r="H48" t="s">
        <v>72</v>
      </c>
      <c r="I48">
        <f>B48/10</f>
        <v>20.827385892116101</v>
      </c>
      <c r="J48">
        <f t="shared" si="1"/>
        <v>0.3125</v>
      </c>
    </row>
    <row r="49" spans="1:10" x14ac:dyDescent="0.25">
      <c r="A49">
        <f t="shared" si="4"/>
        <v>3.125</v>
      </c>
      <c r="B49">
        <v>231.82499999999999</v>
      </c>
      <c r="C49">
        <v>6.09250636843836</v>
      </c>
      <c r="D49">
        <v>0.283058608058608</v>
      </c>
      <c r="E49">
        <v>7.4389577148209502E-3</v>
      </c>
      <c r="F49">
        <v>0.34828168600499998</v>
      </c>
      <c r="G49">
        <v>9.1530611021068096E-3</v>
      </c>
      <c r="H49" t="s">
        <v>72</v>
      </c>
      <c r="I49">
        <f>B49/10</f>
        <v>23.182499999999997</v>
      </c>
      <c r="J49">
        <f t="shared" si="1"/>
        <v>0.3125</v>
      </c>
    </row>
    <row r="50" spans="1:10" x14ac:dyDescent="0.25">
      <c r="A50">
        <v>1.33</v>
      </c>
      <c r="B50">
        <v>137.113725490196</v>
      </c>
      <c r="C50">
        <v>4.67899100279464</v>
      </c>
      <c r="D50">
        <v>0.16741602623955501</v>
      </c>
      <c r="E50">
        <v>5.7130537274659903E-3</v>
      </c>
      <c r="F50">
        <v>0.205992448994509</v>
      </c>
      <c r="G50">
        <v>7.02946996767192E-3</v>
      </c>
      <c r="H50" t="s">
        <v>72</v>
      </c>
      <c r="I50">
        <f>B50/10</f>
        <v>13.7113725490196</v>
      </c>
      <c r="J50">
        <f t="shared" si="1"/>
        <v>0.13300000000000001</v>
      </c>
    </row>
    <row r="51" spans="1:10" x14ac:dyDescent="0.25">
      <c r="A51">
        <v>1.33</v>
      </c>
      <c r="B51">
        <v>141.067615658363</v>
      </c>
      <c r="C51">
        <v>4.7287321571682801</v>
      </c>
      <c r="D51">
        <v>0.17224373096259199</v>
      </c>
      <c r="E51">
        <v>5.7737877376901996E-3</v>
      </c>
      <c r="F51">
        <v>0.21193256560854001</v>
      </c>
      <c r="G51">
        <v>7.1041984616181499E-3</v>
      </c>
      <c r="H51" t="s">
        <v>72</v>
      </c>
      <c r="I51">
        <f>B51/10</f>
        <v>14.106761565836299</v>
      </c>
      <c r="J51">
        <f t="shared" si="1"/>
        <v>0.13300000000000001</v>
      </c>
    </row>
    <row r="52" spans="1:10" x14ac:dyDescent="0.25">
      <c r="A52">
        <v>1.33</v>
      </c>
      <c r="B52">
        <v>173.38928571428499</v>
      </c>
      <c r="C52">
        <v>4.1619388075743</v>
      </c>
      <c r="D52">
        <v>0.21170852956567199</v>
      </c>
      <c r="E52">
        <v>5.0817323657805797E-3</v>
      </c>
      <c r="F52">
        <v>0.26049094258071398</v>
      </c>
      <c r="G52">
        <v>6.2526779465183497E-3</v>
      </c>
      <c r="H52" t="s">
        <v>72</v>
      </c>
      <c r="I52">
        <f>B52/10</f>
        <v>17.3389285714285</v>
      </c>
      <c r="J52">
        <f t="shared" si="1"/>
        <v>0.13300000000000001</v>
      </c>
    </row>
    <row r="53" spans="1:10" x14ac:dyDescent="0.25">
      <c r="A53">
        <v>1.33</v>
      </c>
      <c r="B53">
        <v>141.52049180327799</v>
      </c>
      <c r="C53">
        <v>4.9901727779308596</v>
      </c>
      <c r="D53">
        <v>0.17279669328849601</v>
      </c>
      <c r="E53">
        <v>6.0930070548606396E-3</v>
      </c>
      <c r="F53">
        <v>0.21261294290737601</v>
      </c>
      <c r="G53">
        <v>7.4969730984752103E-3</v>
      </c>
      <c r="H53" t="s">
        <v>72</v>
      </c>
      <c r="I53">
        <f>B53/10</f>
        <v>14.152049180327799</v>
      </c>
      <c r="J53">
        <f t="shared" si="1"/>
        <v>0.13300000000000001</v>
      </c>
    </row>
    <row r="54" spans="1:10" x14ac:dyDescent="0.25">
      <c r="A54">
        <v>1.33</v>
      </c>
      <c r="B54">
        <v>143.01433691756199</v>
      </c>
      <c r="C54">
        <v>5.7653597420696698</v>
      </c>
      <c r="D54">
        <v>0.17462067999702399</v>
      </c>
      <c r="E54">
        <v>7.03951128457836E-3</v>
      </c>
      <c r="F54">
        <v>0.21485721723082399</v>
      </c>
      <c r="G54">
        <v>8.6615732185630501E-3</v>
      </c>
      <c r="H54" t="s">
        <v>72</v>
      </c>
      <c r="I54">
        <f>B54/10</f>
        <v>14.301433691756198</v>
      </c>
      <c r="J54">
        <f t="shared" si="1"/>
        <v>0.13300000000000001</v>
      </c>
    </row>
    <row r="55" spans="1:10" x14ac:dyDescent="0.25">
      <c r="A55">
        <v>0.26700000000000002</v>
      </c>
      <c r="B55">
        <v>78.3234200743494</v>
      </c>
      <c r="C55">
        <v>4.0627678994906304</v>
      </c>
      <c r="D55">
        <v>9.5632991543772097E-2</v>
      </c>
      <c r="E55">
        <v>4.9606445659226301E-3</v>
      </c>
      <c r="F55">
        <v>0.11766898650780599</v>
      </c>
      <c r="G55">
        <v>6.1036887906032204E-3</v>
      </c>
      <c r="H55" t="s">
        <v>72</v>
      </c>
      <c r="I55">
        <f>B55/10</f>
        <v>7.8323420074349404</v>
      </c>
      <c r="J55">
        <f t="shared" si="1"/>
        <v>2.6700000000000002E-2</v>
      </c>
    </row>
    <row r="56" spans="1:10" x14ac:dyDescent="0.25">
      <c r="A56">
        <v>0.26700000000000002</v>
      </c>
      <c r="B56">
        <v>70.706093189964193</v>
      </c>
      <c r="C56">
        <v>4.9231790109509097</v>
      </c>
      <c r="D56">
        <v>8.6332226117172395E-2</v>
      </c>
      <c r="E56">
        <v>6.01120758357865E-3</v>
      </c>
      <c r="F56">
        <v>0.1062251152681</v>
      </c>
      <c r="G56">
        <v>7.3963251868366803E-3</v>
      </c>
      <c r="H56" t="s">
        <v>72</v>
      </c>
      <c r="I56">
        <f>B56/10</f>
        <v>7.0706093189964196</v>
      </c>
      <c r="J56">
        <f t="shared" si="1"/>
        <v>2.6700000000000002E-2</v>
      </c>
    </row>
    <row r="57" spans="1:10" x14ac:dyDescent="0.25">
      <c r="A57">
        <v>0.26700000000000002</v>
      </c>
      <c r="B57">
        <v>70.609442060085797</v>
      </c>
      <c r="C57">
        <v>5.66171897796292</v>
      </c>
      <c r="D57">
        <v>8.6214214969579803E-2</v>
      </c>
      <c r="E57">
        <v>6.9129657850585096E-3</v>
      </c>
      <c r="F57">
        <v>0.10607991169442001</v>
      </c>
      <c r="G57">
        <v>8.5058687860732497E-3</v>
      </c>
      <c r="H57" t="s">
        <v>72</v>
      </c>
      <c r="I57">
        <f>B57/10</f>
        <v>7.0609442060085801</v>
      </c>
      <c r="J57">
        <f t="shared" si="1"/>
        <v>2.6700000000000002E-2</v>
      </c>
    </row>
    <row r="58" spans="1:10" x14ac:dyDescent="0.25">
      <c r="A58">
        <v>0.26700000000000002</v>
      </c>
      <c r="B58">
        <v>46.810714285714198</v>
      </c>
      <c r="C58">
        <v>7.04679681571755</v>
      </c>
      <c r="D58">
        <v>5.71559392987964E-2</v>
      </c>
      <c r="E58">
        <v>8.6041475161386504E-3</v>
      </c>
      <c r="F58">
        <v>7.0325954899285698E-2</v>
      </c>
      <c r="G58">
        <v>1.05867368744215E-2</v>
      </c>
      <c r="H58" t="s">
        <v>72</v>
      </c>
      <c r="I58">
        <f>B58/10</f>
        <v>4.6810714285714194</v>
      </c>
      <c r="J58">
        <f t="shared" si="1"/>
        <v>2.6700000000000002E-2</v>
      </c>
    </row>
    <row r="59" spans="1:10" x14ac:dyDescent="0.25">
      <c r="A59">
        <v>0.26700000000000002</v>
      </c>
      <c r="B59">
        <v>51.722846441947503</v>
      </c>
      <c r="C59">
        <v>7.5102554933877004</v>
      </c>
      <c r="D59">
        <v>6.3153658659276607E-2</v>
      </c>
      <c r="E59">
        <v>9.1700311274575102E-3</v>
      </c>
      <c r="F59">
        <v>7.7705683872659095E-2</v>
      </c>
      <c r="G59">
        <v>1.1283012813826701E-2</v>
      </c>
      <c r="H59" t="s">
        <v>72</v>
      </c>
      <c r="I59">
        <f>B59/10</f>
        <v>5.1722846441947503</v>
      </c>
      <c r="J59">
        <f t="shared" si="1"/>
        <v>2.6700000000000002E-2</v>
      </c>
    </row>
    <row r="60" spans="1:10" x14ac:dyDescent="0.25">
      <c r="A60">
        <v>0</v>
      </c>
      <c r="B60">
        <v>36.587813620071699</v>
      </c>
      <c r="C60">
        <v>7.4927767471892599</v>
      </c>
      <c r="D60">
        <v>4.4673765103872602E-2</v>
      </c>
      <c r="E60">
        <v>9.1486895570076499E-3</v>
      </c>
      <c r="F60">
        <v>5.4967606663799302E-2</v>
      </c>
      <c r="G60">
        <v>1.12567536649202E-2</v>
      </c>
      <c r="H60" t="s">
        <v>72</v>
      </c>
      <c r="I60">
        <f>B60/10</f>
        <v>3.6587813620071699</v>
      </c>
      <c r="J60">
        <f t="shared" si="1"/>
        <v>0</v>
      </c>
    </row>
    <row r="61" spans="1:10" x14ac:dyDescent="0.25">
      <c r="A61">
        <v>0</v>
      </c>
      <c r="B61">
        <v>24.223628691983102</v>
      </c>
      <c r="C61">
        <v>7.2103574344160197</v>
      </c>
      <c r="D61">
        <v>2.9577080209991599E-2</v>
      </c>
      <c r="E61">
        <v>8.8038552312771894E-3</v>
      </c>
      <c r="F61">
        <v>3.6392305583966202E-2</v>
      </c>
      <c r="G61">
        <v>1.0832461744665499E-2</v>
      </c>
      <c r="H61" t="s">
        <v>72</v>
      </c>
      <c r="I61">
        <f>B61/10</f>
        <v>2.4223628691983103</v>
      </c>
      <c r="J61">
        <f t="shared" si="1"/>
        <v>0</v>
      </c>
    </row>
    <row r="62" spans="1:10" x14ac:dyDescent="0.25">
      <c r="A62">
        <v>0</v>
      </c>
      <c r="B62">
        <v>31.253571428571401</v>
      </c>
      <c r="C62">
        <v>7.1015743935681899</v>
      </c>
      <c r="D62">
        <v>3.8160648874934602E-2</v>
      </c>
      <c r="E62">
        <v>8.6710310055777597E-3</v>
      </c>
      <c r="F62">
        <v>4.6953721776428599E-2</v>
      </c>
      <c r="G62">
        <v>1.06690318260837E-2</v>
      </c>
      <c r="H62" t="s">
        <v>72</v>
      </c>
      <c r="I62">
        <f t="shared" ref="I62:I64" si="5">B62/10</f>
        <v>3.1253571428571401</v>
      </c>
      <c r="J62">
        <f t="shared" si="1"/>
        <v>0</v>
      </c>
    </row>
    <row r="63" spans="1:10" x14ac:dyDescent="0.25">
      <c r="A63">
        <v>0</v>
      </c>
      <c r="B63">
        <v>39.5163636363636</v>
      </c>
      <c r="C63">
        <v>7.4805011933141401</v>
      </c>
      <c r="D63">
        <v>4.8249528249528197E-2</v>
      </c>
      <c r="E63">
        <v>9.1337010907376493E-3</v>
      </c>
      <c r="F63">
        <v>5.9367306166545397E-2</v>
      </c>
      <c r="G63">
        <v>1.1238311518472301E-2</v>
      </c>
      <c r="H63" t="s">
        <v>72</v>
      </c>
      <c r="I63">
        <f t="shared" si="5"/>
        <v>3.9516363636363598</v>
      </c>
      <c r="J63">
        <f t="shared" si="1"/>
        <v>0</v>
      </c>
    </row>
    <row r="64" spans="1:10" x14ac:dyDescent="0.25">
      <c r="A64">
        <v>0</v>
      </c>
      <c r="B64">
        <v>44.465949820788502</v>
      </c>
      <c r="C64">
        <v>7.2965228668746303</v>
      </c>
      <c r="D64">
        <v>5.4292979024161803E-2</v>
      </c>
      <c r="E64">
        <v>8.9090633295172608E-3</v>
      </c>
      <c r="F64">
        <v>6.6803304101792096E-2</v>
      </c>
      <c r="G64">
        <v>1.0961912158089599E-2</v>
      </c>
      <c r="H64" t="s">
        <v>72</v>
      </c>
      <c r="I64">
        <f t="shared" si="5"/>
        <v>4.4465949820788504</v>
      </c>
      <c r="J64">
        <f t="shared" si="1"/>
        <v>0</v>
      </c>
    </row>
    <row r="73" spans="42:42" x14ac:dyDescent="0.25">
      <c r="AP73" t="s">
        <v>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6366-F568-4C19-B1C0-77B178208506}">
  <dimension ref="A1:AJ69"/>
  <sheetViews>
    <sheetView zoomScale="55" zoomScaleNormal="55" workbookViewId="0">
      <selection activeCell="AO81" sqref="AO81"/>
    </sheetView>
  </sheetViews>
  <sheetFormatPr defaultRowHeight="15" x14ac:dyDescent="0.25"/>
  <cols>
    <col min="1" max="1" width="13.7109375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2984.8249027237298</v>
      </c>
      <c r="C2">
        <v>11.607727461921</v>
      </c>
      <c r="D2">
        <v>3.6444748507005298</v>
      </c>
      <c r="E2">
        <v>1.4173049404055E-2</v>
      </c>
      <c r="F2">
        <v>44.842439320622503</v>
      </c>
      <c r="G2">
        <v>0.17438839172325701</v>
      </c>
      <c r="H2" t="s">
        <v>64</v>
      </c>
      <c r="I2">
        <f>B2</f>
        <v>2984.8249027237298</v>
      </c>
      <c r="J2">
        <f>A2/10</f>
        <v>80</v>
      </c>
    </row>
    <row r="3" spans="1:10" x14ac:dyDescent="0.25">
      <c r="A3">
        <v>800</v>
      </c>
      <c r="B3">
        <v>3045.77659574468</v>
      </c>
      <c r="C3">
        <v>3.6852918738713898</v>
      </c>
      <c r="D3">
        <v>3.7188969423011899</v>
      </c>
      <c r="E3">
        <v>4.4997458777428397E-3</v>
      </c>
      <c r="F3">
        <v>45.758145495978702</v>
      </c>
      <c r="G3">
        <v>5.5365886649518102E-2</v>
      </c>
      <c r="H3" t="s">
        <v>64</v>
      </c>
      <c r="I3">
        <f>B3</f>
        <v>3045.77659574468</v>
      </c>
      <c r="J3">
        <f t="shared" ref="J3:J61" si="0">A3/10</f>
        <v>80</v>
      </c>
    </row>
    <row r="4" spans="1:10" x14ac:dyDescent="0.25">
      <c r="A4">
        <v>800</v>
      </c>
      <c r="B4">
        <v>3050.128113879</v>
      </c>
      <c r="C4">
        <v>3.23200085002463</v>
      </c>
      <c r="D4">
        <v>3.7242101512564099</v>
      </c>
      <c r="E4">
        <v>3.94627698415706E-3</v>
      </c>
      <c r="F4">
        <v>45.823520415530197</v>
      </c>
      <c r="G4">
        <v>4.8555880738322899E-2</v>
      </c>
      <c r="H4" t="s">
        <v>64</v>
      </c>
      <c r="I4">
        <f>B4</f>
        <v>3050.128113879</v>
      </c>
      <c r="J4">
        <f t="shared" si="0"/>
        <v>80</v>
      </c>
    </row>
    <row r="5" spans="1:10" x14ac:dyDescent="0.25">
      <c r="A5">
        <v>800</v>
      </c>
      <c r="B5">
        <v>3047.96168582375</v>
      </c>
      <c r="C5">
        <v>3.8443362155976502</v>
      </c>
      <c r="D5">
        <v>3.7215649399557398</v>
      </c>
      <c r="E5">
        <v>4.6939392131839404E-3</v>
      </c>
      <c r="F5">
        <v>45.790973139969303</v>
      </c>
      <c r="G5">
        <v>5.7755285182289597E-2</v>
      </c>
      <c r="H5" t="s">
        <v>64</v>
      </c>
      <c r="I5">
        <f>B5</f>
        <v>3047.96168582375</v>
      </c>
      <c r="J5">
        <f t="shared" si="0"/>
        <v>80</v>
      </c>
    </row>
    <row r="6" spans="1:10" x14ac:dyDescent="0.25">
      <c r="A6">
        <v>800</v>
      </c>
      <c r="B6">
        <v>3049.4146341463402</v>
      </c>
      <c r="C6">
        <v>3.28136688436097</v>
      </c>
      <c r="D6">
        <v>3.7233389916316701</v>
      </c>
      <c r="E6">
        <v>4.0065529723577204E-3</v>
      </c>
      <c r="F6">
        <v>45.812801471317002</v>
      </c>
      <c r="G6">
        <v>4.9297530071658102E-2</v>
      </c>
      <c r="H6" t="s">
        <v>64</v>
      </c>
      <c r="I6">
        <f>B6</f>
        <v>3049.4146341463402</v>
      </c>
      <c r="J6">
        <f t="shared" si="0"/>
        <v>80</v>
      </c>
    </row>
    <row r="7" spans="1:10" x14ac:dyDescent="0.25">
      <c r="A7">
        <f>A2/2</f>
        <v>400</v>
      </c>
      <c r="B7">
        <v>1642.54255319149</v>
      </c>
      <c r="C7">
        <v>3.12109643452095</v>
      </c>
      <c r="D7">
        <v>2.0055464629932702</v>
      </c>
      <c r="E7">
        <v>3.8108625574126299E-3</v>
      </c>
      <c r="F7">
        <v>24.6766953417659</v>
      </c>
      <c r="G7">
        <v>4.6889711135518201E-2</v>
      </c>
      <c r="H7" t="s">
        <v>64</v>
      </c>
      <c r="I7">
        <f>B7</f>
        <v>1642.54255319149</v>
      </c>
      <c r="J7">
        <f t="shared" si="0"/>
        <v>40</v>
      </c>
    </row>
    <row r="8" spans="1:10" x14ac:dyDescent="0.25">
      <c r="A8">
        <f>A3/2</f>
        <v>400</v>
      </c>
      <c r="B8">
        <v>1650.90035587188</v>
      </c>
      <c r="C8">
        <v>2.8830400145393398</v>
      </c>
      <c r="D8">
        <v>2.0157513502709201</v>
      </c>
      <c r="E8">
        <v>3.5201953779479202E-3</v>
      </c>
      <c r="F8">
        <v>24.802258573031999</v>
      </c>
      <c r="G8">
        <v>4.3313276699391501E-2</v>
      </c>
      <c r="H8" t="s">
        <v>64</v>
      </c>
      <c r="I8">
        <f>B8</f>
        <v>1650.90035587188</v>
      </c>
      <c r="J8">
        <f t="shared" si="0"/>
        <v>40</v>
      </c>
    </row>
    <row r="9" spans="1:10" x14ac:dyDescent="0.25">
      <c r="A9">
        <f>A4/2</f>
        <v>400</v>
      </c>
      <c r="B9">
        <v>1649.54255319148</v>
      </c>
      <c r="C9">
        <v>3.20193833999519</v>
      </c>
      <c r="D9">
        <v>2.0140934715402801</v>
      </c>
      <c r="E9">
        <v>3.90957062270475E-3</v>
      </c>
      <c r="F9">
        <v>24.7818596597659</v>
      </c>
      <c r="G9">
        <v>4.8104237400520902E-2</v>
      </c>
      <c r="H9" t="s">
        <v>64</v>
      </c>
      <c r="I9">
        <f>B9</f>
        <v>1649.54255319148</v>
      </c>
      <c r="J9">
        <f t="shared" si="0"/>
        <v>40</v>
      </c>
    </row>
    <row r="10" spans="1:10" x14ac:dyDescent="0.25">
      <c r="A10">
        <f>A5/2</f>
        <v>400</v>
      </c>
      <c r="B10">
        <v>1649.62765957446</v>
      </c>
      <c r="C10">
        <v>3.3774790106963302</v>
      </c>
      <c r="D10">
        <v>2.01419738653781</v>
      </c>
      <c r="E10">
        <v>4.1239059959662103E-3</v>
      </c>
      <c r="F10">
        <v>24.7831382532978</v>
      </c>
      <c r="G10">
        <v>5.0741468102742E-2</v>
      </c>
      <c r="H10" t="s">
        <v>64</v>
      </c>
      <c r="I10">
        <f>B10</f>
        <v>1649.62765957446</v>
      </c>
      <c r="J10">
        <f t="shared" si="0"/>
        <v>40</v>
      </c>
    </row>
    <row r="11" spans="1:10" x14ac:dyDescent="0.25">
      <c r="A11">
        <f>A6/2</f>
        <v>400</v>
      </c>
      <c r="B11">
        <v>1643.9786476868301</v>
      </c>
      <c r="C11">
        <v>3.3141207693297399</v>
      </c>
      <c r="D11">
        <v>2.0072999361255501</v>
      </c>
      <c r="E11">
        <v>4.0465455058971197E-3</v>
      </c>
      <c r="F11">
        <v>24.698270470078199</v>
      </c>
      <c r="G11">
        <v>4.9789607210885399E-2</v>
      </c>
      <c r="H11" t="s">
        <v>64</v>
      </c>
      <c r="I11">
        <f>B11</f>
        <v>1643.9786476868301</v>
      </c>
      <c r="J11">
        <f t="shared" si="0"/>
        <v>40</v>
      </c>
    </row>
    <row r="12" spans="1:10" x14ac:dyDescent="0.25">
      <c r="A12">
        <f t="shared" ref="A12" si="1">A7/2</f>
        <v>200</v>
      </c>
      <c r="B12">
        <v>835.95390070921997</v>
      </c>
      <c r="C12">
        <v>3.0709391232960499</v>
      </c>
      <c r="D12">
        <v>1.02070073346669</v>
      </c>
      <c r="E12">
        <v>3.7496204191648998E-3</v>
      </c>
      <c r="F12">
        <v>12.558931692503499</v>
      </c>
      <c r="G12">
        <v>4.6136174074421103E-2</v>
      </c>
      <c r="H12" t="s">
        <v>64</v>
      </c>
      <c r="I12">
        <f>B12</f>
        <v>835.95390070921997</v>
      </c>
      <c r="J12">
        <f t="shared" si="0"/>
        <v>20</v>
      </c>
    </row>
    <row r="13" spans="1:10" x14ac:dyDescent="0.25">
      <c r="A13">
        <f>A9/2</f>
        <v>200</v>
      </c>
      <c r="B13">
        <v>837.9375</v>
      </c>
      <c r="C13">
        <v>3.3845471682936901</v>
      </c>
      <c r="D13">
        <v>1.0231227106227101</v>
      </c>
      <c r="E13">
        <v>4.1325362250228198E-3</v>
      </c>
      <c r="F13">
        <v>12.588732244875001</v>
      </c>
      <c r="G13">
        <v>5.0847656384633899E-2</v>
      </c>
      <c r="H13" t="s">
        <v>64</v>
      </c>
      <c r="I13">
        <f>B13</f>
        <v>837.9375</v>
      </c>
      <c r="J13">
        <f t="shared" si="0"/>
        <v>20</v>
      </c>
    </row>
    <row r="14" spans="1:10" x14ac:dyDescent="0.25">
      <c r="A14">
        <f>A10/2</f>
        <v>200</v>
      </c>
      <c r="B14">
        <v>826.44237918215595</v>
      </c>
      <c r="C14">
        <v>3.46557618713291</v>
      </c>
      <c r="D14">
        <v>1.00908715406856</v>
      </c>
      <c r="E14">
        <v>4.23147275596203E-3</v>
      </c>
      <c r="F14">
        <v>12.416035596141199</v>
      </c>
      <c r="G14">
        <v>5.2064993742410401E-2</v>
      </c>
      <c r="H14" t="s">
        <v>64</v>
      </c>
      <c r="I14">
        <f>B14</f>
        <v>826.44237918215595</v>
      </c>
      <c r="J14">
        <f t="shared" si="0"/>
        <v>20</v>
      </c>
    </row>
    <row r="15" spans="1:10" x14ac:dyDescent="0.25">
      <c r="A15">
        <f>A11/2</f>
        <v>200</v>
      </c>
      <c r="B15">
        <v>829.43190661478502</v>
      </c>
      <c r="C15">
        <v>3.2529879580581502</v>
      </c>
      <c r="D15">
        <v>1.0127373707140199</v>
      </c>
      <c r="E15">
        <v>3.97190226869127E-3</v>
      </c>
      <c r="F15">
        <v>12.4609486837976</v>
      </c>
      <c r="G15">
        <v>4.88711800101998E-2</v>
      </c>
      <c r="H15" t="s">
        <v>64</v>
      </c>
      <c r="I15">
        <f>B15</f>
        <v>829.43190661478502</v>
      </c>
      <c r="J15">
        <f t="shared" si="0"/>
        <v>20</v>
      </c>
    </row>
    <row r="16" spans="1:10" x14ac:dyDescent="0.25">
      <c r="A16">
        <v>200</v>
      </c>
      <c r="B16">
        <v>830.899224806201</v>
      </c>
      <c r="C16">
        <v>3.0472292189351702</v>
      </c>
      <c r="D16">
        <v>1.0145289680173299</v>
      </c>
      <c r="E16">
        <v>3.7206705969904399E-3</v>
      </c>
      <c r="F16">
        <v>12.4829929004961</v>
      </c>
      <c r="G16">
        <v>4.5779968942712801E-2</v>
      </c>
      <c r="H16" t="s">
        <v>64</v>
      </c>
      <c r="I16">
        <f>B16</f>
        <v>830.899224806201</v>
      </c>
      <c r="J16">
        <f t="shared" si="0"/>
        <v>20</v>
      </c>
    </row>
    <row r="17" spans="1:10" x14ac:dyDescent="0.25">
      <c r="A17">
        <v>100</v>
      </c>
      <c r="B17">
        <v>410.085409252668</v>
      </c>
      <c r="C17">
        <v>3.1356496745852298</v>
      </c>
      <c r="D17">
        <v>0.50071478541229397</v>
      </c>
      <c r="E17">
        <v>3.82863208130065E-3</v>
      </c>
      <c r="F17">
        <v>6.1609074836868301</v>
      </c>
      <c r="G17">
        <v>4.71083513592397E-2</v>
      </c>
      <c r="H17" t="s">
        <v>64</v>
      </c>
      <c r="I17">
        <f>B17</f>
        <v>410.085409252668</v>
      </c>
      <c r="J17">
        <f t="shared" si="0"/>
        <v>10</v>
      </c>
    </row>
    <row r="18" spans="1:10" x14ac:dyDescent="0.25">
      <c r="A18">
        <f>A13/2</f>
        <v>100</v>
      </c>
      <c r="B18">
        <v>411.04982206405703</v>
      </c>
      <c r="C18">
        <v>3.2385781999175798</v>
      </c>
      <c r="D18">
        <v>0.50189233463254801</v>
      </c>
      <c r="E18">
        <v>3.9543079364072996E-3</v>
      </c>
      <c r="F18">
        <v>6.1753963144839803</v>
      </c>
      <c r="G18">
        <v>4.8654695383428599E-2</v>
      </c>
      <c r="H18" t="s">
        <v>64</v>
      </c>
      <c r="I18">
        <f>B18</f>
        <v>411.04982206405703</v>
      </c>
      <c r="J18">
        <f t="shared" si="0"/>
        <v>10</v>
      </c>
    </row>
    <row r="19" spans="1:10" x14ac:dyDescent="0.25">
      <c r="A19">
        <f>A15/2</f>
        <v>100</v>
      </c>
      <c r="B19">
        <v>409.634751773049</v>
      </c>
      <c r="C19">
        <v>3.0550794379516901</v>
      </c>
      <c r="D19">
        <v>0.50016453207942502</v>
      </c>
      <c r="E19">
        <v>3.7302557239947301E-3</v>
      </c>
      <c r="F19">
        <v>6.15413704275886</v>
      </c>
      <c r="G19">
        <v>4.5897906504001801E-2</v>
      </c>
      <c r="H19" t="s">
        <v>64</v>
      </c>
      <c r="I19">
        <f>B19</f>
        <v>409.634751773049</v>
      </c>
      <c r="J19">
        <f t="shared" si="0"/>
        <v>10</v>
      </c>
    </row>
    <row r="20" spans="1:10" x14ac:dyDescent="0.25">
      <c r="A20">
        <v>100</v>
      </c>
      <c r="B20">
        <v>408.40070921985802</v>
      </c>
      <c r="C20">
        <v>3.09932837401265</v>
      </c>
      <c r="D20">
        <v>0.498657764615211</v>
      </c>
      <c r="E20">
        <v>3.7842837289531802E-3</v>
      </c>
      <c r="F20">
        <v>6.1355974365460897</v>
      </c>
      <c r="G20">
        <v>4.65626792444414E-2</v>
      </c>
      <c r="H20" t="s">
        <v>64</v>
      </c>
      <c r="I20">
        <f>B20</f>
        <v>408.40070921985802</v>
      </c>
      <c r="J20">
        <f t="shared" si="0"/>
        <v>10</v>
      </c>
    </row>
    <row r="21" spans="1:10" x14ac:dyDescent="0.25">
      <c r="A21">
        <v>100</v>
      </c>
      <c r="B21">
        <v>411.02482269503503</v>
      </c>
      <c r="C21">
        <v>3.14266952231787</v>
      </c>
      <c r="D21">
        <v>0.50186181037244804</v>
      </c>
      <c r="E21">
        <v>3.83720332395344E-3</v>
      </c>
      <c r="F21">
        <v>6.1750207371134698</v>
      </c>
      <c r="G21">
        <v>4.7213813859135E-2</v>
      </c>
      <c r="H21" t="s">
        <v>64</v>
      </c>
      <c r="I21">
        <f>B21</f>
        <v>411.02482269503503</v>
      </c>
      <c r="J21">
        <f t="shared" si="0"/>
        <v>10</v>
      </c>
    </row>
    <row r="22" spans="1:10" x14ac:dyDescent="0.25">
      <c r="A22">
        <v>50</v>
      </c>
      <c r="B22">
        <v>2286.0992907801401</v>
      </c>
      <c r="C22">
        <v>3.32987143370883</v>
      </c>
      <c r="D22">
        <v>2.7913300253725701</v>
      </c>
      <c r="E22">
        <v>4.0657770863355598E-3</v>
      </c>
      <c r="F22">
        <v>3.43451532564539</v>
      </c>
      <c r="G22">
        <v>5.0026236907667297E-3</v>
      </c>
      <c r="H22" t="s">
        <v>72</v>
      </c>
      <c r="I22">
        <f>B22/10</f>
        <v>228.60992907801401</v>
      </c>
      <c r="J22">
        <f t="shared" si="0"/>
        <v>5</v>
      </c>
    </row>
    <row r="23" spans="1:10" x14ac:dyDescent="0.25">
      <c r="A23">
        <f>A17/2</f>
        <v>50</v>
      </c>
      <c r="B23">
        <v>2287.8915662650502</v>
      </c>
      <c r="C23">
        <v>3.53564287240442</v>
      </c>
      <c r="D23">
        <v>2.7935183959280301</v>
      </c>
      <c r="E23">
        <v>4.3170242642300597E-3</v>
      </c>
      <c r="F23">
        <v>3.4372079460602301</v>
      </c>
      <c r="G23">
        <v>5.31176387668531E-3</v>
      </c>
      <c r="H23" t="s">
        <v>72</v>
      </c>
      <c r="I23">
        <f>B23/10</f>
        <v>228.78915662650502</v>
      </c>
      <c r="J23">
        <f t="shared" si="0"/>
        <v>5</v>
      </c>
    </row>
    <row r="24" spans="1:10" x14ac:dyDescent="0.25">
      <c r="A24">
        <f>A18/2</f>
        <v>50</v>
      </c>
      <c r="B24">
        <v>2283.6276595744598</v>
      </c>
      <c r="C24">
        <v>3.09369794933263</v>
      </c>
      <c r="D24">
        <v>2.78831216065258</v>
      </c>
      <c r="E24">
        <v>3.7774089735441202E-3</v>
      </c>
      <c r="F24">
        <v>3.4308020769297798</v>
      </c>
      <c r="G24">
        <v>4.6478090705652101E-3</v>
      </c>
      <c r="H24" t="s">
        <v>72</v>
      </c>
      <c r="I24">
        <f>B24/10</f>
        <v>228.36276595744599</v>
      </c>
      <c r="J24">
        <f t="shared" si="0"/>
        <v>5</v>
      </c>
    </row>
    <row r="25" spans="1:10" x14ac:dyDescent="0.25">
      <c r="A25">
        <v>50</v>
      </c>
      <c r="B25">
        <v>2288.4221311475399</v>
      </c>
      <c r="C25">
        <v>3.2196195204387501</v>
      </c>
      <c r="D25">
        <v>2.7941662162973602</v>
      </c>
      <c r="E25">
        <v>3.9311593656150799E-3</v>
      </c>
      <c r="F25">
        <v>3.4380050388319598</v>
      </c>
      <c r="G25">
        <v>4.8369870155204097E-3</v>
      </c>
      <c r="H25" t="s">
        <v>72</v>
      </c>
      <c r="I25">
        <f>B25/10</f>
        <v>228.84221311475397</v>
      </c>
      <c r="J25">
        <f t="shared" si="0"/>
        <v>5</v>
      </c>
    </row>
    <row r="26" spans="1:10" x14ac:dyDescent="0.25">
      <c r="A26">
        <f>A19/2</f>
        <v>50</v>
      </c>
      <c r="B26">
        <v>2285.4751773049602</v>
      </c>
      <c r="C26">
        <v>3.4441800825707101</v>
      </c>
      <c r="D26">
        <v>2.7905679820573401</v>
      </c>
      <c r="E26">
        <v>4.2053480861669202E-3</v>
      </c>
      <c r="F26">
        <v>3.4335776903886499</v>
      </c>
      <c r="G26">
        <v>5.1743549921818904E-3</v>
      </c>
      <c r="H26" t="s">
        <v>72</v>
      </c>
      <c r="I26">
        <f>B26/10</f>
        <v>228.54751773049603</v>
      </c>
      <c r="J26">
        <f t="shared" si="0"/>
        <v>5</v>
      </c>
    </row>
    <row r="27" spans="1:10" x14ac:dyDescent="0.25">
      <c r="A27">
        <f t="shared" ref="A27:A36" si="2">A22/2</f>
        <v>25</v>
      </c>
      <c r="B27">
        <v>1204.7046263345201</v>
      </c>
      <c r="C27">
        <v>3.62109281451239</v>
      </c>
      <c r="D27">
        <v>1.4709458197002601</v>
      </c>
      <c r="E27">
        <v>4.4213587478783801E-3</v>
      </c>
      <c r="F27">
        <v>1.80988486314163</v>
      </c>
      <c r="G27">
        <v>5.4401393750413696E-3</v>
      </c>
      <c r="H27" t="s">
        <v>72</v>
      </c>
      <c r="I27">
        <f>B27/10</f>
        <v>120.470462633452</v>
      </c>
      <c r="J27">
        <f t="shared" si="0"/>
        <v>2.5</v>
      </c>
    </row>
    <row r="28" spans="1:10" x14ac:dyDescent="0.25">
      <c r="A28">
        <f t="shared" si="2"/>
        <v>25</v>
      </c>
      <c r="B28">
        <v>1203.8242677824201</v>
      </c>
      <c r="C28">
        <v>3.2819806847692199</v>
      </c>
      <c r="D28">
        <v>1.46987090083324</v>
      </c>
      <c r="E28">
        <v>4.0073024234056403E-3</v>
      </c>
      <c r="F28">
        <v>1.80856225875983</v>
      </c>
      <c r="G28">
        <v>4.9306751486132604E-3</v>
      </c>
      <c r="H28" t="s">
        <v>72</v>
      </c>
      <c r="I28">
        <f>B28/10</f>
        <v>120.38242677824201</v>
      </c>
      <c r="J28">
        <f t="shared" si="0"/>
        <v>2.5</v>
      </c>
    </row>
    <row r="29" spans="1:10" x14ac:dyDescent="0.25">
      <c r="A29">
        <f t="shared" si="2"/>
        <v>25</v>
      </c>
      <c r="B29">
        <v>1205.27758007117</v>
      </c>
      <c r="C29">
        <v>3.1666511042135399</v>
      </c>
      <c r="D29">
        <v>1.47164539691229</v>
      </c>
      <c r="E29">
        <v>3.8664848647295999E-3</v>
      </c>
      <c r="F29">
        <v>1.8107456386982099</v>
      </c>
      <c r="G29">
        <v>4.75741005312234E-3</v>
      </c>
      <c r="H29" t="s">
        <v>72</v>
      </c>
      <c r="I29">
        <f>B29/10</f>
        <v>120.527758007117</v>
      </c>
      <c r="J29">
        <f t="shared" si="0"/>
        <v>2.5</v>
      </c>
    </row>
    <row r="30" spans="1:10" x14ac:dyDescent="0.25">
      <c r="A30">
        <f t="shared" si="2"/>
        <v>25</v>
      </c>
      <c r="B30">
        <v>1204.1302681992299</v>
      </c>
      <c r="C30">
        <v>3.30308399059777</v>
      </c>
      <c r="D30">
        <v>1.4702445277157901</v>
      </c>
      <c r="E30">
        <v>4.03306958558946E-3</v>
      </c>
      <c r="F30">
        <v>1.8090219776904199</v>
      </c>
      <c r="G30">
        <v>4.9623796452561804E-3</v>
      </c>
      <c r="H30" t="s">
        <v>72</v>
      </c>
      <c r="I30">
        <f>B30/10</f>
        <v>120.41302681992299</v>
      </c>
      <c r="J30">
        <f t="shared" si="0"/>
        <v>2.5</v>
      </c>
    </row>
    <row r="31" spans="1:10" x14ac:dyDescent="0.25">
      <c r="A31">
        <f t="shared" si="2"/>
        <v>25</v>
      </c>
      <c r="B31">
        <v>1205.2801418439699</v>
      </c>
      <c r="C31">
        <v>3.5408069827381001</v>
      </c>
      <c r="D31">
        <v>1.47164852484001</v>
      </c>
      <c r="E31">
        <v>4.3233296492528701E-3</v>
      </c>
      <c r="F31">
        <v>1.81074948737092</v>
      </c>
      <c r="G31">
        <v>5.3195221644184304E-3</v>
      </c>
      <c r="H31" t="s">
        <v>72</v>
      </c>
      <c r="I31">
        <f>B31/10</f>
        <v>120.52801418439699</v>
      </c>
      <c r="J31">
        <f t="shared" si="0"/>
        <v>2.5</v>
      </c>
    </row>
    <row r="32" spans="1:10" x14ac:dyDescent="0.25">
      <c r="A32">
        <f t="shared" si="2"/>
        <v>12.5</v>
      </c>
      <c r="B32">
        <v>669.06410256410197</v>
      </c>
      <c r="C32">
        <v>4.17830304840595</v>
      </c>
      <c r="D32">
        <v>0.81692808615885504</v>
      </c>
      <c r="E32">
        <v>5.1017131238167901E-3</v>
      </c>
      <c r="F32">
        <v>1.0051667149205099</v>
      </c>
      <c r="G32">
        <v>6.2772627211847504E-3</v>
      </c>
      <c r="H32" t="s">
        <v>72</v>
      </c>
      <c r="I32">
        <f>B32/10</f>
        <v>66.906410256410197</v>
      </c>
      <c r="J32">
        <f t="shared" si="0"/>
        <v>1.25</v>
      </c>
    </row>
    <row r="33" spans="1:10" x14ac:dyDescent="0.25">
      <c r="A33">
        <f t="shared" si="2"/>
        <v>12.5</v>
      </c>
      <c r="B33">
        <v>671.91134751772995</v>
      </c>
      <c r="C33">
        <v>3.31456580621261</v>
      </c>
      <c r="D33">
        <v>0.82040457572372405</v>
      </c>
      <c r="E33">
        <v>4.04708889647449E-3</v>
      </c>
      <c r="F33">
        <v>1.0094442659737499</v>
      </c>
      <c r="G33">
        <v>4.9796293210924202E-3</v>
      </c>
      <c r="H33" t="s">
        <v>72</v>
      </c>
      <c r="I33">
        <f>B33/10</f>
        <v>67.191134751772992</v>
      </c>
      <c r="J33">
        <f t="shared" si="0"/>
        <v>1.25</v>
      </c>
    </row>
    <row r="34" spans="1:10" x14ac:dyDescent="0.25">
      <c r="A34">
        <f t="shared" si="2"/>
        <v>12.5</v>
      </c>
      <c r="B34">
        <v>670.48717948717899</v>
      </c>
      <c r="C34">
        <v>3.5026530224188202</v>
      </c>
      <c r="D34">
        <v>0.81866566481950998</v>
      </c>
      <c r="E34">
        <v>4.2767436171170002E-3</v>
      </c>
      <c r="F34">
        <v>1.0073046708358899</v>
      </c>
      <c r="G34">
        <v>5.2622016613330597E-3</v>
      </c>
      <c r="H34" t="s">
        <v>72</v>
      </c>
      <c r="I34">
        <f>B34/10</f>
        <v>67.048717948717893</v>
      </c>
      <c r="J34">
        <f t="shared" si="0"/>
        <v>1.25</v>
      </c>
    </row>
    <row r="35" spans="1:10" x14ac:dyDescent="0.25">
      <c r="A35">
        <f t="shared" si="2"/>
        <v>12.5</v>
      </c>
      <c r="B35">
        <v>666.94244604316498</v>
      </c>
      <c r="C35">
        <v>3.8536455449693601</v>
      </c>
      <c r="D35">
        <v>0.814337540956245</v>
      </c>
      <c r="E35">
        <v>4.7053059157135101E-3</v>
      </c>
      <c r="F35">
        <v>1.0019792497625799</v>
      </c>
      <c r="G35">
        <v>5.7895143650063098E-3</v>
      </c>
      <c r="H35" t="s">
        <v>72</v>
      </c>
      <c r="I35">
        <f>B35/10</f>
        <v>66.694244604316495</v>
      </c>
      <c r="J35">
        <f t="shared" si="0"/>
        <v>1.25</v>
      </c>
    </row>
    <row r="36" spans="1:10" x14ac:dyDescent="0.25">
      <c r="A36">
        <f t="shared" si="2"/>
        <v>12.5</v>
      </c>
      <c r="B36">
        <v>665.96099290780103</v>
      </c>
      <c r="C36">
        <v>3.23862829927134</v>
      </c>
      <c r="D36">
        <v>0.81313918547960995</v>
      </c>
      <c r="E36">
        <v>3.9543691077794096E-3</v>
      </c>
      <c r="F36">
        <v>1.0005047661964499</v>
      </c>
      <c r="G36">
        <v>4.8655448049767201E-3</v>
      </c>
      <c r="H36" t="s">
        <v>72</v>
      </c>
      <c r="I36">
        <f>B36/10</f>
        <v>66.596099290780103</v>
      </c>
      <c r="J36">
        <f t="shared" si="0"/>
        <v>1.25</v>
      </c>
    </row>
    <row r="37" spans="1:10" x14ac:dyDescent="0.25">
      <c r="A37">
        <f t="shared" ref="A37:A46" si="3">A32/2</f>
        <v>6.25</v>
      </c>
      <c r="B37">
        <v>403.131672597864</v>
      </c>
      <c r="C37">
        <v>3.4071696600160499</v>
      </c>
      <c r="D37">
        <v>0.492224264466257</v>
      </c>
      <c r="E37">
        <v>4.1601583150379104E-3</v>
      </c>
      <c r="F37">
        <v>0.60564382018505303</v>
      </c>
      <c r="G37">
        <v>5.1187524800839898E-3</v>
      </c>
      <c r="H37" t="s">
        <v>72</v>
      </c>
      <c r="I37">
        <f>B37/10</f>
        <v>40.313167259786397</v>
      </c>
      <c r="J37">
        <f t="shared" si="0"/>
        <v>0.625</v>
      </c>
    </row>
    <row r="38" spans="1:10" x14ac:dyDescent="0.25">
      <c r="A38">
        <f t="shared" si="3"/>
        <v>6.25</v>
      </c>
      <c r="B38">
        <v>401.791666666666</v>
      </c>
      <c r="C38">
        <v>3.7367177563856999</v>
      </c>
      <c r="D38">
        <v>0.49058811558811499</v>
      </c>
      <c r="E38">
        <v>4.5625369430838799E-3</v>
      </c>
      <c r="F38">
        <v>0.60363066575833302</v>
      </c>
      <c r="G38">
        <v>5.6138482058398897E-3</v>
      </c>
      <c r="H38" t="s">
        <v>72</v>
      </c>
      <c r="I38">
        <f>B38/10</f>
        <v>40.179166666666603</v>
      </c>
      <c r="J38">
        <f t="shared" si="0"/>
        <v>0.625</v>
      </c>
    </row>
    <row r="39" spans="1:10" x14ac:dyDescent="0.25">
      <c r="A39">
        <f t="shared" si="3"/>
        <v>6.25</v>
      </c>
      <c r="B39">
        <v>392.02836879432601</v>
      </c>
      <c r="C39">
        <v>5.2153218081611996</v>
      </c>
      <c r="D39">
        <v>0.47866711696498898</v>
      </c>
      <c r="E39">
        <v>6.3679142956791198E-3</v>
      </c>
      <c r="F39">
        <v>0.58896280058439698</v>
      </c>
      <c r="G39">
        <v>7.8352251586542802E-3</v>
      </c>
      <c r="H39" t="s">
        <v>72</v>
      </c>
      <c r="I39">
        <f>B39/10</f>
        <v>39.202836879432603</v>
      </c>
      <c r="J39">
        <f t="shared" si="0"/>
        <v>0.625</v>
      </c>
    </row>
    <row r="40" spans="1:10" x14ac:dyDescent="0.25">
      <c r="A40">
        <f t="shared" si="3"/>
        <v>6.25</v>
      </c>
      <c r="B40">
        <v>400.98467432950099</v>
      </c>
      <c r="C40">
        <v>4.2117754544384498</v>
      </c>
      <c r="D40">
        <v>0.48960277695909799</v>
      </c>
      <c r="E40">
        <v>5.1425829724523198E-3</v>
      </c>
      <c r="F40">
        <v>0.60241828291877297</v>
      </c>
      <c r="G40">
        <v>6.3275499033594203E-3</v>
      </c>
      <c r="H40" t="s">
        <v>72</v>
      </c>
      <c r="I40">
        <f>B40/10</f>
        <v>40.098467432950102</v>
      </c>
      <c r="J40">
        <f t="shared" si="0"/>
        <v>0.625</v>
      </c>
    </row>
    <row r="41" spans="1:10" x14ac:dyDescent="0.25">
      <c r="A41">
        <f t="shared" si="3"/>
        <v>6.25</v>
      </c>
      <c r="B41">
        <v>405.595744680851</v>
      </c>
      <c r="C41">
        <v>4.7090149982367304</v>
      </c>
      <c r="D41">
        <v>0.49523289948821803</v>
      </c>
      <c r="E41">
        <v>5.7497130625601203E-3</v>
      </c>
      <c r="F41">
        <v>0.60934571247234004</v>
      </c>
      <c r="G41">
        <v>7.0745764391619698E-3</v>
      </c>
      <c r="H41" t="s">
        <v>72</v>
      </c>
      <c r="I41">
        <f>B41/10</f>
        <v>40.559574468085103</v>
      </c>
      <c r="J41">
        <f t="shared" si="0"/>
        <v>0.625</v>
      </c>
    </row>
    <row r="42" spans="1:10" x14ac:dyDescent="0.25">
      <c r="A42">
        <f t="shared" si="3"/>
        <v>3.125</v>
      </c>
      <c r="B42">
        <v>269.41004184100399</v>
      </c>
      <c r="C42">
        <v>4.1365381723177199</v>
      </c>
      <c r="D42">
        <v>0.32894999003785602</v>
      </c>
      <c r="E42">
        <v>5.0507181591180998E-3</v>
      </c>
      <c r="F42">
        <v>0.40474747589372301</v>
      </c>
      <c r="G42">
        <v>6.2145173681822903E-3</v>
      </c>
      <c r="H42" t="s">
        <v>72</v>
      </c>
      <c r="I42">
        <f>B42/10</f>
        <v>26.9410041841004</v>
      </c>
      <c r="J42">
        <f t="shared" si="0"/>
        <v>0.3125</v>
      </c>
    </row>
    <row r="43" spans="1:10" x14ac:dyDescent="0.25">
      <c r="A43">
        <f t="shared" si="3"/>
        <v>3.125</v>
      </c>
      <c r="B43">
        <v>263.569395017793</v>
      </c>
      <c r="C43">
        <v>3.36020873791733</v>
      </c>
      <c r="D43">
        <v>0.32181855313527902</v>
      </c>
      <c r="E43">
        <v>4.1028189718160298E-3</v>
      </c>
      <c r="F43">
        <v>0.39597279532455498</v>
      </c>
      <c r="G43">
        <v>5.0482008608673801E-3</v>
      </c>
      <c r="H43" t="s">
        <v>72</v>
      </c>
      <c r="I43">
        <f>B43/10</f>
        <v>26.356939501779301</v>
      </c>
      <c r="J43">
        <f t="shared" si="0"/>
        <v>0.3125</v>
      </c>
    </row>
    <row r="44" spans="1:10" x14ac:dyDescent="0.25">
      <c r="A44">
        <f t="shared" si="3"/>
        <v>3.125</v>
      </c>
      <c r="B44">
        <v>267.41221374045699</v>
      </c>
      <c r="C44">
        <v>4.3265480254812001</v>
      </c>
      <c r="D44">
        <v>0.32651063948773801</v>
      </c>
      <c r="E44">
        <v>5.2827204218329604E-3</v>
      </c>
      <c r="F44">
        <v>0.40174604404122</v>
      </c>
      <c r="G44">
        <v>6.4999781770568102E-3</v>
      </c>
      <c r="H44" t="s">
        <v>72</v>
      </c>
      <c r="I44">
        <f>B44/10</f>
        <v>26.741221374045701</v>
      </c>
      <c r="J44">
        <f t="shared" si="0"/>
        <v>0.3125</v>
      </c>
    </row>
    <row r="45" spans="1:10" x14ac:dyDescent="0.25">
      <c r="A45">
        <f t="shared" si="3"/>
        <v>3.125</v>
      </c>
      <c r="B45">
        <v>265.17021276595699</v>
      </c>
      <c r="C45">
        <v>3.3666079757364198</v>
      </c>
      <c r="D45">
        <v>0.32377315356038699</v>
      </c>
      <c r="E45">
        <v>4.1106324490066204E-3</v>
      </c>
      <c r="F45">
        <v>0.398377779706383</v>
      </c>
      <c r="G45">
        <v>5.0578147391668804E-3</v>
      </c>
      <c r="H45" t="s">
        <v>72</v>
      </c>
      <c r="I45">
        <f>B45/10</f>
        <v>26.517021276595699</v>
      </c>
      <c r="J45">
        <f t="shared" si="0"/>
        <v>0.3125</v>
      </c>
    </row>
    <row r="46" spans="1:10" x14ac:dyDescent="0.25">
      <c r="A46">
        <f t="shared" si="3"/>
        <v>3.125</v>
      </c>
      <c r="B46">
        <v>269.67375886524798</v>
      </c>
      <c r="C46">
        <v>3.6566360965272202</v>
      </c>
      <c r="D46">
        <v>0.32927198884645598</v>
      </c>
      <c r="E46">
        <v>4.4647571386168703E-3</v>
      </c>
      <c r="F46">
        <v>0.40514367047943201</v>
      </c>
      <c r="G46">
        <v>5.4935377323638204E-3</v>
      </c>
      <c r="H46" t="s">
        <v>72</v>
      </c>
      <c r="I46">
        <f>B46/10</f>
        <v>26.967375886524799</v>
      </c>
      <c r="J46">
        <f t="shared" si="0"/>
        <v>0.3125</v>
      </c>
    </row>
    <row r="47" spans="1:10" x14ac:dyDescent="0.25">
      <c r="A47">
        <v>1.33</v>
      </c>
      <c r="B47">
        <v>170.10370370370299</v>
      </c>
      <c r="C47">
        <v>4.4033444659231602</v>
      </c>
      <c r="D47">
        <v>0.207696829919052</v>
      </c>
      <c r="E47">
        <v>5.3764889693811496E-3</v>
      </c>
      <c r="F47">
        <v>0.25555485698962899</v>
      </c>
      <c r="G47">
        <v>6.6153531096840596E-3</v>
      </c>
      <c r="H47" t="s">
        <v>72</v>
      </c>
      <c r="I47">
        <f>B47/10</f>
        <v>17.0103703703703</v>
      </c>
      <c r="J47">
        <f t="shared" si="0"/>
        <v>0.13300000000000001</v>
      </c>
    </row>
    <row r="48" spans="1:10" x14ac:dyDescent="0.25">
      <c r="A48">
        <v>1.33</v>
      </c>
      <c r="B48">
        <v>158.512455516014</v>
      </c>
      <c r="C48">
        <v>3.37271976353821</v>
      </c>
      <c r="D48">
        <v>0.193543901728955</v>
      </c>
      <c r="E48">
        <v>4.1180949493751003E-3</v>
      </c>
      <c r="F48">
        <v>0.23814077541209899</v>
      </c>
      <c r="G48">
        <v>5.0669967676802499E-3</v>
      </c>
      <c r="H48" t="s">
        <v>72</v>
      </c>
      <c r="I48">
        <f>B48/10</f>
        <v>15.8512455516014</v>
      </c>
      <c r="J48">
        <f t="shared" si="0"/>
        <v>0.13300000000000001</v>
      </c>
    </row>
    <row r="49" spans="1:10" x14ac:dyDescent="0.25">
      <c r="A49">
        <v>1.33</v>
      </c>
      <c r="B49">
        <v>154.89361702127599</v>
      </c>
      <c r="C49">
        <v>3.88493828290432</v>
      </c>
      <c r="D49">
        <v>0.18912529550827401</v>
      </c>
      <c r="E49">
        <v>4.7435143869405698E-3</v>
      </c>
      <c r="F49">
        <v>0.23270402280850999</v>
      </c>
      <c r="G49">
        <v>5.83652692848178E-3</v>
      </c>
      <c r="H49" t="s">
        <v>72</v>
      </c>
      <c r="I49">
        <f>B49/10</f>
        <v>15.489361702127599</v>
      </c>
      <c r="J49">
        <f t="shared" si="0"/>
        <v>0.13300000000000001</v>
      </c>
    </row>
    <row r="50" spans="1:10" x14ac:dyDescent="0.25">
      <c r="A50">
        <v>1.33</v>
      </c>
      <c r="B50">
        <v>179.68376068376</v>
      </c>
      <c r="C50">
        <v>3.8238660072234398</v>
      </c>
      <c r="D50">
        <v>0.219394091188962</v>
      </c>
      <c r="E50">
        <v>4.6689450637648804E-3</v>
      </c>
      <c r="F50">
        <v>0.26994743068547</v>
      </c>
      <c r="G50">
        <v>5.7447751539005196E-3</v>
      </c>
      <c r="H50" t="s">
        <v>72</v>
      </c>
      <c r="I50">
        <f>B50/10</f>
        <v>17.968376068375999</v>
      </c>
      <c r="J50">
        <f t="shared" si="0"/>
        <v>0.13300000000000001</v>
      </c>
    </row>
    <row r="51" spans="1:10" x14ac:dyDescent="0.25">
      <c r="A51">
        <v>0.26700000000000002</v>
      </c>
      <c r="B51">
        <v>124.87943262411299</v>
      </c>
      <c r="C51">
        <v>3.3972863579691599</v>
      </c>
      <c r="D51">
        <v>0.15247793971198201</v>
      </c>
      <c r="E51">
        <v>4.14809079117114E-3</v>
      </c>
      <c r="F51">
        <v>0.18761229091631201</v>
      </c>
      <c r="G51">
        <v>5.1039043269504401E-3</v>
      </c>
      <c r="H51" t="s">
        <v>72</v>
      </c>
      <c r="I51">
        <f>B51/10</f>
        <v>12.487943262411299</v>
      </c>
      <c r="J51">
        <f t="shared" si="0"/>
        <v>2.6700000000000002E-2</v>
      </c>
    </row>
    <row r="52" spans="1:10" x14ac:dyDescent="0.25">
      <c r="A52">
        <v>0.26700000000000002</v>
      </c>
      <c r="B52">
        <v>135.529411764705</v>
      </c>
      <c r="C52">
        <v>3.3701600327440802</v>
      </c>
      <c r="D52">
        <v>0.16548157724628301</v>
      </c>
      <c r="E52">
        <v>4.1149695149500301E-3</v>
      </c>
      <c r="F52">
        <v>0.20361225938823499</v>
      </c>
      <c r="G52">
        <v>5.0631511627769804E-3</v>
      </c>
      <c r="H52" t="s">
        <v>72</v>
      </c>
      <c r="I52">
        <f>B52/10</f>
        <v>13.552941176470501</v>
      </c>
      <c r="J52">
        <f t="shared" si="0"/>
        <v>2.6700000000000002E-2</v>
      </c>
    </row>
    <row r="53" spans="1:10" x14ac:dyDescent="0.25">
      <c r="A53">
        <v>0.26700000000000002</v>
      </c>
      <c r="B53">
        <v>125.328621908127</v>
      </c>
      <c r="C53">
        <v>3.25484504265131</v>
      </c>
      <c r="D53">
        <v>0.153026400376223</v>
      </c>
      <c r="E53">
        <v>3.9741697712470199E-3</v>
      </c>
      <c r="F53">
        <v>0.188287129269257</v>
      </c>
      <c r="G53">
        <v>4.8899079872300804E-3</v>
      </c>
      <c r="H53" t="s">
        <v>72</v>
      </c>
      <c r="I53">
        <f>B53/10</f>
        <v>12.5328621908127</v>
      </c>
      <c r="J53">
        <f t="shared" si="0"/>
        <v>2.6700000000000002E-2</v>
      </c>
    </row>
    <row r="54" spans="1:10" x14ac:dyDescent="0.25">
      <c r="A54">
        <v>0.26700000000000002</v>
      </c>
      <c r="B54">
        <v>132.32269503546101</v>
      </c>
      <c r="C54">
        <v>3.3271453210828099</v>
      </c>
      <c r="D54">
        <v>0.16156617220447</v>
      </c>
      <c r="E54">
        <v>4.0624484994906101E-3</v>
      </c>
      <c r="F54">
        <v>0.19879465684751699</v>
      </c>
      <c r="G54">
        <v>4.9985281225509203E-3</v>
      </c>
      <c r="H54" t="s">
        <v>72</v>
      </c>
      <c r="I54">
        <f>B54/10</f>
        <v>13.232269503546101</v>
      </c>
      <c r="J54">
        <f t="shared" si="0"/>
        <v>2.6700000000000002E-2</v>
      </c>
    </row>
    <row r="55" spans="1:10" x14ac:dyDescent="0.25">
      <c r="A55">
        <v>0.26700000000000002</v>
      </c>
      <c r="B55">
        <v>131.10970464134999</v>
      </c>
      <c r="C55">
        <v>3.65957369373649</v>
      </c>
      <c r="D55">
        <v>0.160085109452198</v>
      </c>
      <c r="E55">
        <v>4.4683439483961997E-3</v>
      </c>
      <c r="F55">
        <v>0.1969723238827</v>
      </c>
      <c r="G55">
        <v>5.4979510238934099E-3</v>
      </c>
      <c r="H55" t="s">
        <v>72</v>
      </c>
      <c r="I55">
        <f>B55/10</f>
        <v>13.110970464134999</v>
      </c>
      <c r="J55">
        <f t="shared" si="0"/>
        <v>2.6700000000000002E-2</v>
      </c>
    </row>
    <row r="56" spans="1:10" x14ac:dyDescent="0.25">
      <c r="A56">
        <v>0</v>
      </c>
      <c r="B56">
        <v>116.70464135021</v>
      </c>
      <c r="C56">
        <v>3.9016411398254101</v>
      </c>
      <c r="D56">
        <v>0.142496509585117</v>
      </c>
      <c r="E56">
        <v>4.7639085956354202E-3</v>
      </c>
      <c r="F56">
        <v>0.17533091450042099</v>
      </c>
      <c r="G56">
        <v>5.8616204221497402E-3</v>
      </c>
      <c r="H56" t="s">
        <v>72</v>
      </c>
      <c r="I56">
        <f>B56/10</f>
        <v>11.670464135021</v>
      </c>
      <c r="J56">
        <f t="shared" si="0"/>
        <v>0</v>
      </c>
    </row>
    <row r="57" spans="1:10" x14ac:dyDescent="0.25">
      <c r="A57">
        <v>0</v>
      </c>
      <c r="B57">
        <v>112.17793594306001</v>
      </c>
      <c r="C57">
        <v>3.7047662980318901</v>
      </c>
      <c r="D57">
        <v>0.136969396755873</v>
      </c>
      <c r="E57">
        <v>4.5235241734211196E-3</v>
      </c>
      <c r="F57">
        <v>0.16853023040142301</v>
      </c>
      <c r="G57">
        <v>5.5658460154558399E-3</v>
      </c>
      <c r="H57" t="s">
        <v>72</v>
      </c>
      <c r="I57">
        <f>B57/10</f>
        <v>11.217793594306</v>
      </c>
      <c r="J57">
        <f t="shared" si="0"/>
        <v>0</v>
      </c>
    </row>
    <row r="58" spans="1:10" x14ac:dyDescent="0.25">
      <c r="A58">
        <v>0</v>
      </c>
      <c r="B58">
        <v>115.65949820788499</v>
      </c>
      <c r="C58">
        <v>4.5298530795610299</v>
      </c>
      <c r="D58">
        <v>0.141220388532216</v>
      </c>
      <c r="E58">
        <v>5.5309561411001603E-3</v>
      </c>
      <c r="F58">
        <v>0.173760746417921</v>
      </c>
      <c r="G58">
        <v>6.8054129964605099E-3</v>
      </c>
      <c r="H58" t="s">
        <v>72</v>
      </c>
      <c r="I58">
        <f>B58/10</f>
        <v>11.5659498207885</v>
      </c>
      <c r="J58">
        <f t="shared" si="0"/>
        <v>0</v>
      </c>
    </row>
    <row r="59" spans="1:10" x14ac:dyDescent="0.25">
      <c r="A59">
        <v>0</v>
      </c>
      <c r="B59">
        <v>118.16304347825999</v>
      </c>
      <c r="C59">
        <v>3.38049632788002</v>
      </c>
      <c r="D59">
        <v>0.14427722036417601</v>
      </c>
      <c r="E59">
        <v>4.12759014393165E-3</v>
      </c>
      <c r="F59">
        <v>0.17752194114565201</v>
      </c>
      <c r="G59">
        <v>5.0786798689001003E-3</v>
      </c>
      <c r="H59" t="s">
        <v>72</v>
      </c>
      <c r="I59">
        <f>B59/10</f>
        <v>11.816304347826</v>
      </c>
      <c r="J59">
        <f t="shared" si="0"/>
        <v>0</v>
      </c>
    </row>
    <row r="60" spans="1:10" x14ac:dyDescent="0.25">
      <c r="A60">
        <v>0</v>
      </c>
      <c r="B60">
        <v>113.861702127659</v>
      </c>
      <c r="C60">
        <v>3.9413028652917799</v>
      </c>
      <c r="D60">
        <v>0.13902527732314901</v>
      </c>
      <c r="E60">
        <v>4.8123356108568799E-3</v>
      </c>
      <c r="F60">
        <v>0.17105983215106299</v>
      </c>
      <c r="G60">
        <v>5.9212061122836598E-3</v>
      </c>
      <c r="H60" t="s">
        <v>72</v>
      </c>
      <c r="I60">
        <f>B60/10</f>
        <v>11.386170212765901</v>
      </c>
      <c r="J60">
        <f t="shared" si="0"/>
        <v>0</v>
      </c>
    </row>
    <row r="61" spans="1:10" x14ac:dyDescent="0.25">
      <c r="I61">
        <f>B61/10</f>
        <v>0</v>
      </c>
      <c r="J61">
        <f t="shared" si="0"/>
        <v>0</v>
      </c>
    </row>
    <row r="69" spans="36:36" x14ac:dyDescent="0.25">
      <c r="AJ6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calibrations oct-2024</vt:lpstr>
      <vt:lpstr>Calibrations dec-2024</vt:lpstr>
      <vt:lpstr>2180450</vt:lpstr>
      <vt:lpstr>2180556</vt:lpstr>
      <vt:lpstr>TItanium raw</vt:lpstr>
      <vt:lpstr>Linear_AP03</vt:lpstr>
      <vt:lpstr>Linear_AP02</vt:lpstr>
      <vt:lpstr>Linear_AP01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</dc:creator>
  <cp:lastModifiedBy>Daniel Ng</cp:lastModifiedBy>
  <dcterms:created xsi:type="dcterms:W3CDTF">2024-10-20T06:05:27Z</dcterms:created>
  <dcterms:modified xsi:type="dcterms:W3CDTF">2024-12-20T05:11:16Z</dcterms:modified>
</cp:coreProperties>
</file>