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1460" windowHeight="8385"/>
  </bookViews>
  <sheets>
    <sheet name="תור חדש" sheetId="9" r:id="rId1"/>
    <sheet name="תור" sheetId="5" r:id="rId2"/>
    <sheet name="תור (שישבת)" sheetId="7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69" i="9" l="1"/>
  <c r="K56" i="9" s="1"/>
  <c r="D68" i="9"/>
  <c r="K126" i="9" s="1"/>
  <c r="D67" i="9"/>
  <c r="K19" i="9" s="1"/>
  <c r="D65" i="9"/>
  <c r="D64" i="9"/>
  <c r="D63" i="9"/>
  <c r="D62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K44" i="9" s="1"/>
  <c r="D44" i="9"/>
  <c r="D43" i="9"/>
  <c r="K100" i="9" s="1"/>
  <c r="D42" i="9"/>
  <c r="K131" i="9" s="1"/>
  <c r="D41" i="9"/>
  <c r="K115" i="9" s="1"/>
  <c r="D40" i="9"/>
  <c r="K45" i="9" s="1"/>
  <c r="D39" i="9"/>
  <c r="K78" i="9" s="1"/>
  <c r="D38" i="9"/>
  <c r="D37" i="9"/>
  <c r="D36" i="9"/>
  <c r="D35" i="9"/>
  <c r="D34" i="9"/>
  <c r="D33" i="9"/>
  <c r="D32" i="9"/>
  <c r="D31" i="9"/>
  <c r="D30" i="9"/>
  <c r="D29" i="9"/>
  <c r="K42" i="9" s="1"/>
  <c r="D28" i="9"/>
  <c r="K23" i="9" s="1"/>
  <c r="D27" i="9"/>
  <c r="K98" i="9" s="1"/>
  <c r="D26" i="9"/>
  <c r="K129" i="9" s="1"/>
  <c r="D25" i="9"/>
  <c r="K61" i="9" s="1"/>
  <c r="D24" i="9"/>
  <c r="D23" i="9"/>
  <c r="K76" i="9" s="1"/>
  <c r="D22" i="9"/>
  <c r="K60" i="9" s="1"/>
  <c r="D21" i="9"/>
  <c r="K48" i="9" s="1"/>
  <c r="D20" i="9"/>
  <c r="K29" i="9" s="1"/>
  <c r="D18" i="9"/>
  <c r="K83" i="9" s="1"/>
  <c r="D17" i="9"/>
  <c r="K67" i="9" s="1"/>
  <c r="D16" i="9"/>
  <c r="K51" i="9" s="1"/>
  <c r="D15" i="9"/>
  <c r="K32" i="9" s="1"/>
  <c r="D14" i="9"/>
  <c r="K66" i="9" s="1"/>
  <c r="D13" i="9"/>
  <c r="K39" i="9" s="1"/>
  <c r="D11" i="9"/>
  <c r="K96" i="9" s="1"/>
  <c r="D10" i="9"/>
  <c r="K75" i="9" s="1"/>
  <c r="D9" i="9"/>
  <c r="K59" i="9" s="1"/>
  <c r="D8" i="9"/>
  <c r="K41" i="9" s="1"/>
  <c r="D7" i="9"/>
  <c r="K74" i="9" s="1"/>
  <c r="D6" i="9"/>
  <c r="K6" i="9" s="1"/>
  <c r="K7" i="9"/>
  <c r="K8" i="9"/>
  <c r="K13" i="9"/>
  <c r="K21" i="9"/>
  <c r="K25" i="9"/>
  <c r="K43" i="9"/>
  <c r="K77" i="9"/>
  <c r="K91" i="9"/>
  <c r="K97" i="9"/>
  <c r="K104" i="9"/>
  <c r="K112" i="9"/>
  <c r="K116" i="9"/>
  <c r="K127" i="9"/>
  <c r="K141" i="9"/>
  <c r="J138" i="9"/>
  <c r="J140" i="9" s="1"/>
  <c r="J137" i="9"/>
  <c r="J134" i="9"/>
  <c r="K134" i="9" s="1"/>
  <c r="J133" i="9"/>
  <c r="J122" i="9"/>
  <c r="K122" i="9" s="1"/>
  <c r="J121" i="9"/>
  <c r="J118" i="9"/>
  <c r="J117" i="9"/>
  <c r="J106" i="9"/>
  <c r="J105" i="9"/>
  <c r="J107" i="9" s="1"/>
  <c r="K107" i="9" s="1"/>
  <c r="J102" i="9"/>
  <c r="J101" i="9"/>
  <c r="J85" i="9"/>
  <c r="J89" i="9" s="1"/>
  <c r="J84" i="9"/>
  <c r="J86" i="9" s="1"/>
  <c r="J81" i="9"/>
  <c r="J80" i="9"/>
  <c r="J69" i="9"/>
  <c r="J68" i="9"/>
  <c r="J70" i="9" s="1"/>
  <c r="J65" i="9"/>
  <c r="J62" i="9"/>
  <c r="J64" i="9" s="1"/>
  <c r="J54" i="9"/>
  <c r="J53" i="9"/>
  <c r="K53" i="9" s="1"/>
  <c r="J47" i="9"/>
  <c r="J46" i="9"/>
  <c r="K46" i="9" s="1"/>
  <c r="J34" i="9"/>
  <c r="J36" i="9" s="1"/>
  <c r="J33" i="9"/>
  <c r="K33" i="9" s="1"/>
  <c r="J28" i="9"/>
  <c r="J27" i="9"/>
  <c r="J16" i="9"/>
  <c r="J15" i="9"/>
  <c r="J11" i="9"/>
  <c r="J10" i="9"/>
  <c r="H9" i="9"/>
  <c r="H11" i="9" s="1"/>
  <c r="H13" i="9" s="1"/>
  <c r="H15" i="9" s="1"/>
  <c r="H17" i="9" s="1"/>
  <c r="H19" i="9" s="1"/>
  <c r="H21" i="9" s="1"/>
  <c r="H23" i="9" s="1"/>
  <c r="H25" i="9" s="1"/>
  <c r="H27" i="9" s="1"/>
  <c r="H29" i="9" s="1"/>
  <c r="H33" i="9" s="1"/>
  <c r="H35" i="9" s="1"/>
  <c r="H37" i="9" s="1"/>
  <c r="H39" i="9" s="1"/>
  <c r="H42" i="9" s="1"/>
  <c r="H44" i="9" s="1"/>
  <c r="H46" i="9" s="1"/>
  <c r="H48" i="9" s="1"/>
  <c r="H52" i="9" s="1"/>
  <c r="H54" i="9" s="1"/>
  <c r="H56" i="9" s="1"/>
  <c r="H58" i="9" s="1"/>
  <c r="H60" i="9" s="1"/>
  <c r="H62" i="9" s="1"/>
  <c r="H64" i="9" s="1"/>
  <c r="H66" i="9" s="1"/>
  <c r="H68" i="9" s="1"/>
  <c r="H70" i="9" s="1"/>
  <c r="H72" i="9" s="1"/>
  <c r="H74" i="9" s="1"/>
  <c r="H76" i="9" s="1"/>
  <c r="H78" i="9" s="1"/>
  <c r="H80" i="9" s="1"/>
  <c r="H82" i="9" s="1"/>
  <c r="H84" i="9" s="1"/>
  <c r="H86" i="9" s="1"/>
  <c r="H90" i="9" s="1"/>
  <c r="H92" i="9" s="1"/>
  <c r="H97" i="9" s="1"/>
  <c r="H99" i="9" s="1"/>
  <c r="H101" i="9" s="1"/>
  <c r="H103" i="9" s="1"/>
  <c r="H105" i="9" s="1"/>
  <c r="H107" i="9" s="1"/>
  <c r="H109" i="9" s="1"/>
  <c r="H111" i="9" s="1"/>
  <c r="H113" i="9" s="1"/>
  <c r="H115" i="9" s="1"/>
  <c r="H117" i="9" s="1"/>
  <c r="H119" i="9" s="1"/>
  <c r="H121" i="9" s="1"/>
  <c r="H123" i="9" s="1"/>
  <c r="H125" i="9" s="1"/>
  <c r="H127" i="9" s="1"/>
  <c r="H129" i="9" s="1"/>
  <c r="H131" i="9" s="1"/>
  <c r="H133" i="9" s="1"/>
  <c r="H135" i="9" s="1"/>
  <c r="H137" i="9" s="1"/>
  <c r="H139" i="9" s="1"/>
  <c r="H141" i="9" s="1"/>
  <c r="H143" i="9" s="1"/>
  <c r="G8" i="9"/>
  <c r="G10" i="9" s="1"/>
  <c r="G12" i="9" s="1"/>
  <c r="G14" i="9" s="1"/>
  <c r="G16" i="9" s="1"/>
  <c r="G18" i="9" s="1"/>
  <c r="G20" i="9" s="1"/>
  <c r="G22" i="9" s="1"/>
  <c r="G24" i="9" s="1"/>
  <c r="G26" i="9" s="1"/>
  <c r="G28" i="9" s="1"/>
  <c r="G32" i="9" s="1"/>
  <c r="G34" i="9" s="1"/>
  <c r="G36" i="9" s="1"/>
  <c r="G38" i="9" s="1"/>
  <c r="G41" i="9" s="1"/>
  <c r="G43" i="9" s="1"/>
  <c r="G45" i="9" s="1"/>
  <c r="G47" i="9" s="1"/>
  <c r="G51" i="9" s="1"/>
  <c r="G53" i="9" s="1"/>
  <c r="G55" i="9" s="1"/>
  <c r="G57" i="9" s="1"/>
  <c r="G59" i="9" s="1"/>
  <c r="G61" i="9" s="1"/>
  <c r="G63" i="9" s="1"/>
  <c r="G65" i="9" s="1"/>
  <c r="G67" i="9" s="1"/>
  <c r="G69" i="9" s="1"/>
  <c r="G71" i="9" s="1"/>
  <c r="G73" i="9" s="1"/>
  <c r="G75" i="9" s="1"/>
  <c r="G77" i="9" s="1"/>
  <c r="G79" i="9" s="1"/>
  <c r="G81" i="9" s="1"/>
  <c r="G83" i="9" s="1"/>
  <c r="G85" i="9" s="1"/>
  <c r="G89" i="9" s="1"/>
  <c r="G91" i="9" s="1"/>
  <c r="G96" i="9" s="1"/>
  <c r="G98" i="9" s="1"/>
  <c r="G100" i="9" s="1"/>
  <c r="G102" i="9" s="1"/>
  <c r="G104" i="9" s="1"/>
  <c r="G106" i="9" s="1"/>
  <c r="G108" i="9" s="1"/>
  <c r="G110" i="9" s="1"/>
  <c r="G112" i="9" s="1"/>
  <c r="G114" i="9" s="1"/>
  <c r="G116" i="9" s="1"/>
  <c r="G118" i="9" s="1"/>
  <c r="G120" i="9" s="1"/>
  <c r="G122" i="9" s="1"/>
  <c r="G124" i="9" s="1"/>
  <c r="G126" i="9" s="1"/>
  <c r="G128" i="9" s="1"/>
  <c r="G130" i="9" s="1"/>
  <c r="G132" i="9" s="1"/>
  <c r="G134" i="9" s="1"/>
  <c r="G136" i="9" s="1"/>
  <c r="G138" i="9" s="1"/>
  <c r="G140" i="9" s="1"/>
  <c r="G142" i="9" s="1"/>
  <c r="K26" i="9" l="1"/>
  <c r="K14" i="9"/>
  <c r="K10" i="9"/>
  <c r="K64" i="9"/>
  <c r="K133" i="9"/>
  <c r="K119" i="9"/>
  <c r="K128" i="9"/>
  <c r="K79" i="9"/>
  <c r="K81" i="9"/>
  <c r="K37" i="9"/>
  <c r="K80" i="9"/>
  <c r="K142" i="9"/>
  <c r="K16" i="9"/>
  <c r="K36" i="9"/>
  <c r="K89" i="9"/>
  <c r="K106" i="9"/>
  <c r="K24" i="9"/>
  <c r="K9" i="9"/>
  <c r="K15" i="9"/>
  <c r="K70" i="9"/>
  <c r="K86" i="9"/>
  <c r="K137" i="9"/>
  <c r="K135" i="9"/>
  <c r="K92" i="9"/>
  <c r="K11" i="9"/>
  <c r="K28" i="9"/>
  <c r="K102" i="9"/>
  <c r="K103" i="9"/>
  <c r="K54" i="9"/>
  <c r="K69" i="9"/>
  <c r="K140" i="9"/>
  <c r="K111" i="9"/>
  <c r="K121" i="9"/>
  <c r="K113" i="9"/>
  <c r="K22" i="9"/>
  <c r="K47" i="9"/>
  <c r="K65" i="9"/>
  <c r="K118" i="9"/>
  <c r="K143" i="9"/>
  <c r="K120" i="9"/>
  <c r="K114" i="9"/>
  <c r="K110" i="9"/>
  <c r="K99" i="9"/>
  <c r="K63" i="9"/>
  <c r="K58" i="9"/>
  <c r="K132" i="9"/>
  <c r="K27" i="9"/>
  <c r="K101" i="9"/>
  <c r="K117" i="9"/>
  <c r="K136" i="9"/>
  <c r="K130" i="9"/>
  <c r="K82" i="9"/>
  <c r="K105" i="9"/>
  <c r="K84" i="9"/>
  <c r="K62" i="9"/>
  <c r="K68" i="9"/>
  <c r="J52" i="9"/>
  <c r="K52" i="9" s="1"/>
  <c r="J123" i="9"/>
  <c r="K138" i="9"/>
  <c r="K85" i="9"/>
  <c r="K34" i="9"/>
  <c r="J55" i="9"/>
  <c r="J17" i="9"/>
  <c r="K17" i="9" s="1"/>
  <c r="J71" i="9"/>
  <c r="K71" i="9" s="1"/>
  <c r="J108" i="9"/>
  <c r="K108" i="9" s="1"/>
  <c r="J72" i="9"/>
  <c r="K72" i="9" s="1"/>
  <c r="J38" i="9"/>
  <c r="K38" i="9" s="1"/>
  <c r="J90" i="9"/>
  <c r="K90" i="9" s="1"/>
  <c r="J12" i="9"/>
  <c r="K12" i="9" s="1"/>
  <c r="J18" i="9"/>
  <c r="K18" i="9" s="1"/>
  <c r="J35" i="9"/>
  <c r="K35" i="9" s="1"/>
  <c r="J109" i="9"/>
  <c r="K109" i="9" s="1"/>
  <c r="J124" i="9"/>
  <c r="K124" i="9" s="1"/>
  <c r="J139" i="9"/>
  <c r="K139" i="9" s="1"/>
  <c r="J57" i="9" l="1"/>
  <c r="K57" i="9" s="1"/>
  <c r="K55" i="9"/>
  <c r="J125" i="9"/>
  <c r="K125" i="9" s="1"/>
  <c r="K123" i="9"/>
  <c r="J73" i="9"/>
  <c r="K73" i="9" s="1"/>
  <c r="J20" i="9"/>
  <c r="K20" i="9" s="1"/>
  <c r="D56" i="5" l="1"/>
  <c r="D53" i="5"/>
  <c r="D51" i="5"/>
  <c r="D49" i="5"/>
  <c r="D47" i="5"/>
  <c r="D42" i="5"/>
  <c r="G61" i="5" s="1"/>
  <c r="D40" i="5"/>
  <c r="D36" i="5"/>
  <c r="D35" i="5"/>
  <c r="D33" i="5"/>
  <c r="D65" i="5"/>
  <c r="G58" i="5" s="1"/>
  <c r="D44" i="5"/>
  <c r="D30" i="5"/>
  <c r="D28" i="5"/>
  <c r="D26" i="5"/>
  <c r="G60" i="5" s="1"/>
  <c r="D23" i="5"/>
  <c r="D21" i="5"/>
  <c r="D19" i="5"/>
  <c r="G4" i="5" s="1"/>
  <c r="D61" i="5"/>
  <c r="G47" i="5" s="1"/>
  <c r="D14" i="5"/>
  <c r="G31" i="5" s="1"/>
  <c r="D12" i="5"/>
  <c r="G15" i="5" s="1"/>
  <c r="D59" i="5"/>
  <c r="G51" i="5" s="1"/>
  <c r="D7" i="5"/>
  <c r="G35" i="5" s="1"/>
  <c r="D4" i="5"/>
  <c r="G11" i="5" s="1"/>
  <c r="D66" i="5"/>
  <c r="G66" i="5" s="1"/>
  <c r="D64" i="5"/>
  <c r="G50" i="5" s="1"/>
  <c r="D37" i="5"/>
  <c r="G21" i="5" s="1"/>
  <c r="D57" i="5"/>
  <c r="D43" i="5"/>
  <c r="D55" i="5"/>
  <c r="D50" i="5"/>
  <c r="D48" i="5"/>
  <c r="D46" i="5"/>
  <c r="D41" i="5"/>
  <c r="G53" i="5" s="1"/>
  <c r="D39" i="5"/>
  <c r="G37" i="5" s="1"/>
  <c r="D52" i="5"/>
  <c r="D60" i="5"/>
  <c r="D34" i="5"/>
  <c r="D32" i="5"/>
  <c r="D29" i="5"/>
  <c r="D27" i="5"/>
  <c r="D25" i="5"/>
  <c r="G52" i="5" s="1"/>
  <c r="D22" i="5"/>
  <c r="G28" i="5" s="1"/>
  <c r="D20" i="5"/>
  <c r="G12" i="5" s="1"/>
  <c r="D18" i="5"/>
  <c r="G63" i="5" s="1"/>
  <c r="D15" i="5"/>
  <c r="G39" i="5" s="1"/>
  <c r="D13" i="5"/>
  <c r="G23" i="5" s="1"/>
  <c r="D11" i="5"/>
  <c r="G7" i="5" s="1"/>
  <c r="D8" i="5"/>
  <c r="G43" i="5" s="1"/>
  <c r="D6" i="5"/>
  <c r="G27" i="5" s="1"/>
  <c r="D5" i="5"/>
  <c r="G19" i="5" s="1"/>
  <c r="K61" i="5"/>
  <c r="D54" i="5"/>
  <c r="D62" i="5"/>
  <c r="D45" i="5"/>
  <c r="D38" i="5"/>
  <c r="G29" i="5" s="1"/>
  <c r="D31" i="5"/>
  <c r="D24" i="5"/>
  <c r="G44" i="5" s="1"/>
  <c r="D17" i="5"/>
  <c r="G55" i="5" s="1"/>
  <c r="D10" i="5"/>
  <c r="D3" i="5"/>
  <c r="G3" i="5" s="1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2" i="7"/>
  <c r="O43" i="7"/>
  <c r="O44" i="7"/>
  <c r="O45" i="7"/>
  <c r="O46" i="7"/>
  <c r="O47" i="7"/>
  <c r="O48" i="7"/>
  <c r="O49" i="7"/>
  <c r="O51" i="7"/>
  <c r="O52" i="7"/>
  <c r="O53" i="7"/>
  <c r="O54" i="7"/>
  <c r="O55" i="7"/>
  <c r="O56" i="7"/>
  <c r="O57" i="7"/>
  <c r="O58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9" i="7"/>
  <c r="O100" i="7"/>
  <c r="O101" i="7"/>
  <c r="O102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6" i="7"/>
  <c r="L7" i="7"/>
  <c r="M7" i="7" s="1"/>
  <c r="T7" i="7" s="1"/>
  <c r="L8" i="7"/>
  <c r="M8" i="7" s="1"/>
  <c r="T8" i="7" s="1"/>
  <c r="L9" i="7"/>
  <c r="M9" i="7" s="1"/>
  <c r="T9" i="7" s="1"/>
  <c r="L10" i="7"/>
  <c r="L11" i="7"/>
  <c r="L12" i="7"/>
  <c r="L13" i="7"/>
  <c r="M13" i="7" s="1"/>
  <c r="T13" i="7" s="1"/>
  <c r="L14" i="7"/>
  <c r="M14" i="7" s="1"/>
  <c r="T14" i="7" s="1"/>
  <c r="L15" i="7"/>
  <c r="L16" i="7"/>
  <c r="L17" i="7"/>
  <c r="L18" i="7"/>
  <c r="L19" i="7"/>
  <c r="M19" i="7" s="1"/>
  <c r="T19" i="7" s="1"/>
  <c r="L20" i="7"/>
  <c r="L21" i="7"/>
  <c r="M21" i="7" s="1"/>
  <c r="T21" i="7" s="1"/>
  <c r="L22" i="7"/>
  <c r="M22" i="7" s="1"/>
  <c r="T22" i="7" s="1"/>
  <c r="L23" i="7"/>
  <c r="M23" i="7" s="1"/>
  <c r="T23" i="7" s="1"/>
  <c r="L24" i="7"/>
  <c r="M24" i="7" s="1"/>
  <c r="T24" i="7" s="1"/>
  <c r="L25" i="7"/>
  <c r="M25" i="7" s="1"/>
  <c r="T25" i="7" s="1"/>
  <c r="L26" i="7"/>
  <c r="M26" i="7" s="1"/>
  <c r="T26" i="7" s="1"/>
  <c r="L27" i="7"/>
  <c r="L28" i="7"/>
  <c r="L29" i="7"/>
  <c r="M29" i="7" s="1"/>
  <c r="T29" i="7" s="1"/>
  <c r="L30" i="7"/>
  <c r="M30" i="7" s="1"/>
  <c r="T30" i="7" s="1"/>
  <c r="L31" i="7"/>
  <c r="L32" i="7"/>
  <c r="L33" i="7"/>
  <c r="L34" i="7"/>
  <c r="L35" i="7"/>
  <c r="M35" i="7" s="1"/>
  <c r="T35" i="7" s="1"/>
  <c r="L36" i="7"/>
  <c r="L37" i="7"/>
  <c r="M37" i="7" s="1"/>
  <c r="T37" i="7" s="1"/>
  <c r="L38" i="7"/>
  <c r="M38" i="7" s="1"/>
  <c r="T38" i="7" s="1"/>
  <c r="L39" i="7"/>
  <c r="M39" i="7" s="1"/>
  <c r="T39" i="7" s="1"/>
  <c r="L42" i="7"/>
  <c r="M42" i="7" s="1"/>
  <c r="T42" i="7" s="1"/>
  <c r="L43" i="7"/>
  <c r="M43" i="7" s="1"/>
  <c r="T43" i="7" s="1"/>
  <c r="L44" i="7"/>
  <c r="M44" i="7" s="1"/>
  <c r="T44" i="7" s="1"/>
  <c r="L45" i="7"/>
  <c r="L46" i="7"/>
  <c r="L47" i="7"/>
  <c r="M47" i="7" s="1"/>
  <c r="T47" i="7" s="1"/>
  <c r="L48" i="7"/>
  <c r="M48" i="7" s="1"/>
  <c r="T48" i="7" s="1"/>
  <c r="L49" i="7"/>
  <c r="L50" i="7"/>
  <c r="M50" i="7" s="1"/>
  <c r="L51" i="7"/>
  <c r="L52" i="7"/>
  <c r="L53" i="7"/>
  <c r="L54" i="7"/>
  <c r="M54" i="7" s="1"/>
  <c r="T54" i="7" s="1"/>
  <c r="L55" i="7"/>
  <c r="L56" i="7"/>
  <c r="M56" i="7" s="1"/>
  <c r="T56" i="7" s="1"/>
  <c r="L57" i="7"/>
  <c r="M57" i="7" s="1"/>
  <c r="T57" i="7" s="1"/>
  <c r="L58" i="7"/>
  <c r="M58" i="7" s="1"/>
  <c r="T58" i="7" s="1"/>
  <c r="L61" i="7"/>
  <c r="M61" i="7" s="1"/>
  <c r="T61" i="7" s="1"/>
  <c r="L62" i="7"/>
  <c r="L63" i="7"/>
  <c r="M63" i="7" s="1"/>
  <c r="T63" i="7" s="1"/>
  <c r="L64" i="7"/>
  <c r="L65" i="7"/>
  <c r="L66" i="7"/>
  <c r="M66" i="7" s="1"/>
  <c r="T66" i="7" s="1"/>
  <c r="L67" i="7"/>
  <c r="M67" i="7" s="1"/>
  <c r="T67" i="7" s="1"/>
  <c r="L68" i="7"/>
  <c r="L69" i="7"/>
  <c r="L70" i="7"/>
  <c r="L71" i="7"/>
  <c r="L72" i="7"/>
  <c r="L73" i="7"/>
  <c r="L74" i="7"/>
  <c r="M74" i="7" s="1"/>
  <c r="T74" i="7" s="1"/>
  <c r="L75" i="7"/>
  <c r="M75" i="7" s="1"/>
  <c r="T75" i="7" s="1"/>
  <c r="L76" i="7"/>
  <c r="M76" i="7" s="1"/>
  <c r="T76" i="7" s="1"/>
  <c r="L77" i="7"/>
  <c r="M77" i="7" s="1"/>
  <c r="T77" i="7" s="1"/>
  <c r="L78" i="7"/>
  <c r="M78" i="7" s="1"/>
  <c r="T78" i="7" s="1"/>
  <c r="L79" i="7"/>
  <c r="M79" i="7" s="1"/>
  <c r="T79" i="7" s="1"/>
  <c r="L80" i="7"/>
  <c r="L81" i="7"/>
  <c r="L82" i="7"/>
  <c r="M82" i="7" s="1"/>
  <c r="T82" i="7" s="1"/>
  <c r="L83" i="7"/>
  <c r="M83" i="7" s="1"/>
  <c r="T83" i="7" s="1"/>
  <c r="L84" i="7"/>
  <c r="L85" i="7"/>
  <c r="L86" i="7"/>
  <c r="L87" i="7"/>
  <c r="L88" i="7"/>
  <c r="L89" i="7"/>
  <c r="M89" i="7" s="1"/>
  <c r="T89" i="7" s="1"/>
  <c r="L90" i="7"/>
  <c r="M90" i="7" s="1"/>
  <c r="T90" i="7" s="1"/>
  <c r="L91" i="7"/>
  <c r="M91" i="7" s="1"/>
  <c r="T91" i="7" s="1"/>
  <c r="L92" i="7"/>
  <c r="M92" i="7" s="1"/>
  <c r="T92" i="7" s="1"/>
  <c r="L93" i="7"/>
  <c r="M93" i="7" s="1"/>
  <c r="T93" i="7" s="1"/>
  <c r="L94" i="7"/>
  <c r="M94" i="7" s="1"/>
  <c r="T94" i="7" s="1"/>
  <c r="L95" i="7"/>
  <c r="M95" i="7" s="1"/>
  <c r="T95" i="7" s="1"/>
  <c r="L96" i="7"/>
  <c r="L99" i="7"/>
  <c r="L100" i="7"/>
  <c r="M100" i="7" s="1"/>
  <c r="T100" i="7" s="1"/>
  <c r="L101" i="7"/>
  <c r="M101" i="7" s="1"/>
  <c r="T101" i="7" s="1"/>
  <c r="L102" i="7"/>
  <c r="L106" i="7"/>
  <c r="L107" i="7"/>
  <c r="L108" i="7"/>
  <c r="L109" i="7"/>
  <c r="L110" i="7"/>
  <c r="M110" i="7" s="1"/>
  <c r="T110" i="7" s="1"/>
  <c r="L111" i="7"/>
  <c r="M111" i="7" s="1"/>
  <c r="T111" i="7" s="1"/>
  <c r="L112" i="7"/>
  <c r="M112" i="7" s="1"/>
  <c r="T112" i="7" s="1"/>
  <c r="L113" i="7"/>
  <c r="M113" i="7" s="1"/>
  <c r="T113" i="7" s="1"/>
  <c r="L114" i="7"/>
  <c r="M114" i="7" s="1"/>
  <c r="T114" i="7" s="1"/>
  <c r="L115" i="7"/>
  <c r="M115" i="7" s="1"/>
  <c r="T115" i="7" s="1"/>
  <c r="L116" i="7"/>
  <c r="M116" i="7" s="1"/>
  <c r="T116" i="7" s="1"/>
  <c r="L117" i="7"/>
  <c r="L118" i="7"/>
  <c r="L119" i="7"/>
  <c r="M119" i="7" s="1"/>
  <c r="T119" i="7" s="1"/>
  <c r="L120" i="7"/>
  <c r="M120" i="7" s="1"/>
  <c r="T120" i="7" s="1"/>
  <c r="L121" i="7"/>
  <c r="L122" i="7"/>
  <c r="L123" i="7"/>
  <c r="L124" i="7"/>
  <c r="L125" i="7"/>
  <c r="L126" i="7"/>
  <c r="M126" i="7" s="1"/>
  <c r="T126" i="7" s="1"/>
  <c r="L127" i="7"/>
  <c r="M127" i="7" s="1"/>
  <c r="T127" i="7" s="1"/>
  <c r="L128" i="7"/>
  <c r="M128" i="7" s="1"/>
  <c r="T128" i="7" s="1"/>
  <c r="L129" i="7"/>
  <c r="M129" i="7" s="1"/>
  <c r="T129" i="7" s="1"/>
  <c r="L130" i="7"/>
  <c r="M130" i="7" s="1"/>
  <c r="T130" i="7" s="1"/>
  <c r="L131" i="7"/>
  <c r="M131" i="7" s="1"/>
  <c r="T131" i="7" s="1"/>
  <c r="L132" i="7"/>
  <c r="M132" i="7" s="1"/>
  <c r="T132" i="7" s="1"/>
  <c r="L133" i="7"/>
  <c r="L134" i="7"/>
  <c r="L135" i="7"/>
  <c r="M135" i="7" s="1"/>
  <c r="T135" i="7" s="1"/>
  <c r="L136" i="7"/>
  <c r="M136" i="7" s="1"/>
  <c r="T136" i="7" s="1"/>
  <c r="L137" i="7"/>
  <c r="L138" i="7"/>
  <c r="L139" i="7"/>
  <c r="L140" i="7"/>
  <c r="L141" i="7"/>
  <c r="M141" i="7" s="1"/>
  <c r="T141" i="7" s="1"/>
  <c r="L142" i="7"/>
  <c r="M142" i="7" s="1"/>
  <c r="T142" i="7" s="1"/>
  <c r="L143" i="7"/>
  <c r="M143" i="7" s="1"/>
  <c r="T143" i="7" s="1"/>
  <c r="L6" i="7"/>
  <c r="F2" i="7" s="1"/>
  <c r="K54" i="7"/>
  <c r="J52" i="7"/>
  <c r="K52" i="7"/>
  <c r="K47" i="7"/>
  <c r="J45" i="7"/>
  <c r="K45" i="7" s="1"/>
  <c r="K43" i="7"/>
  <c r="K39" i="7"/>
  <c r="K37" i="7"/>
  <c r="K35" i="7"/>
  <c r="J31" i="7"/>
  <c r="J33" i="7" s="1"/>
  <c r="K33" i="7" s="1"/>
  <c r="K29" i="7"/>
  <c r="J27" i="7"/>
  <c r="K27" i="7" s="1"/>
  <c r="K25" i="7"/>
  <c r="K23" i="7"/>
  <c r="K21" i="7"/>
  <c r="K19" i="7"/>
  <c r="J15" i="7"/>
  <c r="J17" i="7" s="1"/>
  <c r="K17" i="7" s="1"/>
  <c r="K13" i="7"/>
  <c r="J11" i="7"/>
  <c r="K11" i="7" s="1"/>
  <c r="K9" i="7"/>
  <c r="K7" i="7"/>
  <c r="K143" i="7"/>
  <c r="K141" i="7"/>
  <c r="J137" i="7"/>
  <c r="J139" i="7" s="1"/>
  <c r="K139" i="7" s="1"/>
  <c r="K135" i="7"/>
  <c r="J133" i="7"/>
  <c r="K133" i="7" s="1"/>
  <c r="K131" i="7"/>
  <c r="K129" i="7"/>
  <c r="K127" i="7"/>
  <c r="J121" i="7"/>
  <c r="K121" i="7"/>
  <c r="K119" i="7"/>
  <c r="J117" i="7"/>
  <c r="K117" i="7" s="1"/>
  <c r="K115" i="7"/>
  <c r="K113" i="7"/>
  <c r="K111" i="7"/>
  <c r="J102" i="7"/>
  <c r="K102" i="7"/>
  <c r="K100" i="7"/>
  <c r="J96" i="7"/>
  <c r="K96" i="7" s="1"/>
  <c r="K94" i="7"/>
  <c r="K92" i="7"/>
  <c r="K90" i="7"/>
  <c r="J84" i="7"/>
  <c r="J86" i="7"/>
  <c r="K86" i="7" s="1"/>
  <c r="K82" i="7"/>
  <c r="J80" i="7"/>
  <c r="K80" i="7"/>
  <c r="K78" i="7"/>
  <c r="K76" i="7"/>
  <c r="K74" i="7"/>
  <c r="J68" i="7"/>
  <c r="J70" i="7" s="1"/>
  <c r="J72" i="7" s="1"/>
  <c r="K72" i="7" s="1"/>
  <c r="K66" i="7"/>
  <c r="J62" i="7"/>
  <c r="K62" i="7"/>
  <c r="K58" i="7"/>
  <c r="K56" i="7"/>
  <c r="H9" i="7"/>
  <c r="H11" i="7"/>
  <c r="H13" i="7" s="1"/>
  <c r="H15" i="7"/>
  <c r="H17" i="7" s="1"/>
  <c r="H19" i="7" s="1"/>
  <c r="H21" i="7" s="1"/>
  <c r="H23" i="7" s="1"/>
  <c r="H25" i="7" s="1"/>
  <c r="H27" i="7" s="1"/>
  <c r="H29" i="7" s="1"/>
  <c r="H31" i="7" s="1"/>
  <c r="H33" i="7" s="1"/>
  <c r="H35" i="7" s="1"/>
  <c r="H37" i="7" s="1"/>
  <c r="H39" i="7" s="1"/>
  <c r="H43" i="7" s="1"/>
  <c r="H45" i="7" s="1"/>
  <c r="H47" i="7" s="1"/>
  <c r="H49" i="7" s="1"/>
  <c r="H52" i="7" s="1"/>
  <c r="H54" i="7" s="1"/>
  <c r="H56" i="7" s="1"/>
  <c r="H58" i="7" s="1"/>
  <c r="H62" i="7" s="1"/>
  <c r="H64" i="7" s="1"/>
  <c r="H66" i="7" s="1"/>
  <c r="H68" i="7" s="1"/>
  <c r="H70" i="7" s="1"/>
  <c r="H72" i="7" s="1"/>
  <c r="H74" i="7" s="1"/>
  <c r="H76" i="7" s="1"/>
  <c r="H78" i="7" s="1"/>
  <c r="H80" i="7" s="1"/>
  <c r="H82" i="7" s="1"/>
  <c r="H84" i="7" s="1"/>
  <c r="H86" i="7" s="1"/>
  <c r="H88" i="7" s="1"/>
  <c r="H90" i="7" s="1"/>
  <c r="H92" i="7" s="1"/>
  <c r="H94" i="7" s="1"/>
  <c r="H96" i="7" s="1"/>
  <c r="H100" i="7" s="1"/>
  <c r="H102" i="7" s="1"/>
  <c r="H107" i="7" s="1"/>
  <c r="H109" i="7" s="1"/>
  <c r="H111" i="7" s="1"/>
  <c r="H113" i="7" s="1"/>
  <c r="H115" i="7" s="1"/>
  <c r="H117" i="7" s="1"/>
  <c r="H119" i="7" s="1"/>
  <c r="H121" i="7" s="1"/>
  <c r="H123" i="7" s="1"/>
  <c r="H125" i="7" s="1"/>
  <c r="H127" i="7" s="1"/>
  <c r="H129" i="7" s="1"/>
  <c r="H131" i="7" s="1"/>
  <c r="H133" i="7" s="1"/>
  <c r="H135" i="7" s="1"/>
  <c r="H137" i="7" s="1"/>
  <c r="H139" i="7" s="1"/>
  <c r="H141" i="7" s="1"/>
  <c r="H143" i="7" s="1"/>
  <c r="G8" i="7"/>
  <c r="G10" i="7" s="1"/>
  <c r="G12" i="7" s="1"/>
  <c r="G14" i="7" s="1"/>
  <c r="G16" i="7" s="1"/>
  <c r="G18" i="7" s="1"/>
  <c r="G20" i="7" s="1"/>
  <c r="G22" i="7" s="1"/>
  <c r="G24" i="7" s="1"/>
  <c r="G26" i="7" s="1"/>
  <c r="G28" i="7" s="1"/>
  <c r="G30" i="7" s="1"/>
  <c r="G32" i="7" s="1"/>
  <c r="G34" i="7" s="1"/>
  <c r="G36" i="7" s="1"/>
  <c r="G38" i="7" s="1"/>
  <c r="G42" i="7" s="1"/>
  <c r="G44" i="7" s="1"/>
  <c r="G46" i="7" s="1"/>
  <c r="G48" i="7" s="1"/>
  <c r="G51" i="7" s="1"/>
  <c r="G53" i="7" s="1"/>
  <c r="G55" i="7" s="1"/>
  <c r="G57" i="7" s="1"/>
  <c r="G61" i="7" s="1"/>
  <c r="G63" i="7" s="1"/>
  <c r="G65" i="7" s="1"/>
  <c r="G67" i="7" s="1"/>
  <c r="G69" i="7" s="1"/>
  <c r="G71" i="7" s="1"/>
  <c r="G73" i="7" s="1"/>
  <c r="G75" i="7" s="1"/>
  <c r="G77" i="7" s="1"/>
  <c r="G79" i="7" s="1"/>
  <c r="G81" i="7" s="1"/>
  <c r="G83" i="7" s="1"/>
  <c r="G85" i="7" s="1"/>
  <c r="G87" i="7" s="1"/>
  <c r="G89" i="7" s="1"/>
  <c r="G91" i="7" s="1"/>
  <c r="G93" i="7" s="1"/>
  <c r="G95" i="7" s="1"/>
  <c r="G99" i="7" s="1"/>
  <c r="G101" i="7" s="1"/>
  <c r="G106" i="7" s="1"/>
  <c r="G108" i="7" s="1"/>
  <c r="G110" i="7" s="1"/>
  <c r="G112" i="7" s="1"/>
  <c r="G114" i="7" s="1"/>
  <c r="G116" i="7" s="1"/>
  <c r="G118" i="7" s="1"/>
  <c r="G120" i="7" s="1"/>
  <c r="G122" i="7" s="1"/>
  <c r="G124" i="7" s="1"/>
  <c r="G126" i="7" s="1"/>
  <c r="G128" i="7" s="1"/>
  <c r="G130" i="7" s="1"/>
  <c r="G132" i="7" s="1"/>
  <c r="G134" i="7" s="1"/>
  <c r="G136" i="7" s="1"/>
  <c r="G138" i="7" s="1"/>
  <c r="G140" i="7" s="1"/>
  <c r="G142" i="7" s="1"/>
  <c r="K142" i="7"/>
  <c r="J138" i="7"/>
  <c r="K138" i="7"/>
  <c r="K136" i="7"/>
  <c r="J134" i="7"/>
  <c r="K134" i="7" s="1"/>
  <c r="K132" i="7"/>
  <c r="K130" i="7"/>
  <c r="K128" i="7"/>
  <c r="K126" i="7"/>
  <c r="J122" i="7"/>
  <c r="J124" i="7" s="1"/>
  <c r="K124" i="7" s="1"/>
  <c r="K120" i="7"/>
  <c r="J118" i="7"/>
  <c r="K118" i="7" s="1"/>
  <c r="K116" i="7"/>
  <c r="K114" i="7"/>
  <c r="K112" i="7"/>
  <c r="K110" i="7"/>
  <c r="J106" i="7"/>
  <c r="K106" i="7" s="1"/>
  <c r="K101" i="7"/>
  <c r="J99" i="7"/>
  <c r="K99" i="7"/>
  <c r="K95" i="7"/>
  <c r="K93" i="7"/>
  <c r="K91" i="7"/>
  <c r="K89" i="7"/>
  <c r="J85" i="7"/>
  <c r="J87" i="7"/>
  <c r="K87" i="7" s="1"/>
  <c r="K83" i="7"/>
  <c r="J81" i="7"/>
  <c r="K81" i="7"/>
  <c r="K79" i="7"/>
  <c r="K77" i="7"/>
  <c r="K75" i="7"/>
  <c r="J69" i="7"/>
  <c r="J71" i="7" s="1"/>
  <c r="K67" i="7"/>
  <c r="J65" i="7"/>
  <c r="K65" i="7"/>
  <c r="K63" i="7"/>
  <c r="K61" i="7"/>
  <c r="K57" i="7"/>
  <c r="J51" i="7"/>
  <c r="J53" i="7" s="1"/>
  <c r="K48" i="7"/>
  <c r="J46" i="7"/>
  <c r="K46" i="7"/>
  <c r="K44" i="7"/>
  <c r="K42" i="7"/>
  <c r="K38" i="7"/>
  <c r="J32" i="7"/>
  <c r="J34" i="7" s="1"/>
  <c r="K30" i="7"/>
  <c r="J28" i="7"/>
  <c r="K28" i="7"/>
  <c r="K26" i="7"/>
  <c r="K24" i="7"/>
  <c r="K22" i="7"/>
  <c r="J16" i="7"/>
  <c r="J18" i="7" s="1"/>
  <c r="K14" i="7"/>
  <c r="J10" i="7"/>
  <c r="J12" i="7"/>
  <c r="K12" i="7" s="1"/>
  <c r="K8" i="7"/>
  <c r="K6" i="7"/>
  <c r="G42" i="5"/>
  <c r="G45" i="5"/>
  <c r="G59" i="5"/>
  <c r="F64" i="5"/>
  <c r="F65" i="5" s="1"/>
  <c r="F62" i="5"/>
  <c r="G62" i="5" s="1"/>
  <c r="F56" i="5"/>
  <c r="F57" i="5" s="1"/>
  <c r="F54" i="5"/>
  <c r="F48" i="5"/>
  <c r="F46" i="5"/>
  <c r="F40" i="5"/>
  <c r="F41" i="5" s="1"/>
  <c r="G41" i="5" s="1"/>
  <c r="F38" i="5"/>
  <c r="F32" i="5"/>
  <c r="F33" i="5" s="1"/>
  <c r="F30" i="5"/>
  <c r="F24" i="5"/>
  <c r="F25" i="5" s="1"/>
  <c r="F22" i="5"/>
  <c r="F16" i="5"/>
  <c r="F17" i="5" s="1"/>
  <c r="F14" i="5"/>
  <c r="G14" i="5" s="1"/>
  <c r="F8" i="5"/>
  <c r="G8" i="5" s="1"/>
  <c r="F5" i="5"/>
  <c r="F6" i="5" s="1"/>
  <c r="V6" i="5"/>
  <c r="K137" i="7"/>
  <c r="J108" i="7"/>
  <c r="K108" i="7" s="1"/>
  <c r="K122" i="7"/>
  <c r="K84" i="7"/>
  <c r="K85" i="7"/>
  <c r="J140" i="7"/>
  <c r="K140" i="7" s="1"/>
  <c r="K68" i="7"/>
  <c r="J123" i="7"/>
  <c r="K123" i="7"/>
  <c r="K31" i="7"/>
  <c r="J107" i="7"/>
  <c r="J109" i="7" s="1"/>
  <c r="K109" i="7" s="1"/>
  <c r="J88" i="7"/>
  <c r="K88" i="7"/>
  <c r="J125" i="7"/>
  <c r="K125" i="7"/>
  <c r="J49" i="7"/>
  <c r="K49" i="7"/>
  <c r="K10" i="7"/>
  <c r="K15" i="7"/>
  <c r="J64" i="7"/>
  <c r="K64" i="7"/>
  <c r="K70" i="7"/>
  <c r="K16" i="7"/>
  <c r="K69" i="7"/>
  <c r="K107" i="7"/>
  <c r="J36" i="7" l="1"/>
  <c r="K36" i="7" s="1"/>
  <c r="K34" i="7"/>
  <c r="K71" i="7"/>
  <c r="J73" i="7"/>
  <c r="K73" i="7" s="1"/>
  <c r="J20" i="7"/>
  <c r="K20" i="7" s="1"/>
  <c r="K18" i="7"/>
  <c r="J55" i="7"/>
  <c r="K55" i="7" s="1"/>
  <c r="K53" i="7"/>
  <c r="K32" i="7"/>
  <c r="K51" i="7"/>
  <c r="M140" i="7"/>
  <c r="T140" i="7" s="1"/>
  <c r="M138" i="7"/>
  <c r="T138" i="7" s="1"/>
  <c r="M134" i="7"/>
  <c r="T134" i="7" s="1"/>
  <c r="M124" i="7"/>
  <c r="T124" i="7" s="1"/>
  <c r="M122" i="7"/>
  <c r="T122" i="7" s="1"/>
  <c r="M118" i="7"/>
  <c r="T118" i="7" s="1"/>
  <c r="M108" i="7"/>
  <c r="T108" i="7" s="1"/>
  <c r="M106" i="7"/>
  <c r="T106" i="7" s="1"/>
  <c r="M99" i="7"/>
  <c r="T99" i="7" s="1"/>
  <c r="M87" i="7"/>
  <c r="T87" i="7" s="1"/>
  <c r="M85" i="7"/>
  <c r="T85" i="7" s="1"/>
  <c r="M81" i="7"/>
  <c r="T81" i="7" s="1"/>
  <c r="M73" i="7"/>
  <c r="T73" i="7" s="1"/>
  <c r="M71" i="7"/>
  <c r="T71" i="7" s="1"/>
  <c r="M69" i="7"/>
  <c r="T69" i="7" s="1"/>
  <c r="M65" i="7"/>
  <c r="T65" i="7" s="1"/>
  <c r="M55" i="7"/>
  <c r="T55" i="7" s="1"/>
  <c r="M53" i="7"/>
  <c r="T53" i="7" s="1"/>
  <c r="M51" i="7"/>
  <c r="T51" i="7" s="1"/>
  <c r="M49" i="7"/>
  <c r="T49" i="7" s="1"/>
  <c r="M45" i="7"/>
  <c r="T45" i="7" s="1"/>
  <c r="M33" i="7"/>
  <c r="T33" i="7" s="1"/>
  <c r="M31" i="7"/>
  <c r="T31" i="7" s="1"/>
  <c r="M27" i="7"/>
  <c r="T27" i="7" s="1"/>
  <c r="M17" i="7"/>
  <c r="T17" i="7" s="1"/>
  <c r="M15" i="7"/>
  <c r="T15" i="7" s="1"/>
  <c r="M11" i="7"/>
  <c r="T11" i="7" s="1"/>
  <c r="M139" i="7"/>
  <c r="T139" i="7" s="1"/>
  <c r="M137" i="7"/>
  <c r="T137" i="7" s="1"/>
  <c r="M133" i="7"/>
  <c r="T133" i="7" s="1"/>
  <c r="M125" i="7"/>
  <c r="T125" i="7" s="1"/>
  <c r="M123" i="7"/>
  <c r="T123" i="7" s="1"/>
  <c r="M121" i="7"/>
  <c r="T121" i="7" s="1"/>
  <c r="M117" i="7"/>
  <c r="T117" i="7" s="1"/>
  <c r="M109" i="7"/>
  <c r="T109" i="7" s="1"/>
  <c r="M107" i="7"/>
  <c r="T107" i="7" s="1"/>
  <c r="M102" i="7"/>
  <c r="T102" i="7" s="1"/>
  <c r="M96" i="7"/>
  <c r="T96" i="7" s="1"/>
  <c r="M88" i="7"/>
  <c r="T88" i="7" s="1"/>
  <c r="M86" i="7"/>
  <c r="T86" i="7" s="1"/>
  <c r="M84" i="7"/>
  <c r="T84" i="7" s="1"/>
  <c r="M80" i="7"/>
  <c r="T80" i="7" s="1"/>
  <c r="M72" i="7"/>
  <c r="T72" i="7" s="1"/>
  <c r="M70" i="7"/>
  <c r="T70" i="7" s="1"/>
  <c r="M68" i="7"/>
  <c r="T68" i="7" s="1"/>
  <c r="M64" i="7"/>
  <c r="T64" i="7" s="1"/>
  <c r="M62" i="7"/>
  <c r="T62" i="7" s="1"/>
  <c r="M52" i="7"/>
  <c r="T52" i="7" s="1"/>
  <c r="M46" i="7"/>
  <c r="T46" i="7" s="1"/>
  <c r="M36" i="7"/>
  <c r="T36" i="7" s="1"/>
  <c r="M34" i="7"/>
  <c r="T34" i="7" s="1"/>
  <c r="M32" i="7"/>
  <c r="T32" i="7" s="1"/>
  <c r="M28" i="7"/>
  <c r="T28" i="7" s="1"/>
  <c r="M20" i="7"/>
  <c r="T20" i="7" s="1"/>
  <c r="M18" i="7"/>
  <c r="T18" i="7" s="1"/>
  <c r="M16" i="7"/>
  <c r="T16" i="7" s="1"/>
  <c r="M12" i="7"/>
  <c r="T12" i="7" s="1"/>
  <c r="M10" i="7"/>
  <c r="T10" i="7" s="1"/>
  <c r="G6" i="5"/>
  <c r="G48" i="5"/>
  <c r="G65" i="5"/>
  <c r="G40" i="5"/>
  <c r="F49" i="5"/>
  <c r="G49" i="5" s="1"/>
  <c r="G46" i="5"/>
  <c r="G64" i="5"/>
  <c r="G30" i="5"/>
  <c r="G32" i="5"/>
  <c r="F18" i="5"/>
  <c r="G18" i="5" s="1"/>
  <c r="G17" i="5"/>
  <c r="G33" i="5"/>
  <c r="F34" i="5"/>
  <c r="G34" i="5" s="1"/>
  <c r="F26" i="5"/>
  <c r="G26" i="5" s="1"/>
  <c r="G25" i="5"/>
  <c r="G5" i="5"/>
  <c r="G24" i="5"/>
  <c r="G22" i="5"/>
  <c r="G56" i="5"/>
  <c r="F9" i="5"/>
  <c r="G38" i="5"/>
  <c r="G54" i="5"/>
  <c r="G57" i="5"/>
  <c r="G13" i="5"/>
  <c r="G16" i="5"/>
  <c r="G36" i="5"/>
  <c r="G20" i="5"/>
  <c r="M6" i="7"/>
  <c r="T6" i="7" s="1"/>
  <c r="F10" i="5" l="1"/>
  <c r="G10" i="5" s="1"/>
  <c r="G9" i="5"/>
</calcChain>
</file>

<file path=xl/sharedStrings.xml><?xml version="1.0" encoding="utf-8"?>
<sst xmlns="http://schemas.openxmlformats.org/spreadsheetml/2006/main" count="877" uniqueCount="159">
  <si>
    <t>אלון חורש</t>
  </si>
  <si>
    <t>ארינה</t>
  </si>
  <si>
    <t>ניר גטר</t>
  </si>
  <si>
    <t>עדה גנזק</t>
  </si>
  <si>
    <t>אורי סוגבקר</t>
  </si>
  <si>
    <t>איתן רייכברד</t>
  </si>
  <si>
    <t>עומר נאמן</t>
  </si>
  <si>
    <t>עמית ורד</t>
  </si>
  <si>
    <t>אבי דגן</t>
  </si>
  <si>
    <t>אבי שמואלי</t>
  </si>
  <si>
    <t>אבינועם נעמני</t>
  </si>
  <si>
    <t>איציק כנען</t>
  </si>
  <si>
    <t>אלכס זוסמן</t>
  </si>
  <si>
    <t>אמנון ניר</t>
  </si>
  <si>
    <t>אשר צפנת</t>
  </si>
  <si>
    <t>דני אזולאי</t>
  </si>
  <si>
    <t>יאיר רוזנטל</t>
  </si>
  <si>
    <t>יהודה טייטל</t>
  </si>
  <si>
    <t>יואב נוימן</t>
  </si>
  <si>
    <t>יוסי אדרי</t>
  </si>
  <si>
    <t>יוסי גרוס</t>
  </si>
  <si>
    <t>יוסי מדל</t>
  </si>
  <si>
    <t>נחום יונה</t>
  </si>
  <si>
    <t>עומרי דקל</t>
  </si>
  <si>
    <t>עלי ברקאי</t>
  </si>
  <si>
    <t>עמיר שלום</t>
  </si>
  <si>
    <t>עמירם קרמר</t>
  </si>
  <si>
    <t>ראובן פליישר</t>
  </si>
  <si>
    <t>רינה לוינסון</t>
  </si>
  <si>
    <t>רלי שרף</t>
  </si>
  <si>
    <t>אבי והב</t>
  </si>
  <si>
    <t>אברון טל</t>
  </si>
  <si>
    <t>אורי סבוראי</t>
  </si>
  <si>
    <t>איל רענן</t>
  </si>
  <si>
    <t>איל שמש</t>
  </si>
  <si>
    <t>איתמר נוינר</t>
  </si>
  <si>
    <t>אלי ליברטי</t>
  </si>
  <si>
    <t>אמנון הררי</t>
  </si>
  <si>
    <t>ארז בלגה</t>
  </si>
  <si>
    <t>גבי טבק</t>
  </si>
  <si>
    <t>גרא רונן</t>
  </si>
  <si>
    <t>דודי שביט</t>
  </si>
  <si>
    <t>טל עוז ארי</t>
  </si>
  <si>
    <t>יובל שטיין</t>
  </si>
  <si>
    <t>יצחק יצב</t>
  </si>
  <si>
    <t>ישראל פרומרמן</t>
  </si>
  <si>
    <t>מיכאל פינקוס</t>
  </si>
  <si>
    <t>מנחם פוגטש</t>
  </si>
  <si>
    <t>עופר שרון</t>
  </si>
  <si>
    <t>קובי פלדמן</t>
  </si>
  <si>
    <t>רפי לוסקי</t>
  </si>
  <si>
    <t>שחר גולדברג</t>
  </si>
  <si>
    <t>שמוליק ברוקשטיין</t>
  </si>
  <si>
    <t>דקל רענן</t>
  </si>
  <si>
    <t>אהרלה שגיא</t>
  </si>
  <si>
    <t>אסף פרידלר</t>
  </si>
  <si>
    <t>תאריכי פעולה</t>
  </si>
  <si>
    <t>שישי</t>
  </si>
  <si>
    <t>שבת</t>
  </si>
  <si>
    <t>רביעי-ע"ח</t>
  </si>
  <si>
    <t>חמישי-סוכות</t>
  </si>
  <si>
    <t>חמישי-שמחת תורה</t>
  </si>
  <si>
    <t>ראשון-ע"ח</t>
  </si>
  <si>
    <t>שלישי-ע"ח</t>
  </si>
  <si>
    <t>שלישי-חוה"מ</t>
  </si>
  <si>
    <t>רביעי-חוה"מ</t>
  </si>
  <si>
    <t>חמישי-חוה"מ</t>
  </si>
  <si>
    <t>רזרבי 1</t>
  </si>
  <si>
    <t>רזרבי 2</t>
  </si>
  <si>
    <t>רזרבי 3</t>
  </si>
  <si>
    <t>רזרבי 4</t>
  </si>
  <si>
    <t>רזרבי 5</t>
  </si>
  <si>
    <t>רזרבי 6</t>
  </si>
  <si>
    <t>רזרבי 7</t>
  </si>
  <si>
    <t>מרחק 1</t>
  </si>
  <si>
    <t>מרחק 2</t>
  </si>
  <si>
    <t>מרחק 3</t>
  </si>
  <si>
    <t>מרחק 4</t>
  </si>
  <si>
    <t>מרחק 5</t>
  </si>
  <si>
    <t>מרחק 6</t>
  </si>
  <si>
    <t>מרחק 7</t>
  </si>
  <si>
    <t>מרחק 8</t>
  </si>
  <si>
    <t>מרחק 9</t>
  </si>
  <si>
    <t>מרחק 10</t>
  </si>
  <si>
    <t>מרחק 11</t>
  </si>
  <si>
    <t>מרחק 12</t>
  </si>
  <si>
    <t>מרחק 13</t>
  </si>
  <si>
    <t>מרחק 14</t>
  </si>
  <si>
    <t>מרחק 15</t>
  </si>
  <si>
    <t>מרחק 16</t>
  </si>
  <si>
    <t>מרחק 17</t>
  </si>
  <si>
    <t>מרחק 18</t>
  </si>
  <si>
    <t>מרחק 19</t>
  </si>
  <si>
    <t>מרחק 20</t>
  </si>
  <si>
    <t>מרחק 21</t>
  </si>
  <si>
    <t>רגיל 1</t>
  </si>
  <si>
    <t>רגיל 2</t>
  </si>
  <si>
    <t>רגיל 3</t>
  </si>
  <si>
    <t>רגיל 4</t>
  </si>
  <si>
    <t>רגיל 5</t>
  </si>
  <si>
    <t>רגיל 6</t>
  </si>
  <si>
    <t>רגיל 7</t>
  </si>
  <si>
    <t>רגיל 8</t>
  </si>
  <si>
    <t>רגיל 9</t>
  </si>
  <si>
    <t>רגיל 10</t>
  </si>
  <si>
    <t>רגיל 11</t>
  </si>
  <si>
    <t>רגיל 12</t>
  </si>
  <si>
    <t>רגיל 13</t>
  </si>
  <si>
    <t>רגיל 14</t>
  </si>
  <si>
    <t>רגיל 15</t>
  </si>
  <si>
    <t>רגיל 16</t>
  </si>
  <si>
    <t>רגיל 17</t>
  </si>
  <si>
    <t>רגיל 18</t>
  </si>
  <si>
    <t>רגיל 19</t>
  </si>
  <si>
    <t>רגיל 20</t>
  </si>
  <si>
    <t>רגיל 21</t>
  </si>
  <si>
    <t>רגיל 22</t>
  </si>
  <si>
    <t>רגיל 23</t>
  </si>
  <si>
    <t>רגיל 24</t>
  </si>
  <si>
    <t>רגיל 25</t>
  </si>
  <si>
    <t>רגיל 26</t>
  </si>
  <si>
    <t>רגיל 27</t>
  </si>
  <si>
    <t>סוליסט 1</t>
  </si>
  <si>
    <t>סוליסט 2</t>
  </si>
  <si>
    <t>סוליסט 3</t>
  </si>
  <si>
    <t>סוליסט 4</t>
  </si>
  <si>
    <t>סוליסט 5</t>
  </si>
  <si>
    <t>סוליסט 6</t>
  </si>
  <si>
    <t>סוליסט 7</t>
  </si>
  <si>
    <t>סוליסט 8</t>
  </si>
  <si>
    <t>סוליסט 9</t>
  </si>
  <si>
    <t>ראשון בתור לאותו שבוע</t>
  </si>
  <si>
    <t>קטגוריה</t>
  </si>
  <si>
    <t>דואה</t>
  </si>
  <si>
    <t>מספר הדואה</t>
  </si>
  <si>
    <t>שני-ע"ח</t>
  </si>
  <si>
    <t>שלישי-פסח</t>
  </si>
  <si>
    <t>שני-שביעי של פסח</t>
  </si>
  <si>
    <t>שלישי-יום העצמאות</t>
  </si>
  <si>
    <t>רביעי-שבועות</t>
  </si>
  <si>
    <t>חמישי-ראש השנה</t>
  </si>
  <si>
    <t>שיש-ע"ח</t>
  </si>
  <si>
    <t>שבת-כיפור</t>
  </si>
  <si>
    <t>ראשון-חוה"מ</t>
  </si>
  <si>
    <t>שני-חוה"מ</t>
  </si>
  <si>
    <t>בחר טיס:</t>
  </si>
  <si>
    <t>בתור</t>
  </si>
  <si>
    <t>* נא ללחוץ על השם ולבחור מרשימה</t>
  </si>
  <si>
    <t xml:space="preserve">  מיקומך:</t>
  </si>
  <si>
    <t>מספר בתור:</t>
  </si>
  <si>
    <t>יהודה חן</t>
  </si>
  <si>
    <t>פסח</t>
  </si>
  <si>
    <t>שני-שבעי של פסח</t>
  </si>
  <si>
    <t>בטבלה זו כל אחד רואה את מיקומי בתור</t>
  </si>
  <si>
    <t>בטבלה זו מופיע הראשון בכל שבוע
כל אחד מתבקש לבדוק שמופיע פעם אחת בשישי ופעם בשבת</t>
  </si>
  <si>
    <t>t</t>
  </si>
  <si>
    <t>ערב שבועות</t>
  </si>
  <si>
    <t>שבועות</t>
  </si>
  <si>
    <t>סטס בנק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</si>
</sst>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4" x14ac:knownFonts="1">
    <font>
      <sz val="10"/>
      <name val="Times New Roman"/>
      <charset val="177"/>
    </font>
    <font>
      <sz val="10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4"/>
      <color rgb="FFFF0000"/>
      <name val="Times New Roman"/>
      <family val="1"/>
    </font>
    <font>
      <sz val="1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5" fillId="3" borderId="10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6" xfId="0" applyBorder="1"/>
    <xf numFmtId="0" fontId="6" fillId="3" borderId="7" xfId="0" applyFont="1" applyFill="1" applyBorder="1" applyAlignment="1">
      <alignment horizontal="center"/>
    </xf>
    <xf numFmtId="0" fontId="0" fillId="0" borderId="9" xfId="0" applyBorder="1"/>
    <xf numFmtId="0" fontId="5" fillId="2" borderId="2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6" borderId="14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7" borderId="15" xfId="0" applyFill="1" applyBorder="1"/>
    <xf numFmtId="0" fontId="0" fillId="10" borderId="12" xfId="0" applyFill="1" applyBorder="1"/>
    <xf numFmtId="0" fontId="0" fillId="10" borderId="9" xfId="0" applyFill="1" applyBorder="1"/>
    <xf numFmtId="0" fontId="1" fillId="6" borderId="14" xfId="0" applyFont="1" applyFill="1" applyBorder="1"/>
    <xf numFmtId="1" fontId="0" fillId="10" borderId="11" xfId="0" applyNumberFormat="1" applyFill="1" applyBorder="1"/>
    <xf numFmtId="1" fontId="0" fillId="11" borderId="11" xfId="0" applyNumberFormat="1" applyFill="1" applyBorder="1"/>
    <xf numFmtId="0" fontId="0" fillId="0" borderId="16" xfId="0" applyFill="1" applyBorder="1"/>
    <xf numFmtId="1" fontId="0" fillId="4" borderId="11" xfId="0" applyNumberFormat="1" applyFill="1" applyBorder="1"/>
    <xf numFmtId="1" fontId="0" fillId="4" borderId="8" xfId="0" applyNumberFormat="1" applyFill="1" applyBorder="1"/>
    <xf numFmtId="1" fontId="0" fillId="0" borderId="11" xfId="0" applyNumberFormat="1" applyFill="1" applyBorder="1"/>
    <xf numFmtId="1" fontId="0" fillId="0" borderId="17" xfId="0" applyNumberFormat="1" applyFill="1" applyBorder="1"/>
    <xf numFmtId="0" fontId="6" fillId="10" borderId="7" xfId="0" applyFont="1" applyFill="1" applyBorder="1" applyAlignment="1">
      <alignment horizontal="center"/>
    </xf>
    <xf numFmtId="0" fontId="5" fillId="10" borderId="10" xfId="0" applyNumberFormat="1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0" fillId="10" borderId="6" xfId="0" applyFill="1" applyBorder="1"/>
    <xf numFmtId="0" fontId="6" fillId="11" borderId="7" xfId="0" applyFont="1" applyFill="1" applyBorder="1" applyAlignment="1">
      <alignment horizontal="center"/>
    </xf>
    <xf numFmtId="0" fontId="0" fillId="11" borderId="9" xfId="0" applyFill="1" applyBorder="1"/>
    <xf numFmtId="0" fontId="5" fillId="11" borderId="10" xfId="0" applyNumberFormat="1" applyFont="1" applyFill="1" applyBorder="1" applyAlignment="1">
      <alignment horizontal="center"/>
    </xf>
    <xf numFmtId="0" fontId="0" fillId="11" borderId="12" xfId="0" applyFill="1" applyBorder="1"/>
    <xf numFmtId="0" fontId="5" fillId="11" borderId="10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0" fillId="11" borderId="6" xfId="0" applyFill="1" applyBorder="1"/>
    <xf numFmtId="164" fontId="0" fillId="12" borderId="11" xfId="0" applyNumberFormat="1" applyFill="1" applyBorder="1"/>
    <xf numFmtId="164" fontId="0" fillId="12" borderId="8" xfId="0" applyNumberFormat="1" applyFill="1" applyBorder="1"/>
    <xf numFmtId="164" fontId="0" fillId="0" borderId="11" xfId="0" applyNumberFormat="1" applyFill="1" applyBorder="1"/>
    <xf numFmtId="164" fontId="0" fillId="0" borderId="8" xfId="0" applyNumberFormat="1" applyFill="1" applyBorder="1"/>
    <xf numFmtId="164" fontId="0" fillId="0" borderId="17" xfId="0" applyNumberFormat="1" applyFill="1" applyBorder="1"/>
    <xf numFmtId="164" fontId="0" fillId="0" borderId="5" xfId="0" applyNumberFormat="1" applyFill="1" applyBorder="1"/>
    <xf numFmtId="164" fontId="0" fillId="10" borderId="11" xfId="0" applyNumberFormat="1" applyFill="1" applyBorder="1"/>
    <xf numFmtId="164" fontId="0" fillId="0" borderId="18" xfId="0" applyNumberForma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12" borderId="19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2" fillId="0" borderId="21" xfId="0" applyFont="1" applyFill="1" applyBorder="1"/>
    <xf numFmtId="0" fontId="2" fillId="0" borderId="19" xfId="0" applyFont="1" applyFill="1" applyBorder="1"/>
    <xf numFmtId="0" fontId="0" fillId="10" borderId="19" xfId="0" applyFill="1" applyBorder="1"/>
    <xf numFmtId="0" fontId="0" fillId="10" borderId="16" xfId="0" applyFill="1" applyBorder="1"/>
    <xf numFmtId="0" fontId="0" fillId="0" borderId="22" xfId="0" applyFill="1" applyBorder="1"/>
    <xf numFmtId="0" fontId="2" fillId="0" borderId="16" xfId="0" applyFont="1" applyFill="1" applyBorder="1"/>
    <xf numFmtId="0" fontId="2" fillId="0" borderId="20" xfId="0" applyFont="1" applyFill="1" applyBorder="1"/>
    <xf numFmtId="0" fontId="0" fillId="0" borderId="23" xfId="0" applyFill="1" applyBorder="1"/>
    <xf numFmtId="0" fontId="0" fillId="0" borderId="24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8" fillId="13" borderId="25" xfId="0" applyFont="1" applyFill="1" applyBorder="1" applyAlignment="1">
      <alignment horizontal="left"/>
    </xf>
    <xf numFmtId="0" fontId="9" fillId="13" borderId="26" xfId="0" applyFont="1" applyFill="1" applyBorder="1" applyAlignment="1"/>
    <xf numFmtId="0" fontId="10" fillId="13" borderId="1" xfId="0" applyNumberFormat="1" applyFont="1" applyFill="1" applyBorder="1" applyAlignment="1">
      <alignment horizontal="center"/>
    </xf>
    <xf numFmtId="0" fontId="9" fillId="13" borderId="27" xfId="0" applyFont="1" applyFill="1" applyBorder="1" applyAlignment="1"/>
    <xf numFmtId="0" fontId="8" fillId="13" borderId="2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9" fillId="8" borderId="14" xfId="0" applyFont="1" applyFill="1" applyBorder="1" applyAlignment="1"/>
    <xf numFmtId="0" fontId="10" fillId="3" borderId="10" xfId="0" applyFont="1" applyFill="1" applyBorder="1" applyAlignment="1">
      <alignment horizontal="center"/>
    </xf>
    <xf numFmtId="0" fontId="9" fillId="7" borderId="14" xfId="0" applyFont="1" applyFill="1" applyBorder="1" applyAlignment="1"/>
    <xf numFmtId="0" fontId="9" fillId="9" borderId="14" xfId="0" applyFont="1" applyFill="1" applyBorder="1" applyAlignment="1"/>
    <xf numFmtId="0" fontId="9" fillId="3" borderId="10" xfId="0" applyFont="1" applyFill="1" applyBorder="1" applyAlignment="1">
      <alignment horizontal="center"/>
    </xf>
    <xf numFmtId="0" fontId="10" fillId="3" borderId="10" xfId="0" applyNumberFormat="1" applyFont="1" applyFill="1" applyBorder="1" applyAlignment="1">
      <alignment horizontal="center"/>
    </xf>
    <xf numFmtId="0" fontId="9" fillId="6" borderId="14" xfId="0" applyFont="1" applyFill="1" applyBorder="1" applyAlignment="1"/>
    <xf numFmtId="0" fontId="10" fillId="3" borderId="4" xfId="0" applyFont="1" applyFill="1" applyBorder="1" applyAlignment="1">
      <alignment horizontal="center"/>
    </xf>
    <xf numFmtId="0" fontId="9" fillId="8" borderId="15" xfId="0" applyFont="1" applyFill="1" applyBorder="1" applyAlignment="1"/>
    <xf numFmtId="0" fontId="3" fillId="2" borderId="25" xfId="0" applyFont="1" applyFill="1" applyBorder="1" applyAlignment="1" applyProtection="1">
      <protection locked="0"/>
    </xf>
    <xf numFmtId="0" fontId="3" fillId="2" borderId="27" xfId="0" applyFont="1" applyFill="1" applyBorder="1" applyAlignment="1" applyProtection="1"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1" fillId="4" borderId="11" xfId="0" applyFont="1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17" xfId="0" applyFill="1" applyBorder="1"/>
    <xf numFmtId="0" fontId="2" fillId="0" borderId="11" xfId="0" applyFont="1" applyFill="1" applyBorder="1"/>
    <xf numFmtId="0" fontId="2" fillId="0" borderId="8" xfId="0" applyFont="1" applyFill="1" applyBorder="1"/>
    <xf numFmtId="0" fontId="0" fillId="0" borderId="29" xfId="0" applyFill="1" applyBorder="1"/>
    <xf numFmtId="0" fontId="6" fillId="3" borderId="30" xfId="0" applyFont="1" applyFill="1" applyBorder="1" applyAlignment="1">
      <alignment horizontal="center"/>
    </xf>
    <xf numFmtId="0" fontId="0" fillId="7" borderId="31" xfId="0" applyFill="1" applyBorder="1"/>
    <xf numFmtId="0" fontId="1" fillId="4" borderId="32" xfId="0" applyFont="1" applyFill="1" applyBorder="1"/>
    <xf numFmtId="0" fontId="1" fillId="4" borderId="12" xfId="0" applyFont="1" applyFill="1" applyBorder="1"/>
    <xf numFmtId="0" fontId="1" fillId="4" borderId="6" xfId="0" applyFont="1" applyFill="1" applyBorder="1"/>
    <xf numFmtId="14" fontId="0" fillId="0" borderId="4" xfId="0" applyNumberFormat="1" applyFill="1" applyBorder="1"/>
    <xf numFmtId="14" fontId="0" fillId="0" borderId="10" xfId="0" applyNumberFormat="1" applyFill="1" applyBorder="1"/>
    <xf numFmtId="14" fontId="0" fillId="0" borderId="7" xfId="0" applyNumberFormat="1" applyFill="1" applyBorder="1"/>
    <xf numFmtId="14" fontId="0" fillId="0" borderId="34" xfId="0" applyNumberFormat="1" applyFill="1" applyBorder="1"/>
    <xf numFmtId="14" fontId="0" fillId="0" borderId="35" xfId="0" applyNumberFormat="1" applyFill="1" applyBorder="1"/>
    <xf numFmtId="164" fontId="0" fillId="0" borderId="10" xfId="0" applyNumberFormat="1" applyFill="1" applyBorder="1"/>
    <xf numFmtId="164" fontId="0" fillId="0" borderId="4" xfId="0" applyNumberFormat="1" applyFill="1" applyBorder="1"/>
    <xf numFmtId="1" fontId="0" fillId="11" borderId="5" xfId="0" applyNumberFormat="1" applyFill="1" applyBorder="1"/>
    <xf numFmtId="0" fontId="0" fillId="10" borderId="36" xfId="0" applyFill="1" applyBorder="1"/>
    <xf numFmtId="0" fontId="11" fillId="5" borderId="39" xfId="0" applyFont="1" applyFill="1" applyBorder="1" applyAlignment="1"/>
    <xf numFmtId="0" fontId="11" fillId="5" borderId="40" xfId="0" applyFont="1" applyFill="1" applyBorder="1" applyAlignment="1"/>
    <xf numFmtId="0" fontId="11" fillId="5" borderId="41" xfId="0" applyFont="1" applyFill="1" applyBorder="1" applyAlignment="1"/>
    <xf numFmtId="0" fontId="2" fillId="0" borderId="0" xfId="0" applyFont="1" applyFill="1" applyBorder="1" applyAlignment="1"/>
    <xf numFmtId="0" fontId="2" fillId="0" borderId="14" xfId="0" applyFont="1" applyFill="1" applyBorder="1" applyAlignment="1"/>
    <xf numFmtId="14" fontId="0" fillId="0" borderId="44" xfId="0" applyNumberFormat="1" applyFill="1" applyBorder="1"/>
    <xf numFmtId="1" fontId="0" fillId="11" borderId="17" xfId="0" applyNumberFormat="1" applyFill="1" applyBorder="1"/>
    <xf numFmtId="0" fontId="5" fillId="11" borderId="34" xfId="0" applyFont="1" applyFill="1" applyBorder="1" applyAlignment="1">
      <alignment horizontal="center"/>
    </xf>
    <xf numFmtId="0" fontId="0" fillId="10" borderId="45" xfId="0" applyFill="1" applyBorder="1"/>
    <xf numFmtId="1" fontId="0" fillId="10" borderId="8" xfId="0" applyNumberFormat="1" applyFill="1" applyBorder="1"/>
    <xf numFmtId="0" fontId="5" fillId="10" borderId="7" xfId="0" applyFont="1" applyFill="1" applyBorder="1" applyAlignment="1">
      <alignment horizontal="center"/>
    </xf>
    <xf numFmtId="14" fontId="0" fillId="0" borderId="46" xfId="0" applyNumberFormat="1" applyFill="1" applyBorder="1"/>
    <xf numFmtId="0" fontId="5" fillId="10" borderId="7" xfId="0" applyNumberFormat="1" applyFont="1" applyFill="1" applyBorder="1" applyAlignment="1">
      <alignment horizontal="center"/>
    </xf>
    <xf numFmtId="0" fontId="13" fillId="0" borderId="33" xfId="0" applyFont="1" applyBorder="1" applyAlignment="1">
      <alignment horizontal="center" wrapText="1"/>
    </xf>
    <xf numFmtId="0" fontId="13" fillId="0" borderId="31" xfId="0" applyFont="1" applyBorder="1" applyAlignment="1">
      <alignment horizontal="center" wrapText="1"/>
    </xf>
    <xf numFmtId="0" fontId="13" fillId="0" borderId="42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13" fillId="0" borderId="43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_Club_Members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Club_Members"/>
    </sheetNames>
    <sheetDataSet>
      <sheetData sheetId="0">
        <row r="2">
          <cell r="B2" t="str">
            <v>אבי דגן</v>
          </cell>
        </row>
        <row r="3">
          <cell r="B3" t="str">
            <v>אבי והב</v>
          </cell>
        </row>
        <row r="4">
          <cell r="B4" t="str">
            <v>אבי שמואלי</v>
          </cell>
        </row>
        <row r="5">
          <cell r="B5" t="str">
            <v>אבינועם נעמני</v>
          </cell>
        </row>
        <row r="6">
          <cell r="B6" t="str">
            <v>אברון טל</v>
          </cell>
        </row>
        <row r="7">
          <cell r="B7" t="str">
            <v>אהרון גוטליב</v>
          </cell>
        </row>
        <row r="8">
          <cell r="B8" t="str">
            <v>אורי סבוראי</v>
          </cell>
        </row>
        <row r="9">
          <cell r="B9" t="str">
            <v>אורי סוגבקר</v>
          </cell>
        </row>
        <row r="11">
          <cell r="B11" t="str">
            <v>איל רענן</v>
          </cell>
        </row>
        <row r="12">
          <cell r="B12" t="str">
            <v>איל שמש</v>
          </cell>
        </row>
        <row r="13">
          <cell r="B13" t="str">
            <v>איציק כנען</v>
          </cell>
        </row>
        <row r="14">
          <cell r="B14" t="str">
            <v>איתמר נוינר</v>
          </cell>
        </row>
        <row r="15">
          <cell r="B15" t="str">
            <v>איתן רייכברד</v>
          </cell>
        </row>
        <row r="16">
          <cell r="B16" t="str">
            <v>אלון זביב</v>
          </cell>
        </row>
        <row r="17">
          <cell r="B17" t="str">
            <v>אלון חורש</v>
          </cell>
        </row>
        <row r="18">
          <cell r="B18" t="str">
            <v>אלי ליברטי</v>
          </cell>
        </row>
        <row r="19">
          <cell r="B19" t="str">
            <v>אלכס זוסמן</v>
          </cell>
        </row>
        <row r="20">
          <cell r="B20" t="str">
            <v>אמנון הררי</v>
          </cell>
        </row>
        <row r="21">
          <cell r="B21" t="str">
            <v>אמנון ניר</v>
          </cell>
        </row>
        <row r="23">
          <cell r="B23" t="str">
            <v>אסף פרידלר</v>
          </cell>
        </row>
        <row r="24">
          <cell r="B24" t="str">
            <v>ארז בלגה</v>
          </cell>
        </row>
        <row r="25">
          <cell r="B25" t="str">
            <v>אריה ונקרט</v>
          </cell>
        </row>
        <row r="26">
          <cell r="B26" t="str">
            <v>אשר צפנת</v>
          </cell>
        </row>
        <row r="28">
          <cell r="B28" t="str">
            <v>גבי טבק</v>
          </cell>
        </row>
        <row r="29">
          <cell r="B29" t="str">
            <v>גרא רונן</v>
          </cell>
        </row>
        <row r="30">
          <cell r="B30" t="str">
            <v>דודי שביט</v>
          </cell>
        </row>
        <row r="31">
          <cell r="B31" t="str">
            <v>דורון שרמן</v>
          </cell>
        </row>
        <row r="32">
          <cell r="B32" t="str">
            <v>טל עוז ארי</v>
          </cell>
        </row>
        <row r="33">
          <cell r="B33" t="str">
            <v>יאיר רוזנטל</v>
          </cell>
        </row>
        <row r="35">
          <cell r="B35" t="str">
            <v>יגאל קפלן</v>
          </cell>
        </row>
        <row r="36">
          <cell r="B36" t="str">
            <v>יהודה טייטל</v>
          </cell>
        </row>
        <row r="37">
          <cell r="B37" t="str">
            <v>יהודה יעבץ חן</v>
          </cell>
        </row>
        <row r="38">
          <cell r="B38" t="str">
            <v>יואב נוימן</v>
          </cell>
        </row>
        <row r="39">
          <cell r="B39" t="str">
            <v>יובל שטיין</v>
          </cell>
        </row>
        <row r="40">
          <cell r="B40" t="str">
            <v>יוסי אדרי</v>
          </cell>
        </row>
        <row r="41">
          <cell r="B41" t="str">
            <v>יוסי גרוס</v>
          </cell>
        </row>
        <row r="42">
          <cell r="B42" t="str">
            <v>יוסי מדל</v>
          </cell>
        </row>
        <row r="43">
          <cell r="B43" t="str">
            <v>יצחק יצב</v>
          </cell>
        </row>
        <row r="44">
          <cell r="B44" t="str">
            <v>ישראל פרומרמן</v>
          </cell>
        </row>
        <row r="46">
          <cell r="B46" t="str">
            <v>מיכאל פינקוס</v>
          </cell>
        </row>
        <row r="47">
          <cell r="B47" t="str">
            <v>מנחם פוגטש</v>
          </cell>
        </row>
        <row r="48">
          <cell r="B48" t="str">
            <v>משה אפשטיין</v>
          </cell>
        </row>
        <row r="49">
          <cell r="B49" t="str">
            <v>נחום יונה</v>
          </cell>
        </row>
        <row r="50">
          <cell r="B50" t="str">
            <v>ניר גטר</v>
          </cell>
        </row>
        <row r="54">
          <cell r="B54" t="str">
            <v>עומרי דקל</v>
          </cell>
        </row>
        <row r="55">
          <cell r="B55" t="str">
            <v>עופר שרון</v>
          </cell>
        </row>
        <row r="56">
          <cell r="B56" t="str">
            <v>עלי ברקאי</v>
          </cell>
        </row>
        <row r="57">
          <cell r="B57" t="str">
            <v>עמיר שלום</v>
          </cell>
        </row>
        <row r="58">
          <cell r="B58" t="str">
            <v>עמירם קרמר</v>
          </cell>
        </row>
        <row r="59">
          <cell r="B59" t="str">
            <v>עמית ורד</v>
          </cell>
        </row>
        <row r="60">
          <cell r="B60" t="str">
            <v>קובי פלדמן</v>
          </cell>
        </row>
        <row r="61">
          <cell r="B61" t="str">
            <v>ראובן פליישר</v>
          </cell>
        </row>
        <row r="62">
          <cell r="B62" t="str">
            <v>רינה לוינסון</v>
          </cell>
        </row>
        <row r="63">
          <cell r="B63" t="str">
            <v>רלי שרף</v>
          </cell>
        </row>
        <row r="64">
          <cell r="B64" t="str">
            <v>רפי לוסקי</v>
          </cell>
        </row>
        <row r="65">
          <cell r="B65" t="str">
            <v>שגיא אהרון</v>
          </cell>
        </row>
        <row r="66">
          <cell r="B66" t="str">
            <v>שחר גולדברג</v>
          </cell>
        </row>
        <row r="69">
          <cell r="B69" t="str">
            <v>שמוליק ברוקשטיין</v>
          </cell>
        </row>
        <row r="71">
          <cell r="B71" t="str">
            <v>דקל רענן</v>
          </cell>
        </row>
        <row r="73">
          <cell r="B73" t="str">
            <v>פז גולדברג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3"/>
  <sheetViews>
    <sheetView rightToLeft="1" tabSelected="1" workbookViewId="0">
      <selection activeCell="B2" sqref="B2:D4"/>
    </sheetView>
  </sheetViews>
  <sheetFormatPr defaultRowHeight="12.75" x14ac:dyDescent="0.2"/>
  <cols>
    <col min="3" max="3" width="0" hidden="1" customWidth="1"/>
    <col min="4" max="4" width="15.1640625" bestFit="1" customWidth="1"/>
    <col min="6" max="6" width="13" customWidth="1"/>
    <col min="7" max="8" width="3.33203125" customWidth="1"/>
    <col min="9" max="9" width="17.83203125" bestFit="1" customWidth="1"/>
    <col min="11" max="11" width="15.1640625" bestFit="1" customWidth="1"/>
  </cols>
  <sheetData>
    <row r="1" spans="2:18" ht="13.5" thickBot="1" x14ac:dyDescent="0.25"/>
    <row r="2" spans="2:18" x14ac:dyDescent="0.2">
      <c r="B2" s="129" t="s">
        <v>153</v>
      </c>
      <c r="C2" s="130"/>
      <c r="D2" s="131"/>
      <c r="F2" s="129" t="s">
        <v>154</v>
      </c>
      <c r="G2" s="130"/>
      <c r="H2" s="130"/>
      <c r="I2" s="130"/>
      <c r="J2" s="130"/>
      <c r="K2" s="131"/>
    </row>
    <row r="3" spans="2:18" ht="12.75" customHeight="1" x14ac:dyDescent="0.2">
      <c r="B3" s="132"/>
      <c r="C3" s="133"/>
      <c r="D3" s="134"/>
      <c r="F3" s="132"/>
      <c r="G3" s="133"/>
      <c r="H3" s="133"/>
      <c r="I3" s="133"/>
      <c r="J3" s="133"/>
      <c r="K3" s="134"/>
    </row>
    <row r="4" spans="2:18" ht="21.75" customHeight="1" thickBot="1" x14ac:dyDescent="0.25">
      <c r="B4" s="135"/>
      <c r="C4" s="136"/>
      <c r="D4" s="137"/>
      <c r="F4" s="135"/>
      <c r="G4" s="136"/>
      <c r="H4" s="136"/>
      <c r="I4" s="136"/>
      <c r="J4" s="136"/>
      <c r="K4" s="137"/>
    </row>
    <row r="5" spans="2:18" ht="30.75" customHeight="1" thickBot="1" x14ac:dyDescent="0.4">
      <c r="B5" s="91" t="s">
        <v>134</v>
      </c>
      <c r="C5" s="9" t="s">
        <v>132</v>
      </c>
      <c r="D5" s="92" t="s">
        <v>133</v>
      </c>
      <c r="F5" s="116" t="s">
        <v>56</v>
      </c>
      <c r="G5" s="117"/>
      <c r="H5" s="117"/>
      <c r="I5" s="118"/>
      <c r="J5" s="159" t="s">
        <v>131</v>
      </c>
      <c r="K5" s="160"/>
    </row>
    <row r="6" spans="2:18" ht="15.75" thickBot="1" x14ac:dyDescent="0.3">
      <c r="B6" s="102">
        <v>1</v>
      </c>
      <c r="C6" s="103" t="s">
        <v>95</v>
      </c>
      <c r="D6" s="104" t="str">
        <f>[1]T_Club_Members!$B$7</f>
        <v>אהרון גוטליב</v>
      </c>
      <c r="F6" s="107">
        <v>41670</v>
      </c>
      <c r="G6" s="23">
        <v>1</v>
      </c>
      <c r="H6" s="23"/>
      <c r="I6" s="95" t="s">
        <v>57</v>
      </c>
      <c r="J6" s="30">
        <v>1</v>
      </c>
      <c r="K6" s="21" t="str">
        <f t="shared" ref="K6:K29" si="0">VLOOKUP(J6,$B$6:$D$72,3,FALSE)</f>
        <v>אהרון גוטליב</v>
      </c>
      <c r="R6" s="66"/>
    </row>
    <row r="7" spans="2:18" ht="15" x14ac:dyDescent="0.25">
      <c r="B7" s="3">
        <v>2</v>
      </c>
      <c r="C7" s="11" t="s">
        <v>74</v>
      </c>
      <c r="D7" s="105" t="str">
        <f>[1]T_Club_Members!$B$3</f>
        <v>אבי והב</v>
      </c>
      <c r="F7" s="108">
        <v>41671</v>
      </c>
      <c r="G7" s="24"/>
      <c r="H7" s="24">
        <v>1</v>
      </c>
      <c r="I7" s="96" t="s">
        <v>58</v>
      </c>
      <c r="J7" s="39">
        <v>22</v>
      </c>
      <c r="K7" s="21" t="str">
        <f t="shared" si="0"/>
        <v>אלון זביב</v>
      </c>
      <c r="R7" s="66"/>
    </row>
    <row r="8" spans="2:18" ht="15" x14ac:dyDescent="0.25">
      <c r="B8" s="4">
        <v>3</v>
      </c>
      <c r="C8" s="12" t="s">
        <v>122</v>
      </c>
      <c r="D8" s="105" t="str">
        <f>[1]T_Club_Members!$B$2</f>
        <v>אבי דגן</v>
      </c>
      <c r="F8" s="109">
        <v>41677</v>
      </c>
      <c r="G8" s="23">
        <f>G6+1</f>
        <v>2</v>
      </c>
      <c r="H8" s="23"/>
      <c r="I8" s="97" t="s">
        <v>57</v>
      </c>
      <c r="J8" s="31">
        <v>17</v>
      </c>
      <c r="K8" s="21" t="str">
        <f t="shared" si="0"/>
        <v>דורון שרמן</v>
      </c>
      <c r="R8" s="66"/>
    </row>
    <row r="9" spans="2:18" ht="15" x14ac:dyDescent="0.25">
      <c r="B9" s="4">
        <v>4</v>
      </c>
      <c r="C9" s="10" t="s">
        <v>96</v>
      </c>
      <c r="D9" s="105" t="str">
        <f>[1]T_Club_Members!$B$5</f>
        <v>אבינועם נעמני</v>
      </c>
      <c r="F9" s="110">
        <v>41678</v>
      </c>
      <c r="G9" s="24"/>
      <c r="H9" s="24">
        <f>H7+1</f>
        <v>2</v>
      </c>
      <c r="I9" s="98" t="s">
        <v>58</v>
      </c>
      <c r="J9" s="39">
        <v>38</v>
      </c>
      <c r="K9" s="21" t="str">
        <f t="shared" si="0"/>
        <v>עומרי דקל</v>
      </c>
      <c r="R9" s="66"/>
    </row>
    <row r="10" spans="2:18" ht="15" x14ac:dyDescent="0.25">
      <c r="B10" s="4">
        <v>5</v>
      </c>
      <c r="C10" s="13" t="s">
        <v>67</v>
      </c>
      <c r="D10" s="105" t="str">
        <f>[1]T_Club_Members!$B$4</f>
        <v>אבי שמואלי</v>
      </c>
      <c r="F10" s="108">
        <v>41684</v>
      </c>
      <c r="G10" s="23">
        <f>G8+1</f>
        <v>3</v>
      </c>
      <c r="H10" s="23"/>
      <c r="I10" s="96" t="s">
        <v>57</v>
      </c>
      <c r="J10" s="32">
        <f>J8+16</f>
        <v>33</v>
      </c>
      <c r="K10" s="21" t="str">
        <f t="shared" si="0"/>
        <v>מיכאל פינקוס</v>
      </c>
      <c r="R10" s="66"/>
    </row>
    <row r="11" spans="2:18" ht="15" x14ac:dyDescent="0.25">
      <c r="B11" s="4">
        <v>6</v>
      </c>
      <c r="C11" s="11" t="s">
        <v>75</v>
      </c>
      <c r="D11" s="105" t="str">
        <f>[1]T_Club_Members!$B$6</f>
        <v>אברון טל</v>
      </c>
      <c r="F11" s="108">
        <v>41685</v>
      </c>
      <c r="G11" s="24"/>
      <c r="H11" s="24">
        <f>H9+1</f>
        <v>3</v>
      </c>
      <c r="I11" s="96" t="s">
        <v>58</v>
      </c>
      <c r="J11" s="39">
        <f>J9+16</f>
        <v>54</v>
      </c>
      <c r="K11" s="21" t="str">
        <f t="shared" si="0"/>
        <v>אשר צפנת</v>
      </c>
      <c r="R11" s="66"/>
    </row>
    <row r="12" spans="2:18" ht="15" x14ac:dyDescent="0.25">
      <c r="B12" s="4">
        <v>7</v>
      </c>
      <c r="C12" s="10" t="s">
        <v>97</v>
      </c>
      <c r="D12" s="105" t="s">
        <v>67</v>
      </c>
      <c r="F12" s="109">
        <v>41691</v>
      </c>
      <c r="G12" s="23">
        <f>G10+1</f>
        <v>4</v>
      </c>
      <c r="H12" s="23"/>
      <c r="I12" s="25" t="s">
        <v>57</v>
      </c>
      <c r="J12" s="32">
        <f>J10+16</f>
        <v>49</v>
      </c>
      <c r="K12" s="21" t="str">
        <f t="shared" si="0"/>
        <v>רינה לוינסון</v>
      </c>
      <c r="R12" s="66"/>
    </row>
    <row r="13" spans="2:18" ht="15" x14ac:dyDescent="0.25">
      <c r="B13" s="4">
        <v>8</v>
      </c>
      <c r="C13" s="10" t="s">
        <v>98</v>
      </c>
      <c r="D13" s="105" t="str">
        <f>[1]T_Club_Members!$B$9</f>
        <v>אורי סוגבקר</v>
      </c>
      <c r="F13" s="108">
        <v>41692</v>
      </c>
      <c r="G13" s="24"/>
      <c r="H13" s="24">
        <f>H11+1</f>
        <v>4</v>
      </c>
      <c r="I13" s="96" t="s">
        <v>58</v>
      </c>
      <c r="J13" s="39">
        <v>14</v>
      </c>
      <c r="K13" s="21" t="str">
        <f t="shared" si="0"/>
        <v>רזרבי 2</v>
      </c>
      <c r="R13" s="66"/>
    </row>
    <row r="14" spans="2:18" ht="15.75" thickBot="1" x14ac:dyDescent="0.3">
      <c r="B14" s="4">
        <v>9</v>
      </c>
      <c r="C14" s="11" t="s">
        <v>76</v>
      </c>
      <c r="D14" s="105" t="str">
        <f>[1]T_Club_Members!$B$8</f>
        <v>אורי סבוראי</v>
      </c>
      <c r="F14" s="107">
        <v>41698</v>
      </c>
      <c r="G14" s="23">
        <f>G12+1</f>
        <v>5</v>
      </c>
      <c r="H14" s="23"/>
      <c r="I14" s="95" t="s">
        <v>57</v>
      </c>
      <c r="J14" s="32">
        <v>9</v>
      </c>
      <c r="K14" s="21" t="str">
        <f t="shared" si="0"/>
        <v>אורי סבוראי</v>
      </c>
      <c r="R14" s="66"/>
    </row>
    <row r="15" spans="2:18" ht="15" x14ac:dyDescent="0.25">
      <c r="B15" s="4">
        <v>10</v>
      </c>
      <c r="C15" s="12" t="s">
        <v>123</v>
      </c>
      <c r="D15" s="105" t="str">
        <f>[1]T_Club_Members!$B$14</f>
        <v>איתמר נוינר</v>
      </c>
      <c r="F15" s="108">
        <v>41699</v>
      </c>
      <c r="G15" s="24"/>
      <c r="H15" s="24">
        <f>H13+1</f>
        <v>5</v>
      </c>
      <c r="I15" s="96" t="s">
        <v>58</v>
      </c>
      <c r="J15" s="39">
        <f>J13+16</f>
        <v>30</v>
      </c>
      <c r="K15" s="21" t="str">
        <f t="shared" si="0"/>
        <v>גרא רונן</v>
      </c>
      <c r="R15" s="66"/>
    </row>
    <row r="16" spans="2:18" ht="15" x14ac:dyDescent="0.25">
      <c r="B16" s="3">
        <v>11</v>
      </c>
      <c r="C16" s="10" t="s">
        <v>99</v>
      </c>
      <c r="D16" s="105" t="str">
        <f>[1]T_Club_Members!$B$11</f>
        <v>איל רענן</v>
      </c>
      <c r="F16" s="108">
        <v>41705</v>
      </c>
      <c r="G16" s="23">
        <f>G14+1</f>
        <v>6</v>
      </c>
      <c r="H16" s="23"/>
      <c r="I16" s="96" t="s">
        <v>57</v>
      </c>
      <c r="J16" s="32">
        <f>J14+16</f>
        <v>25</v>
      </c>
      <c r="K16" s="21" t="str">
        <f t="shared" si="0"/>
        <v>אריה ונקרט</v>
      </c>
      <c r="R16" s="66"/>
    </row>
    <row r="17" spans="2:11" ht="15" x14ac:dyDescent="0.25">
      <c r="B17" s="4">
        <v>12</v>
      </c>
      <c r="C17" s="11" t="s">
        <v>77</v>
      </c>
      <c r="D17" s="105" t="str">
        <f>[1]T_Club_Members!$B$19</f>
        <v>אלכס זוסמן</v>
      </c>
      <c r="F17" s="108">
        <v>41706</v>
      </c>
      <c r="G17" s="24"/>
      <c r="H17" s="24">
        <f>H15+1</f>
        <v>6</v>
      </c>
      <c r="I17" s="98" t="s">
        <v>58</v>
      </c>
      <c r="J17" s="39">
        <f>J15+16</f>
        <v>46</v>
      </c>
      <c r="K17" s="21" t="str">
        <f t="shared" si="0"/>
        <v>עופר שרון</v>
      </c>
    </row>
    <row r="18" spans="2:11" ht="15" x14ac:dyDescent="0.25">
      <c r="B18" s="4">
        <v>13</v>
      </c>
      <c r="C18" s="10" t="s">
        <v>100</v>
      </c>
      <c r="D18" s="105" t="str">
        <f>[1]T_Club_Members!$B$12</f>
        <v>איל שמש</v>
      </c>
      <c r="F18" s="108">
        <v>41712</v>
      </c>
      <c r="G18" s="23">
        <f>G16+1</f>
        <v>7</v>
      </c>
      <c r="H18" s="23"/>
      <c r="I18" s="96" t="s">
        <v>57</v>
      </c>
      <c r="J18" s="32">
        <f>J16+16</f>
        <v>41</v>
      </c>
      <c r="K18" s="21" t="str">
        <f t="shared" si="0"/>
        <v>רפי לוסקי</v>
      </c>
    </row>
    <row r="19" spans="2:11" ht="15" x14ac:dyDescent="0.25">
      <c r="B19" s="4">
        <v>14</v>
      </c>
      <c r="C19" s="13" t="s">
        <v>68</v>
      </c>
      <c r="D19" s="105" t="s">
        <v>68</v>
      </c>
      <c r="F19" s="108">
        <v>41713</v>
      </c>
      <c r="G19" s="24"/>
      <c r="H19" s="24">
        <f>H17+1</f>
        <v>7</v>
      </c>
      <c r="I19" s="98" t="s">
        <v>58</v>
      </c>
      <c r="J19" s="39">
        <v>62</v>
      </c>
      <c r="K19" s="21" t="str">
        <f t="shared" si="0"/>
        <v>שמוליק ברוקשטיין</v>
      </c>
    </row>
    <row r="20" spans="2:11" ht="15" x14ac:dyDescent="0.25">
      <c r="B20" s="4">
        <v>15</v>
      </c>
      <c r="C20" s="11" t="s">
        <v>78</v>
      </c>
      <c r="D20" s="105" t="str">
        <f>[1]T_Club_Members!$B$15</f>
        <v>איתן רייכברד</v>
      </c>
      <c r="F20" s="108">
        <v>41719</v>
      </c>
      <c r="G20" s="23">
        <f>G18+1</f>
        <v>8</v>
      </c>
      <c r="H20" s="23"/>
      <c r="I20" s="96" t="s">
        <v>57</v>
      </c>
      <c r="J20" s="32">
        <f>J18+16</f>
        <v>57</v>
      </c>
      <c r="K20" s="21" t="str">
        <f t="shared" si="0"/>
        <v>איציק כנען</v>
      </c>
    </row>
    <row r="21" spans="2:11" ht="15" x14ac:dyDescent="0.25">
      <c r="B21" s="4">
        <v>16</v>
      </c>
      <c r="C21" s="10" t="s">
        <v>101</v>
      </c>
      <c r="D21" s="105" t="str">
        <f>[1]T_Club_Members!$B$18</f>
        <v>אלי ליברטי</v>
      </c>
      <c r="F21" s="108">
        <v>41720</v>
      </c>
      <c r="G21" s="24"/>
      <c r="H21" s="24">
        <f>H19+1</f>
        <v>8</v>
      </c>
      <c r="I21" s="98" t="s">
        <v>58</v>
      </c>
      <c r="J21" s="39">
        <v>7</v>
      </c>
      <c r="K21" s="21" t="str">
        <f t="shared" si="0"/>
        <v>רזרבי 1</v>
      </c>
    </row>
    <row r="22" spans="2:11" ht="15" x14ac:dyDescent="0.25">
      <c r="B22" s="4">
        <v>17</v>
      </c>
      <c r="C22" s="12" t="s">
        <v>124</v>
      </c>
      <c r="D22" s="105" t="str">
        <f>[1]T_Club_Members!$B$31</f>
        <v>דורון שרמן</v>
      </c>
      <c r="F22" s="108">
        <v>41726</v>
      </c>
      <c r="G22" s="23">
        <f>G20+1</f>
        <v>9</v>
      </c>
      <c r="H22" s="23"/>
      <c r="I22" s="96" t="s">
        <v>57</v>
      </c>
      <c r="J22" s="32">
        <v>2</v>
      </c>
      <c r="K22" s="21" t="str">
        <f t="shared" si="0"/>
        <v>אבי והב</v>
      </c>
    </row>
    <row r="23" spans="2:11" ht="15.75" thickBot="1" x14ac:dyDescent="0.3">
      <c r="B23" s="4">
        <v>18</v>
      </c>
      <c r="C23" s="11" t="s">
        <v>79</v>
      </c>
      <c r="D23" s="105" t="str">
        <f>[1]T_Club_Members!$B$20</f>
        <v>אמנון הררי</v>
      </c>
      <c r="F23" s="107">
        <v>41727</v>
      </c>
      <c r="G23" s="24"/>
      <c r="H23" s="24">
        <f>H21+1</f>
        <v>9</v>
      </c>
      <c r="I23" s="95" t="s">
        <v>58</v>
      </c>
      <c r="J23" s="39">
        <v>23</v>
      </c>
      <c r="K23" s="21" t="str">
        <f t="shared" si="0"/>
        <v>ארז בלגה</v>
      </c>
    </row>
    <row r="24" spans="2:11" ht="15" x14ac:dyDescent="0.25">
      <c r="B24" s="4">
        <v>19</v>
      </c>
      <c r="C24" s="10" t="s">
        <v>102</v>
      </c>
      <c r="D24" s="105" t="str">
        <f>[1]T_Club_Members!$B$33</f>
        <v>יאיר רוזנטל</v>
      </c>
      <c r="F24" s="111">
        <v>41733</v>
      </c>
      <c r="G24" s="23">
        <f>G22+1</f>
        <v>10</v>
      </c>
      <c r="H24" s="23"/>
      <c r="I24" s="96" t="s">
        <v>57</v>
      </c>
      <c r="J24" s="32">
        <v>18</v>
      </c>
      <c r="K24" s="21" t="str">
        <f t="shared" si="0"/>
        <v>אמנון הררי</v>
      </c>
    </row>
    <row r="25" spans="2:11" ht="15" x14ac:dyDescent="0.25">
      <c r="B25" s="4">
        <v>20</v>
      </c>
      <c r="C25" s="10" t="s">
        <v>103</v>
      </c>
      <c r="D25" s="105" t="str">
        <f>[1]T_Club_Members!$B$23</f>
        <v>אסף פרידלר</v>
      </c>
      <c r="F25" s="108">
        <v>41734</v>
      </c>
      <c r="G25" s="24"/>
      <c r="H25" s="24">
        <f>H23+1</f>
        <v>10</v>
      </c>
      <c r="I25" s="98" t="s">
        <v>58</v>
      </c>
      <c r="J25" s="39">
        <v>39</v>
      </c>
      <c r="K25" s="21" t="str">
        <f t="shared" si="0"/>
        <v>ישראל פרומרמן</v>
      </c>
    </row>
    <row r="26" spans="2:11" ht="15" x14ac:dyDescent="0.25">
      <c r="B26" s="3">
        <v>21</v>
      </c>
      <c r="C26" s="11" t="s">
        <v>80</v>
      </c>
      <c r="D26" s="105" t="str">
        <f>[1]T_Club_Members!$B$35</f>
        <v>יגאל קפלן</v>
      </c>
      <c r="F26" s="108">
        <v>41740</v>
      </c>
      <c r="G26" s="23">
        <f>G24+1</f>
        <v>11</v>
      </c>
      <c r="H26" s="23"/>
      <c r="I26" s="96" t="s">
        <v>57</v>
      </c>
      <c r="J26" s="31">
        <v>34</v>
      </c>
      <c r="K26" s="21" t="str">
        <f t="shared" si="0"/>
        <v>נחום יונה</v>
      </c>
    </row>
    <row r="27" spans="2:11" ht="15" x14ac:dyDescent="0.25">
      <c r="B27" s="4">
        <v>22</v>
      </c>
      <c r="C27" s="10" t="s">
        <v>104</v>
      </c>
      <c r="D27" s="105" t="str">
        <f>[1]T_Club_Members!$B$16</f>
        <v>אלון זביב</v>
      </c>
      <c r="F27" s="108">
        <v>41741</v>
      </c>
      <c r="G27" s="24"/>
      <c r="H27" s="24">
        <f>H25+1</f>
        <v>11</v>
      </c>
      <c r="I27" s="98" t="s">
        <v>58</v>
      </c>
      <c r="J27" s="39">
        <f>J25+16</f>
        <v>55</v>
      </c>
      <c r="K27" s="21" t="str">
        <f t="shared" si="0"/>
        <v>שגיא אהרון</v>
      </c>
    </row>
    <row r="28" spans="2:11" ht="15" x14ac:dyDescent="0.25">
      <c r="B28" s="4">
        <v>23</v>
      </c>
      <c r="C28" s="13" t="s">
        <v>69</v>
      </c>
      <c r="D28" s="105" t="str">
        <f>[1]T_Club_Members!$B$24</f>
        <v>ארז בלגה</v>
      </c>
      <c r="F28" s="108">
        <v>41743</v>
      </c>
      <c r="G28" s="23">
        <f>G26+1</f>
        <v>12</v>
      </c>
      <c r="H28" s="23"/>
      <c r="I28" s="98" t="s">
        <v>135</v>
      </c>
      <c r="J28" s="32">
        <f>J26+16</f>
        <v>50</v>
      </c>
      <c r="K28" s="21" t="str">
        <f t="shared" si="0"/>
        <v>יהודה יעבץ חן</v>
      </c>
    </row>
    <row r="29" spans="2:11" ht="15" x14ac:dyDescent="0.25">
      <c r="B29" s="4">
        <v>24</v>
      </c>
      <c r="C29" s="11" t="s">
        <v>81</v>
      </c>
      <c r="D29" s="105" t="str">
        <f>[1]T_Club_Members!$B$36</f>
        <v>יהודה טייטל</v>
      </c>
      <c r="F29" s="108">
        <v>41744</v>
      </c>
      <c r="G29" s="24"/>
      <c r="H29" s="24">
        <f>H27+1</f>
        <v>12</v>
      </c>
      <c r="I29" s="99" t="s">
        <v>151</v>
      </c>
      <c r="J29" s="39">
        <v>15</v>
      </c>
      <c r="K29" s="21" t="str">
        <f t="shared" si="0"/>
        <v>איתן רייכברד</v>
      </c>
    </row>
    <row r="30" spans="2:11" ht="15" x14ac:dyDescent="0.25">
      <c r="B30" s="4">
        <v>25</v>
      </c>
      <c r="C30" s="12" t="s">
        <v>125</v>
      </c>
      <c r="D30" s="105" t="str">
        <f>[1]T_Club_Members!$B$25</f>
        <v>אריה ונקרט</v>
      </c>
      <c r="F30" s="108">
        <v>41745</v>
      </c>
      <c r="G30" s="141" t="s">
        <v>65</v>
      </c>
      <c r="H30" s="142"/>
      <c r="I30" s="142"/>
      <c r="J30" s="142"/>
      <c r="K30" s="143"/>
    </row>
    <row r="31" spans="2:11" ht="15" x14ac:dyDescent="0.25">
      <c r="B31" s="4">
        <v>26</v>
      </c>
      <c r="C31" s="10" t="s">
        <v>105</v>
      </c>
      <c r="D31" s="105" t="str">
        <f>[1]T_Club_Members!$B$38</f>
        <v>יואב נוימן</v>
      </c>
      <c r="F31" s="108">
        <v>41746</v>
      </c>
      <c r="G31" s="144" t="s">
        <v>66</v>
      </c>
      <c r="H31" s="145"/>
      <c r="I31" s="145"/>
      <c r="J31" s="145"/>
      <c r="K31" s="145"/>
    </row>
    <row r="32" spans="2:11" ht="15" x14ac:dyDescent="0.25">
      <c r="B32" s="4">
        <v>27</v>
      </c>
      <c r="C32" s="11" t="s">
        <v>82</v>
      </c>
      <c r="D32" s="105" t="str">
        <f>[1]T_Club_Members!$B$28</f>
        <v>גבי טבק</v>
      </c>
      <c r="F32" s="108">
        <v>41747</v>
      </c>
      <c r="G32" s="23">
        <f>G28+1</f>
        <v>13</v>
      </c>
      <c r="H32" s="23"/>
      <c r="I32" s="96" t="s">
        <v>57</v>
      </c>
      <c r="J32" s="32">
        <v>10</v>
      </c>
      <c r="K32" s="21" t="str">
        <f t="shared" ref="K32:K39" si="1">VLOOKUP(J32,$B$6:$D$72,3,FALSE)</f>
        <v>איתמר נוינר</v>
      </c>
    </row>
    <row r="33" spans="2:11" ht="15" x14ac:dyDescent="0.25">
      <c r="B33" s="4">
        <v>28</v>
      </c>
      <c r="C33" s="10" t="s">
        <v>106</v>
      </c>
      <c r="D33" s="105" t="str">
        <f>[1]T_Club_Members!$B$40</f>
        <v>יוסי אדרי</v>
      </c>
      <c r="F33" s="110">
        <v>41748</v>
      </c>
      <c r="G33" s="24"/>
      <c r="H33" s="24">
        <f>H29+1</f>
        <v>13</v>
      </c>
      <c r="I33" s="98" t="s">
        <v>58</v>
      </c>
      <c r="J33" s="39">
        <f>J29+16</f>
        <v>31</v>
      </c>
      <c r="K33" s="21" t="str">
        <f t="shared" si="1"/>
        <v>יצחק יצב</v>
      </c>
    </row>
    <row r="34" spans="2:11" ht="15" x14ac:dyDescent="0.25">
      <c r="B34" s="4">
        <v>29</v>
      </c>
      <c r="C34" s="10" t="s">
        <v>107</v>
      </c>
      <c r="D34" s="105" t="str">
        <f>[1]T_Club_Members!$B$17</f>
        <v>אלון חורש</v>
      </c>
      <c r="F34" s="108">
        <v>41749</v>
      </c>
      <c r="G34" s="23">
        <f>G32+1</f>
        <v>14</v>
      </c>
      <c r="H34" s="23"/>
      <c r="I34" s="96" t="s">
        <v>62</v>
      </c>
      <c r="J34" s="32">
        <f>J32+16</f>
        <v>26</v>
      </c>
      <c r="K34" s="21" t="str">
        <f t="shared" si="1"/>
        <v>יואב נוימן</v>
      </c>
    </row>
    <row r="35" spans="2:11" ht="15" x14ac:dyDescent="0.25">
      <c r="B35" s="4">
        <v>30</v>
      </c>
      <c r="C35" s="11" t="s">
        <v>83</v>
      </c>
      <c r="D35" s="105" t="str">
        <f>[1]T_Club_Members!$B$29</f>
        <v>גרא רונן</v>
      </c>
      <c r="F35" s="108">
        <v>41750</v>
      </c>
      <c r="G35" s="24"/>
      <c r="H35" s="24">
        <f>H33+1</f>
        <v>14</v>
      </c>
      <c r="I35" s="96" t="s">
        <v>152</v>
      </c>
      <c r="J35" s="39">
        <f>J33+16</f>
        <v>47</v>
      </c>
      <c r="K35" s="21" t="str">
        <f t="shared" si="1"/>
        <v>ראובן פליישר</v>
      </c>
    </row>
    <row r="36" spans="2:11" ht="15" x14ac:dyDescent="0.25">
      <c r="B36" s="4">
        <v>31</v>
      </c>
      <c r="C36" s="12" t="s">
        <v>126</v>
      </c>
      <c r="D36" s="105" t="str">
        <f>[1]T_Club_Members!$B$43</f>
        <v>יצחק יצב</v>
      </c>
      <c r="F36" s="108">
        <v>41754</v>
      </c>
      <c r="G36" s="23">
        <f>G34+1</f>
        <v>15</v>
      </c>
      <c r="H36" s="23"/>
      <c r="I36" s="96" t="s">
        <v>57</v>
      </c>
      <c r="J36" s="32">
        <f>J34+16</f>
        <v>42</v>
      </c>
      <c r="K36" s="21" t="str">
        <f t="shared" si="1"/>
        <v>יוסי גרוס</v>
      </c>
    </row>
    <row r="37" spans="2:11" ht="15.75" thickBot="1" x14ac:dyDescent="0.3">
      <c r="B37" s="4">
        <v>32</v>
      </c>
      <c r="C37" s="13" t="s">
        <v>70</v>
      </c>
      <c r="D37" s="105" t="str">
        <f>[1]T_Club_Members!$B$30</f>
        <v>דודי שביט</v>
      </c>
      <c r="F37" s="107">
        <v>41755</v>
      </c>
      <c r="G37" s="24"/>
      <c r="H37" s="24">
        <f>H35+1</f>
        <v>15</v>
      </c>
      <c r="I37" s="95" t="s">
        <v>58</v>
      </c>
      <c r="J37" s="39">
        <v>63</v>
      </c>
      <c r="K37" s="21" t="str">
        <f t="shared" si="1"/>
        <v>יוסי מדל</v>
      </c>
    </row>
    <row r="38" spans="2:11" ht="15" x14ac:dyDescent="0.25">
      <c r="B38" s="4">
        <v>33</v>
      </c>
      <c r="C38" s="11" t="s">
        <v>84</v>
      </c>
      <c r="D38" s="105" t="str">
        <f>[1]T_Club_Members!$B$46</f>
        <v>מיכאל פינקוס</v>
      </c>
      <c r="F38" s="109">
        <v>41761</v>
      </c>
      <c r="G38" s="23">
        <f>G36+1</f>
        <v>16</v>
      </c>
      <c r="H38" s="23"/>
      <c r="I38" s="96" t="s">
        <v>57</v>
      </c>
      <c r="J38" s="32">
        <f>J36+16</f>
        <v>58</v>
      </c>
      <c r="K38" s="21" t="str">
        <f t="shared" si="1"/>
        <v>טל עוז ארי</v>
      </c>
    </row>
    <row r="39" spans="2:11" ht="15" x14ac:dyDescent="0.25">
      <c r="B39" s="4">
        <v>34</v>
      </c>
      <c r="C39" s="10" t="s">
        <v>108</v>
      </c>
      <c r="D39" s="105" t="str">
        <f>[1]T_Club_Members!$B$49</f>
        <v>נחום יונה</v>
      </c>
      <c r="F39" s="108">
        <v>41762</v>
      </c>
      <c r="G39" s="24"/>
      <c r="H39" s="24">
        <f>H37+1</f>
        <v>16</v>
      </c>
      <c r="I39" s="98" t="s">
        <v>58</v>
      </c>
      <c r="J39" s="39">
        <v>8</v>
      </c>
      <c r="K39" s="21" t="str">
        <f t="shared" si="1"/>
        <v>אורי סוגבקר</v>
      </c>
    </row>
    <row r="40" spans="2:11" ht="15" x14ac:dyDescent="0.25">
      <c r="B40" s="4">
        <v>35</v>
      </c>
      <c r="C40" s="10" t="s">
        <v>109</v>
      </c>
      <c r="D40" s="105" t="str">
        <f>[1]T_Club_Members!$B$66</f>
        <v>שחר גולדברג</v>
      </c>
      <c r="F40" s="108">
        <v>41765</v>
      </c>
      <c r="G40" s="146" t="s">
        <v>138</v>
      </c>
      <c r="H40" s="147"/>
      <c r="I40" s="147"/>
      <c r="J40" s="147"/>
      <c r="K40" s="148"/>
    </row>
    <row r="41" spans="2:11" ht="15" x14ac:dyDescent="0.25">
      <c r="B41" s="4">
        <v>36</v>
      </c>
      <c r="C41" s="11" t="s">
        <v>85</v>
      </c>
      <c r="D41" s="105" t="str">
        <f>[1]T_Club_Members!$B$48</f>
        <v>משה אפשטיין</v>
      </c>
      <c r="F41" s="108">
        <v>41768</v>
      </c>
      <c r="G41" s="23">
        <f>G38+1</f>
        <v>17</v>
      </c>
      <c r="H41" s="23"/>
      <c r="I41" s="96" t="s">
        <v>57</v>
      </c>
      <c r="J41" s="32">
        <v>3</v>
      </c>
      <c r="K41" s="21" t="str">
        <f t="shared" ref="K41:K48" si="2">VLOOKUP(J41,$B$6:$D$72,3,FALSE)</f>
        <v>אבי דגן</v>
      </c>
    </row>
    <row r="42" spans="2:11" ht="15" x14ac:dyDescent="0.25">
      <c r="B42" s="4">
        <v>37</v>
      </c>
      <c r="C42" s="10" t="s">
        <v>110</v>
      </c>
      <c r="D42" s="105" t="str">
        <f>[1]T_Club_Members!$B$39</f>
        <v>יובל שטיין</v>
      </c>
      <c r="F42" s="108">
        <v>41769</v>
      </c>
      <c r="G42" s="24"/>
      <c r="H42" s="24">
        <f>H39+1</f>
        <v>17</v>
      </c>
      <c r="I42" s="98" t="s">
        <v>58</v>
      </c>
      <c r="J42" s="39">
        <v>24</v>
      </c>
      <c r="K42" s="21" t="str">
        <f t="shared" si="2"/>
        <v>יהודה טייטל</v>
      </c>
    </row>
    <row r="43" spans="2:11" ht="15" x14ac:dyDescent="0.25">
      <c r="B43" s="4">
        <v>38</v>
      </c>
      <c r="C43" s="12" t="s">
        <v>127</v>
      </c>
      <c r="D43" s="105" t="str">
        <f>[1]T_Club_Members!$B$54</f>
        <v>עומרי דקל</v>
      </c>
      <c r="F43" s="108">
        <v>41775</v>
      </c>
      <c r="G43" s="23">
        <f>G41+1</f>
        <v>18</v>
      </c>
      <c r="H43" s="23"/>
      <c r="I43" s="96" t="s">
        <v>57</v>
      </c>
      <c r="J43" s="32">
        <v>19</v>
      </c>
      <c r="K43" s="21" t="str">
        <f t="shared" si="2"/>
        <v>יאיר רוזנטל</v>
      </c>
    </row>
    <row r="44" spans="2:11" ht="15" x14ac:dyDescent="0.25">
      <c r="B44" s="4">
        <v>39</v>
      </c>
      <c r="C44" s="11" t="s">
        <v>86</v>
      </c>
      <c r="D44" s="105" t="str">
        <f>[1]T_Club_Members!$B$44</f>
        <v>ישראל פרומרמן</v>
      </c>
      <c r="F44" s="108">
        <v>41776</v>
      </c>
      <c r="G44" s="24"/>
      <c r="H44" s="24">
        <f>H42+1</f>
        <v>18</v>
      </c>
      <c r="I44" s="98" t="s">
        <v>58</v>
      </c>
      <c r="J44" s="39">
        <v>40</v>
      </c>
      <c r="K44" s="21" t="str">
        <f t="shared" si="2"/>
        <v>עלי ברקאי</v>
      </c>
    </row>
    <row r="45" spans="2:11" ht="15" x14ac:dyDescent="0.25">
      <c r="B45" s="3">
        <v>40</v>
      </c>
      <c r="C45" s="10" t="s">
        <v>111</v>
      </c>
      <c r="D45" s="105" t="str">
        <f>[1]T_Club_Members!$B$56</f>
        <v>עלי ברקאי</v>
      </c>
      <c r="F45" s="108">
        <v>41782</v>
      </c>
      <c r="G45" s="23">
        <f>G43+1</f>
        <v>19</v>
      </c>
      <c r="H45" s="23"/>
      <c r="I45" s="96" t="s">
        <v>57</v>
      </c>
      <c r="J45" s="32">
        <v>35</v>
      </c>
      <c r="K45" s="21" t="str">
        <f t="shared" si="2"/>
        <v>שחר גולדברג</v>
      </c>
    </row>
    <row r="46" spans="2:11" ht="15" x14ac:dyDescent="0.25">
      <c r="B46" s="4">
        <v>41</v>
      </c>
      <c r="C46" s="13" t="s">
        <v>71</v>
      </c>
      <c r="D46" s="105" t="str">
        <f>[1]T_Club_Members!$B$64</f>
        <v>רפי לוסקי</v>
      </c>
      <c r="F46" s="108">
        <v>41783</v>
      </c>
      <c r="G46" s="24"/>
      <c r="H46" s="24">
        <f>H44+1</f>
        <v>19</v>
      </c>
      <c r="I46" s="98" t="s">
        <v>58</v>
      </c>
      <c r="J46" s="39">
        <f>J44+16</f>
        <v>56</v>
      </c>
      <c r="K46" s="21" t="str">
        <f t="shared" si="2"/>
        <v>רזרבי 3</v>
      </c>
    </row>
    <row r="47" spans="2:11" ht="15" x14ac:dyDescent="0.25">
      <c r="B47" s="4">
        <v>42</v>
      </c>
      <c r="C47" s="11" t="s">
        <v>87</v>
      </c>
      <c r="D47" s="105" t="str">
        <f>[1]T_Club_Members!$B$41</f>
        <v>יוסי גרוס</v>
      </c>
      <c r="F47" s="110">
        <v>41789</v>
      </c>
      <c r="G47" s="23">
        <f>G45+1</f>
        <v>20</v>
      </c>
      <c r="H47" s="23"/>
      <c r="I47" s="96" t="s">
        <v>57</v>
      </c>
      <c r="J47" s="32">
        <f>J45+16</f>
        <v>51</v>
      </c>
      <c r="K47" s="21" t="str">
        <f t="shared" si="2"/>
        <v>רלי שרף</v>
      </c>
    </row>
    <row r="48" spans="2:11" ht="15.75" thickBot="1" x14ac:dyDescent="0.3">
      <c r="B48" s="4">
        <v>43</v>
      </c>
      <c r="C48" s="10" t="s">
        <v>112</v>
      </c>
      <c r="D48" s="105" t="str">
        <f>[1]T_Club_Members!$B$50</f>
        <v>ניר גטר</v>
      </c>
      <c r="F48" s="107">
        <v>41790</v>
      </c>
      <c r="G48" s="24"/>
      <c r="H48" s="24">
        <f>H46+1</f>
        <v>20</v>
      </c>
      <c r="I48" s="95" t="s">
        <v>58</v>
      </c>
      <c r="J48" s="39">
        <v>16</v>
      </c>
      <c r="K48" s="21" t="str">
        <f t="shared" si="2"/>
        <v>אלי ליברטי</v>
      </c>
    </row>
    <row r="49" spans="2:13" ht="15.75" thickBot="1" x14ac:dyDescent="0.3">
      <c r="B49" s="4">
        <v>44</v>
      </c>
      <c r="C49" s="10" t="s">
        <v>113</v>
      </c>
      <c r="D49" s="105" t="str">
        <f>[1]T_Club_Members!$B$47</f>
        <v>מנחם פוגטש</v>
      </c>
      <c r="F49" s="108">
        <v>41793</v>
      </c>
      <c r="G49" s="155" t="s">
        <v>156</v>
      </c>
      <c r="H49" s="155"/>
      <c r="I49" s="155"/>
      <c r="J49" s="155"/>
      <c r="K49" s="155"/>
      <c r="M49" t="s">
        <v>155</v>
      </c>
    </row>
    <row r="50" spans="2:13" ht="15.75" thickBot="1" x14ac:dyDescent="0.3">
      <c r="B50" s="4">
        <v>45</v>
      </c>
      <c r="C50" s="11" t="s">
        <v>88</v>
      </c>
      <c r="D50" s="105" t="str">
        <f>[1]T_Club_Members!$B$58</f>
        <v>עמירם קרמר</v>
      </c>
      <c r="F50" s="109">
        <v>41886</v>
      </c>
      <c r="G50" s="156" t="s">
        <v>157</v>
      </c>
      <c r="H50" s="157"/>
      <c r="I50" s="157"/>
      <c r="J50" s="157"/>
      <c r="K50" s="158"/>
      <c r="M50" t="s">
        <v>155</v>
      </c>
    </row>
    <row r="51" spans="2:13" ht="15" x14ac:dyDescent="0.25">
      <c r="B51" s="4">
        <v>46</v>
      </c>
      <c r="C51" s="12" t="s">
        <v>128</v>
      </c>
      <c r="D51" s="105" t="str">
        <f>[1]T_Club_Members!$B$55</f>
        <v>עופר שרון</v>
      </c>
      <c r="F51" s="108">
        <v>41796</v>
      </c>
      <c r="G51" s="125">
        <f>G47+1</f>
        <v>21</v>
      </c>
      <c r="H51" s="125"/>
      <c r="I51" s="97" t="s">
        <v>57</v>
      </c>
      <c r="J51" s="128">
        <v>11</v>
      </c>
      <c r="K51" s="21" t="str">
        <f t="shared" ref="K51:K86" si="3">VLOOKUP(J51,$B$6:$D$72,3,FALSE)</f>
        <v>איל רענן</v>
      </c>
    </row>
    <row r="52" spans="2:13" ht="15" x14ac:dyDescent="0.25">
      <c r="B52" s="4">
        <v>47</v>
      </c>
      <c r="C52" s="10" t="s">
        <v>114</v>
      </c>
      <c r="D52" s="105" t="str">
        <f>[1]T_Club_Members!$B$61</f>
        <v>ראובן פליישר</v>
      </c>
      <c r="F52" s="109">
        <v>41889</v>
      </c>
      <c r="G52" s="24"/>
      <c r="H52" s="24">
        <f>H48+1</f>
        <v>21</v>
      </c>
      <c r="I52" s="98" t="s">
        <v>58</v>
      </c>
      <c r="J52" s="39">
        <f>J54+16</f>
        <v>48</v>
      </c>
      <c r="K52" s="21" t="str">
        <f t="shared" si="3"/>
        <v>עמיר שלום</v>
      </c>
    </row>
    <row r="53" spans="2:13" ht="15" x14ac:dyDescent="0.25">
      <c r="B53" s="4">
        <v>48</v>
      </c>
      <c r="C53" s="11" t="s">
        <v>89</v>
      </c>
      <c r="D53" s="105" t="str">
        <f>[1]T_Club_Members!$B$57</f>
        <v>עמיר שלום</v>
      </c>
      <c r="F53" s="109">
        <v>41803</v>
      </c>
      <c r="G53" s="23">
        <f>G51+1</f>
        <v>22</v>
      </c>
      <c r="H53" s="23"/>
      <c r="I53" s="96" t="s">
        <v>57</v>
      </c>
      <c r="J53" s="32">
        <f>J51+16</f>
        <v>27</v>
      </c>
      <c r="K53" s="21" t="str">
        <f t="shared" si="3"/>
        <v>גבי טבק</v>
      </c>
    </row>
    <row r="54" spans="2:13" ht="15" x14ac:dyDescent="0.25">
      <c r="B54" s="4">
        <v>49</v>
      </c>
      <c r="C54" s="10" t="s">
        <v>115</v>
      </c>
      <c r="D54" s="105" t="str">
        <f>[1]T_Club_Members!$B$62</f>
        <v>רינה לוינסון</v>
      </c>
      <c r="F54" s="109">
        <v>41804</v>
      </c>
      <c r="G54" s="24"/>
      <c r="H54" s="24">
        <f>H52+1</f>
        <v>22</v>
      </c>
      <c r="I54" s="98" t="s">
        <v>58</v>
      </c>
      <c r="J54" s="39">
        <f>J48+16</f>
        <v>32</v>
      </c>
      <c r="K54" s="21" t="str">
        <f t="shared" si="3"/>
        <v>דודי שביט</v>
      </c>
    </row>
    <row r="55" spans="2:13" ht="15" x14ac:dyDescent="0.25">
      <c r="B55" s="4">
        <v>50</v>
      </c>
      <c r="C55" s="13" t="s">
        <v>72</v>
      </c>
      <c r="D55" s="105" t="str">
        <f>[1]T_Club_Members!$B$37</f>
        <v>יהודה יעבץ חן</v>
      </c>
      <c r="F55" s="108">
        <v>41810</v>
      </c>
      <c r="G55" s="23">
        <f>G53+1</f>
        <v>23</v>
      </c>
      <c r="H55" s="23"/>
      <c r="I55" s="96" t="s">
        <v>57</v>
      </c>
      <c r="J55" s="32">
        <f>J53+16</f>
        <v>43</v>
      </c>
      <c r="K55" s="21" t="str">
        <f t="shared" si="3"/>
        <v>ניר גטר</v>
      </c>
    </row>
    <row r="56" spans="2:13" ht="15.75" thickBot="1" x14ac:dyDescent="0.3">
      <c r="B56" s="4">
        <v>51</v>
      </c>
      <c r="C56" s="11" t="s">
        <v>90</v>
      </c>
      <c r="D56" s="105" t="str">
        <f>[1]T_Club_Members!$B$63</f>
        <v>רלי שרף</v>
      </c>
      <c r="F56" s="108">
        <v>41811</v>
      </c>
      <c r="G56" s="24"/>
      <c r="H56" s="24">
        <f>H54+1</f>
        <v>23</v>
      </c>
      <c r="I56" s="98" t="s">
        <v>58</v>
      </c>
      <c r="J56" s="40">
        <v>64</v>
      </c>
      <c r="K56" s="21" t="str">
        <f t="shared" si="3"/>
        <v>דקל רענן</v>
      </c>
    </row>
    <row r="57" spans="2:13" ht="15" x14ac:dyDescent="0.25">
      <c r="B57" s="4">
        <v>52</v>
      </c>
      <c r="C57" s="12" t="s">
        <v>129</v>
      </c>
      <c r="D57" s="105" t="str">
        <f>[1]T_Club_Members!$B$73</f>
        <v>פז גולדברג</v>
      </c>
      <c r="F57" s="108">
        <v>41817</v>
      </c>
      <c r="G57" s="23">
        <f>G55+1</f>
        <v>24</v>
      </c>
      <c r="H57" s="23"/>
      <c r="I57" s="96" t="s">
        <v>57</v>
      </c>
      <c r="J57" s="32">
        <f>J55+16</f>
        <v>59</v>
      </c>
      <c r="K57" s="21" t="str">
        <f t="shared" si="3"/>
        <v>אמנון ניר</v>
      </c>
    </row>
    <row r="58" spans="2:13" ht="15.75" thickBot="1" x14ac:dyDescent="0.3">
      <c r="B58" s="4">
        <v>53</v>
      </c>
      <c r="C58" s="10" t="s">
        <v>116</v>
      </c>
      <c r="D58" s="105" t="str">
        <f>[1]T_Club_Members!$B$60</f>
        <v>קובי פלדמן</v>
      </c>
      <c r="F58" s="107">
        <v>41818</v>
      </c>
      <c r="G58" s="24"/>
      <c r="H58" s="24">
        <f>H56+1</f>
        <v>24</v>
      </c>
      <c r="I58" s="95" t="s">
        <v>58</v>
      </c>
      <c r="J58" s="35">
        <v>1</v>
      </c>
      <c r="K58" s="21" t="str">
        <f t="shared" si="3"/>
        <v>אהרון גוטליב</v>
      </c>
    </row>
    <row r="59" spans="2:13" ht="15" x14ac:dyDescent="0.25">
      <c r="B59" s="4">
        <v>54</v>
      </c>
      <c r="C59" s="11" t="s">
        <v>91</v>
      </c>
      <c r="D59" s="105" t="str">
        <f>[1]T_Club_Members!$B$26</f>
        <v>אשר צפנת</v>
      </c>
      <c r="F59" s="109">
        <v>41824</v>
      </c>
      <c r="G59" s="23">
        <f>G57+1</f>
        <v>25</v>
      </c>
      <c r="H59" s="23"/>
      <c r="I59" s="96" t="s">
        <v>57</v>
      </c>
      <c r="J59" s="32">
        <v>4</v>
      </c>
      <c r="K59" s="21" t="str">
        <f t="shared" si="3"/>
        <v>אבינועם נעמני</v>
      </c>
    </row>
    <row r="60" spans="2:13" ht="15" x14ac:dyDescent="0.25">
      <c r="B60" s="4">
        <v>55</v>
      </c>
      <c r="C60" s="10" t="s">
        <v>117</v>
      </c>
      <c r="D60" s="105" t="str">
        <f>[1]T_Club_Members!$B$65</f>
        <v>שגיא אהרון</v>
      </c>
      <c r="F60" s="108">
        <v>41825</v>
      </c>
      <c r="G60" s="24"/>
      <c r="H60" s="24">
        <f>H58+1</f>
        <v>25</v>
      </c>
      <c r="I60" s="98" t="s">
        <v>58</v>
      </c>
      <c r="J60" s="37">
        <v>17</v>
      </c>
      <c r="K60" s="21" t="str">
        <f t="shared" si="3"/>
        <v>דורון שרמן</v>
      </c>
    </row>
    <row r="61" spans="2:13" ht="15" x14ac:dyDescent="0.25">
      <c r="B61" s="4">
        <v>56</v>
      </c>
      <c r="C61" s="10" t="s">
        <v>118</v>
      </c>
      <c r="D61" s="105" t="s">
        <v>69</v>
      </c>
      <c r="F61" s="108">
        <v>41831</v>
      </c>
      <c r="G61" s="23">
        <f>G59+1</f>
        <v>26</v>
      </c>
      <c r="H61" s="23"/>
      <c r="I61" s="96" t="s">
        <v>57</v>
      </c>
      <c r="J61" s="32">
        <v>20</v>
      </c>
      <c r="K61" s="21" t="str">
        <f t="shared" si="3"/>
        <v>אסף פרידלר</v>
      </c>
    </row>
    <row r="62" spans="2:13" ht="15" x14ac:dyDescent="0.25">
      <c r="B62" s="4">
        <v>57</v>
      </c>
      <c r="C62" s="11" t="s">
        <v>92</v>
      </c>
      <c r="D62" s="105" t="str">
        <f>[1]T_Club_Members!$B$13</f>
        <v>איציק כנען</v>
      </c>
      <c r="F62" s="108">
        <v>41832</v>
      </c>
      <c r="G62" s="24"/>
      <c r="H62" s="24">
        <f>H60+1</f>
        <v>26</v>
      </c>
      <c r="I62" s="98" t="s">
        <v>58</v>
      </c>
      <c r="J62" s="39">
        <f>J60+16</f>
        <v>33</v>
      </c>
      <c r="K62" s="21" t="str">
        <f t="shared" si="3"/>
        <v>מיכאל פינקוס</v>
      </c>
    </row>
    <row r="63" spans="2:13" ht="15" x14ac:dyDescent="0.25">
      <c r="B63" s="4">
        <v>58</v>
      </c>
      <c r="C63" s="12" t="s">
        <v>130</v>
      </c>
      <c r="D63" s="105" t="str">
        <f>[1]T_Club_Members!$B$32</f>
        <v>טל עוז ארי</v>
      </c>
      <c r="F63" s="108">
        <v>41838</v>
      </c>
      <c r="G63" s="23">
        <f>G61+1</f>
        <v>27</v>
      </c>
      <c r="H63" s="23"/>
      <c r="I63" s="96" t="s">
        <v>57</v>
      </c>
      <c r="J63" s="32">
        <v>36</v>
      </c>
      <c r="K63" s="21" t="str">
        <f t="shared" si="3"/>
        <v>משה אפשטיין</v>
      </c>
    </row>
    <row r="64" spans="2:13" ht="15" x14ac:dyDescent="0.25">
      <c r="B64" s="4">
        <v>59</v>
      </c>
      <c r="C64" s="13" t="s">
        <v>73</v>
      </c>
      <c r="D64" s="105" t="str">
        <f>[1]T_Club_Members!$B$21</f>
        <v>אמנון ניר</v>
      </c>
      <c r="F64" s="108">
        <v>41839</v>
      </c>
      <c r="G64" s="24"/>
      <c r="H64" s="24">
        <f>H62+1</f>
        <v>27</v>
      </c>
      <c r="I64" s="98" t="s">
        <v>58</v>
      </c>
      <c r="J64" s="39">
        <f>J62+16</f>
        <v>49</v>
      </c>
      <c r="K64" s="21" t="str">
        <f t="shared" si="3"/>
        <v>רינה לוינסון</v>
      </c>
    </row>
    <row r="65" spans="2:11" ht="15" x14ac:dyDescent="0.25">
      <c r="B65" s="4">
        <v>60</v>
      </c>
      <c r="C65" s="11" t="s">
        <v>93</v>
      </c>
      <c r="D65" s="105" t="str">
        <f>[1]T_Club_Members!$B$59</f>
        <v>עמית ורד</v>
      </c>
      <c r="F65" s="108">
        <v>41845</v>
      </c>
      <c r="G65" s="23">
        <f>G63+1</f>
        <v>28</v>
      </c>
      <c r="H65" s="23"/>
      <c r="I65" s="96" t="s">
        <v>57</v>
      </c>
      <c r="J65" s="32">
        <f>J63+16</f>
        <v>52</v>
      </c>
      <c r="K65" s="21" t="str">
        <f t="shared" si="3"/>
        <v>פז גולדברג</v>
      </c>
    </row>
    <row r="66" spans="2:11" ht="15.75" thickBot="1" x14ac:dyDescent="0.3">
      <c r="B66" s="4">
        <v>61</v>
      </c>
      <c r="C66" s="10" t="s">
        <v>119</v>
      </c>
      <c r="D66" s="105" t="s">
        <v>158</v>
      </c>
      <c r="F66" s="107">
        <v>41846</v>
      </c>
      <c r="G66" s="24"/>
      <c r="H66" s="24">
        <f>H64+1</f>
        <v>28</v>
      </c>
      <c r="I66" s="95" t="s">
        <v>58</v>
      </c>
      <c r="J66" s="39">
        <v>9</v>
      </c>
      <c r="K66" s="21" t="str">
        <f t="shared" si="3"/>
        <v>אורי סבוראי</v>
      </c>
    </row>
    <row r="67" spans="2:11" ht="15" x14ac:dyDescent="0.25">
      <c r="B67" s="4">
        <v>62</v>
      </c>
      <c r="C67" s="10" t="s">
        <v>120</v>
      </c>
      <c r="D67" s="105" t="str">
        <f>[1]T_Club_Members!$B$69</f>
        <v>שמוליק ברוקשטיין</v>
      </c>
      <c r="F67" s="109">
        <v>41852</v>
      </c>
      <c r="G67" s="23">
        <f>G65+1</f>
        <v>29</v>
      </c>
      <c r="H67" s="23"/>
      <c r="I67" s="96" t="s">
        <v>57</v>
      </c>
      <c r="J67" s="32">
        <v>12</v>
      </c>
      <c r="K67" s="21" t="str">
        <f t="shared" si="3"/>
        <v>אלכס זוסמן</v>
      </c>
    </row>
    <row r="68" spans="2:11" ht="15" x14ac:dyDescent="0.25">
      <c r="B68" s="4">
        <v>63</v>
      </c>
      <c r="C68" s="11" t="s">
        <v>94</v>
      </c>
      <c r="D68" s="105" t="str">
        <f>[1]T_Club_Members!$B$42</f>
        <v>יוסי מדל</v>
      </c>
      <c r="F68" s="108">
        <v>41853</v>
      </c>
      <c r="G68" s="24"/>
      <c r="H68" s="24">
        <f>H66+1</f>
        <v>29</v>
      </c>
      <c r="I68" s="98" t="s">
        <v>58</v>
      </c>
      <c r="J68" s="39">
        <f t="shared" ref="J68:J73" si="4">J66+16</f>
        <v>25</v>
      </c>
      <c r="K68" s="21" t="str">
        <f t="shared" si="3"/>
        <v>אריה ונקרט</v>
      </c>
    </row>
    <row r="69" spans="2:11" ht="15.75" thickBot="1" x14ac:dyDescent="0.3">
      <c r="B69" s="5">
        <v>64</v>
      </c>
      <c r="C69" s="15" t="s">
        <v>121</v>
      </c>
      <c r="D69" s="106" t="str">
        <f>[1]T_Club_Members!$B$71</f>
        <v>דקל רענן</v>
      </c>
      <c r="F69" s="108">
        <v>41859</v>
      </c>
      <c r="G69" s="23">
        <f>G67+1</f>
        <v>30</v>
      </c>
      <c r="H69" s="23"/>
      <c r="I69" s="96" t="s">
        <v>57</v>
      </c>
      <c r="J69" s="32">
        <f t="shared" si="4"/>
        <v>28</v>
      </c>
      <c r="K69" s="21" t="str">
        <f t="shared" si="3"/>
        <v>יוסי אדרי</v>
      </c>
    </row>
    <row r="70" spans="2:11" ht="15" x14ac:dyDescent="0.25">
      <c r="F70" s="108">
        <v>41860</v>
      </c>
      <c r="G70" s="24"/>
      <c r="H70" s="24">
        <f>H68+1</f>
        <v>30</v>
      </c>
      <c r="I70" s="98" t="s">
        <v>58</v>
      </c>
      <c r="J70" s="39">
        <f t="shared" si="4"/>
        <v>41</v>
      </c>
      <c r="K70" s="21" t="str">
        <f t="shared" si="3"/>
        <v>רפי לוסקי</v>
      </c>
    </row>
    <row r="71" spans="2:11" ht="15" x14ac:dyDescent="0.25">
      <c r="F71" s="108">
        <v>41869</v>
      </c>
      <c r="G71" s="23">
        <f>G69+1</f>
        <v>31</v>
      </c>
      <c r="H71" s="23"/>
      <c r="I71" s="96" t="s">
        <v>57</v>
      </c>
      <c r="J71" s="32">
        <f t="shared" si="4"/>
        <v>44</v>
      </c>
      <c r="K71" s="21" t="str">
        <f t="shared" si="3"/>
        <v>מנחם פוגטש</v>
      </c>
    </row>
    <row r="72" spans="2:11" ht="15" x14ac:dyDescent="0.25">
      <c r="F72" s="108">
        <v>41870</v>
      </c>
      <c r="G72" s="24"/>
      <c r="H72" s="24">
        <f>H70+1</f>
        <v>31</v>
      </c>
      <c r="I72" s="98" t="s">
        <v>58</v>
      </c>
      <c r="J72" s="39">
        <f t="shared" si="4"/>
        <v>57</v>
      </c>
      <c r="K72" s="21" t="str">
        <f t="shared" si="3"/>
        <v>איציק כנען</v>
      </c>
    </row>
    <row r="73" spans="2:11" ht="15" x14ac:dyDescent="0.25">
      <c r="F73" s="108">
        <v>41873</v>
      </c>
      <c r="G73" s="23">
        <f>G71+1</f>
        <v>32</v>
      </c>
      <c r="H73" s="23"/>
      <c r="I73" s="96" t="s">
        <v>57</v>
      </c>
      <c r="J73" s="32">
        <f t="shared" si="4"/>
        <v>60</v>
      </c>
      <c r="K73" s="21" t="str">
        <f t="shared" si="3"/>
        <v>עמית ורד</v>
      </c>
    </row>
    <row r="74" spans="2:11" ht="15" x14ac:dyDescent="0.25">
      <c r="F74" s="108">
        <v>41509</v>
      </c>
      <c r="G74" s="24"/>
      <c r="H74" s="24">
        <f>H72+1</f>
        <v>32</v>
      </c>
      <c r="I74" s="98" t="s">
        <v>58</v>
      </c>
      <c r="J74" s="39">
        <v>2</v>
      </c>
      <c r="K74" s="21" t="str">
        <f t="shared" si="3"/>
        <v>אבי והב</v>
      </c>
    </row>
    <row r="75" spans="2:11" ht="15" x14ac:dyDescent="0.25">
      <c r="F75" s="108">
        <v>41880</v>
      </c>
      <c r="G75" s="23">
        <f>G73+1</f>
        <v>33</v>
      </c>
      <c r="H75" s="23"/>
      <c r="I75" s="96" t="s">
        <v>57</v>
      </c>
      <c r="J75" s="32">
        <v>5</v>
      </c>
      <c r="K75" s="21" t="str">
        <f t="shared" si="3"/>
        <v>אבי שמואלי</v>
      </c>
    </row>
    <row r="76" spans="2:11" ht="15.75" thickBot="1" x14ac:dyDescent="0.3">
      <c r="F76" s="107">
        <v>41881</v>
      </c>
      <c r="G76" s="24"/>
      <c r="H76" s="24">
        <f>H74+1</f>
        <v>33</v>
      </c>
      <c r="I76" s="95" t="s">
        <v>58</v>
      </c>
      <c r="J76" s="39">
        <v>18</v>
      </c>
      <c r="K76" s="21" t="str">
        <f t="shared" si="3"/>
        <v>אמנון הררי</v>
      </c>
    </row>
    <row r="77" spans="2:11" ht="15" x14ac:dyDescent="0.25">
      <c r="F77" s="110">
        <v>41887</v>
      </c>
      <c r="G77" s="23">
        <f>G75+1</f>
        <v>34</v>
      </c>
      <c r="H77" s="23"/>
      <c r="I77" s="96" t="s">
        <v>57</v>
      </c>
      <c r="J77" s="32">
        <v>21</v>
      </c>
      <c r="K77" s="21" t="str">
        <f t="shared" si="3"/>
        <v>יגאל קפלן</v>
      </c>
    </row>
    <row r="78" spans="2:11" ht="15" x14ac:dyDescent="0.25">
      <c r="F78" s="110">
        <v>41888</v>
      </c>
      <c r="G78" s="24"/>
      <c r="H78" s="24">
        <f>H76+1</f>
        <v>34</v>
      </c>
      <c r="I78" s="98" t="s">
        <v>58</v>
      </c>
      <c r="J78" s="37">
        <v>34</v>
      </c>
      <c r="K78" s="21" t="str">
        <f t="shared" si="3"/>
        <v>נחום יונה</v>
      </c>
    </row>
    <row r="79" spans="2:11" ht="15" x14ac:dyDescent="0.25">
      <c r="F79" s="108">
        <v>41894</v>
      </c>
      <c r="G79" s="23">
        <f>G77+1</f>
        <v>35</v>
      </c>
      <c r="H79" s="23"/>
      <c r="I79" s="96" t="s">
        <v>57</v>
      </c>
      <c r="J79" s="32">
        <v>37</v>
      </c>
      <c r="K79" s="21" t="str">
        <f t="shared" si="3"/>
        <v>יובל שטיין</v>
      </c>
    </row>
    <row r="80" spans="2:11" ht="15" x14ac:dyDescent="0.25">
      <c r="F80" s="108">
        <v>41895</v>
      </c>
      <c r="G80" s="24"/>
      <c r="H80" s="24">
        <f>H78+1</f>
        <v>35</v>
      </c>
      <c r="I80" s="96" t="s">
        <v>58</v>
      </c>
      <c r="J80" s="39">
        <f>J78+16</f>
        <v>50</v>
      </c>
      <c r="K80" s="21" t="str">
        <f t="shared" si="3"/>
        <v>יהודה יעבץ חן</v>
      </c>
    </row>
    <row r="81" spans="6:13" ht="15" x14ac:dyDescent="0.25">
      <c r="F81" s="108">
        <v>41901</v>
      </c>
      <c r="G81" s="23">
        <f>G79+1</f>
        <v>36</v>
      </c>
      <c r="H81" s="23"/>
      <c r="I81" s="99" t="s">
        <v>57</v>
      </c>
      <c r="J81" s="32">
        <f>J79+16</f>
        <v>53</v>
      </c>
      <c r="K81" s="21" t="str">
        <f t="shared" si="3"/>
        <v>קובי פלדמן</v>
      </c>
    </row>
    <row r="82" spans="6:13" ht="15" x14ac:dyDescent="0.25">
      <c r="F82" s="108">
        <v>41902</v>
      </c>
      <c r="G82" s="24"/>
      <c r="H82" s="24">
        <f>H80+1</f>
        <v>36</v>
      </c>
      <c r="I82" s="96" t="s">
        <v>58</v>
      </c>
      <c r="J82" s="39">
        <v>10</v>
      </c>
      <c r="K82" s="21" t="str">
        <f t="shared" si="3"/>
        <v>איתמר נוינר</v>
      </c>
    </row>
    <row r="83" spans="6:13" ht="15" x14ac:dyDescent="0.25">
      <c r="F83" s="108">
        <v>41906</v>
      </c>
      <c r="G83" s="23">
        <f>G81+1</f>
        <v>37</v>
      </c>
      <c r="H83" s="23"/>
      <c r="I83" s="96" t="s">
        <v>59</v>
      </c>
      <c r="J83" s="32">
        <v>13</v>
      </c>
      <c r="K83" s="21" t="str">
        <f t="shared" si="3"/>
        <v>איל שמש</v>
      </c>
    </row>
    <row r="84" spans="6:13" ht="15" x14ac:dyDescent="0.25">
      <c r="F84" s="108">
        <v>41907</v>
      </c>
      <c r="G84" s="24"/>
      <c r="H84" s="24">
        <f>H82+1</f>
        <v>37</v>
      </c>
      <c r="I84" s="96" t="s">
        <v>140</v>
      </c>
      <c r="J84" s="39">
        <f>J82+16</f>
        <v>26</v>
      </c>
      <c r="K84" s="21" t="str">
        <f t="shared" si="3"/>
        <v>יואב נוימן</v>
      </c>
    </row>
    <row r="85" spans="6:13" ht="15" x14ac:dyDescent="0.25">
      <c r="F85" s="108">
        <v>41908</v>
      </c>
      <c r="G85" s="23">
        <f>G83+1</f>
        <v>38</v>
      </c>
      <c r="H85" s="23"/>
      <c r="I85" s="54" t="s">
        <v>57</v>
      </c>
      <c r="J85" s="32">
        <f>J83+16</f>
        <v>29</v>
      </c>
      <c r="K85" s="21" t="str">
        <f t="shared" si="3"/>
        <v>אלון חורש</v>
      </c>
    </row>
    <row r="86" spans="6:13" ht="15.75" thickBot="1" x14ac:dyDescent="0.3">
      <c r="F86" s="107">
        <v>41909</v>
      </c>
      <c r="G86" s="122"/>
      <c r="H86" s="122">
        <f>H84+1</f>
        <v>38</v>
      </c>
      <c r="I86" s="56" t="s">
        <v>58</v>
      </c>
      <c r="J86" s="123">
        <f>J84+16</f>
        <v>42</v>
      </c>
      <c r="K86" s="124" t="str">
        <f t="shared" si="3"/>
        <v>יוסי גרוס</v>
      </c>
    </row>
    <row r="87" spans="6:13" x14ac:dyDescent="0.2">
      <c r="F87" s="121">
        <v>41915</v>
      </c>
      <c r="G87" s="149" t="s">
        <v>141</v>
      </c>
      <c r="H87" s="150"/>
      <c r="I87" s="150"/>
      <c r="J87" s="150"/>
      <c r="K87" s="151"/>
    </row>
    <row r="88" spans="6:13" ht="13.5" thickBot="1" x14ac:dyDescent="0.25">
      <c r="F88" s="121">
        <v>41916</v>
      </c>
      <c r="G88" s="152" t="s">
        <v>142</v>
      </c>
      <c r="H88" s="153"/>
      <c r="I88" s="153"/>
      <c r="J88" s="153"/>
      <c r="K88" s="154"/>
    </row>
    <row r="89" spans="6:13" ht="15" x14ac:dyDescent="0.25">
      <c r="F89" s="110">
        <v>41920</v>
      </c>
      <c r="G89" s="125">
        <f>G85+1</f>
        <v>39</v>
      </c>
      <c r="H89" s="125"/>
      <c r="I89" s="97" t="s">
        <v>59</v>
      </c>
      <c r="J89" s="126">
        <f>J85+16</f>
        <v>45</v>
      </c>
      <c r="K89" s="21" t="str">
        <f>VLOOKUP(J89,$B$6:$D$72,3,FALSE)</f>
        <v>עמירם קרמר</v>
      </c>
    </row>
    <row r="90" spans="6:13" ht="15" x14ac:dyDescent="0.25">
      <c r="F90" s="110">
        <v>41921</v>
      </c>
      <c r="G90" s="24"/>
      <c r="H90" s="24">
        <f>H86+1</f>
        <v>39</v>
      </c>
      <c r="I90" s="99" t="s">
        <v>60</v>
      </c>
      <c r="J90" s="39">
        <f>J86+16</f>
        <v>58</v>
      </c>
      <c r="K90" s="21" t="str">
        <f>VLOOKUP(J90,$B$6:$D$72,3,FALSE)</f>
        <v>טל עוז ארי</v>
      </c>
    </row>
    <row r="91" spans="6:13" ht="15" x14ac:dyDescent="0.25">
      <c r="F91" s="108">
        <v>41922</v>
      </c>
      <c r="G91" s="23">
        <f>G89+1</f>
        <v>40</v>
      </c>
      <c r="H91" s="23"/>
      <c r="I91" s="96" t="s">
        <v>57</v>
      </c>
      <c r="J91" s="31">
        <v>61</v>
      </c>
      <c r="K91" s="21" t="str">
        <f>VLOOKUP(J91,$B$6:$D$72,3,FALSE)</f>
        <v>סטס בנק</v>
      </c>
      <c r="L91" s="119"/>
      <c r="M91" s="120"/>
    </row>
    <row r="92" spans="6:13" ht="15.75" thickBot="1" x14ac:dyDescent="0.3">
      <c r="F92" s="109">
        <v>41923</v>
      </c>
      <c r="G92" s="122"/>
      <c r="H92" s="122">
        <f>H90+1</f>
        <v>40</v>
      </c>
      <c r="I92" s="98" t="s">
        <v>58</v>
      </c>
      <c r="J92" s="123">
        <v>3</v>
      </c>
      <c r="K92" s="124" t="str">
        <f>VLOOKUP(J92,$B$6:$D$72,3,FALSE)</f>
        <v>אבי דגן</v>
      </c>
    </row>
    <row r="93" spans="6:13" ht="13.5" thickBot="1" x14ac:dyDescent="0.25">
      <c r="F93" s="127">
        <v>41924</v>
      </c>
      <c r="G93" s="138" t="s">
        <v>143</v>
      </c>
      <c r="H93" s="139"/>
      <c r="I93" s="139"/>
      <c r="J93" s="139"/>
      <c r="K93" s="140"/>
    </row>
    <row r="94" spans="6:13" x14ac:dyDescent="0.2">
      <c r="F94" s="127">
        <v>41925</v>
      </c>
      <c r="G94" s="149" t="s">
        <v>144</v>
      </c>
      <c r="H94" s="150"/>
      <c r="I94" s="150"/>
      <c r="J94" s="150"/>
      <c r="K94" s="151"/>
    </row>
    <row r="95" spans="6:13" ht="13.5" thickBot="1" x14ac:dyDescent="0.25">
      <c r="F95" s="127">
        <v>41926</v>
      </c>
      <c r="G95" s="152" t="s">
        <v>64</v>
      </c>
      <c r="H95" s="153"/>
      <c r="I95" s="153"/>
      <c r="J95" s="153"/>
      <c r="K95" s="154"/>
    </row>
    <row r="96" spans="6:13" ht="15" x14ac:dyDescent="0.25">
      <c r="F96" s="109">
        <v>41927</v>
      </c>
      <c r="G96" s="125">
        <f>G91+1</f>
        <v>41</v>
      </c>
      <c r="H96" s="125"/>
      <c r="I96" s="97" t="s">
        <v>59</v>
      </c>
      <c r="J96" s="126">
        <v>6</v>
      </c>
      <c r="K96" s="21" t="str">
        <f>VLOOKUP(J96,$B$6:$D$72,3,FALSE)</f>
        <v>אברון טל</v>
      </c>
    </row>
    <row r="97" spans="6:11" ht="15" x14ac:dyDescent="0.25">
      <c r="F97" s="109">
        <v>41928</v>
      </c>
      <c r="G97" s="24"/>
      <c r="H97" s="24">
        <f>H92+1</f>
        <v>41</v>
      </c>
      <c r="I97" s="100" t="s">
        <v>61</v>
      </c>
      <c r="J97" s="39">
        <v>19</v>
      </c>
      <c r="K97" s="21" t="str">
        <f>VLOOKUP(J97,$B$6:$D$72,3,FALSE)</f>
        <v>יאיר רוזנטל</v>
      </c>
    </row>
    <row r="98" spans="6:11" ht="15" x14ac:dyDescent="0.25">
      <c r="F98" s="109">
        <v>41929</v>
      </c>
      <c r="G98" s="23">
        <f>G96+1</f>
        <v>42</v>
      </c>
      <c r="H98" s="23"/>
      <c r="I98" s="96" t="s">
        <v>57</v>
      </c>
      <c r="J98" s="32">
        <v>22</v>
      </c>
      <c r="K98" s="21" t="str">
        <f t="shared" ref="K98:K134" si="5">VLOOKUP(J98,$B$6:$D$72,3,FALSE)</f>
        <v>אלון זביב</v>
      </c>
    </row>
    <row r="99" spans="6:11" ht="15" x14ac:dyDescent="0.25">
      <c r="F99" s="109">
        <v>41930</v>
      </c>
      <c r="G99" s="24"/>
      <c r="H99" s="24">
        <f>H97+1</f>
        <v>42</v>
      </c>
      <c r="I99" s="98" t="s">
        <v>58</v>
      </c>
      <c r="J99" s="39">
        <v>35</v>
      </c>
      <c r="K99" s="21" t="str">
        <f t="shared" si="5"/>
        <v>שחר גולדברג</v>
      </c>
    </row>
    <row r="100" spans="6:11" ht="15" x14ac:dyDescent="0.25">
      <c r="F100" s="108">
        <v>41936</v>
      </c>
      <c r="G100" s="23">
        <f>G98+1</f>
        <v>43</v>
      </c>
      <c r="H100" s="23"/>
      <c r="I100" s="96" t="s">
        <v>57</v>
      </c>
      <c r="J100" s="32">
        <v>38</v>
      </c>
      <c r="K100" s="21" t="str">
        <f t="shared" si="5"/>
        <v>עומרי דקל</v>
      </c>
    </row>
    <row r="101" spans="6:11" ht="15" x14ac:dyDescent="0.25">
      <c r="F101" s="110">
        <v>41937</v>
      </c>
      <c r="G101" s="24"/>
      <c r="H101" s="24">
        <f>H99+1</f>
        <v>43</v>
      </c>
      <c r="I101" s="98" t="s">
        <v>58</v>
      </c>
      <c r="J101" s="39">
        <f>J99+16</f>
        <v>51</v>
      </c>
      <c r="K101" s="21" t="str">
        <f t="shared" si="5"/>
        <v>רלי שרף</v>
      </c>
    </row>
    <row r="102" spans="6:11" ht="15.75" thickBot="1" x14ac:dyDescent="0.3">
      <c r="F102" s="107">
        <v>41943</v>
      </c>
      <c r="G102" s="23">
        <f>G100+1</f>
        <v>44</v>
      </c>
      <c r="H102" s="23"/>
      <c r="I102" s="95" t="s">
        <v>57</v>
      </c>
      <c r="J102" s="32">
        <f>J100+16</f>
        <v>54</v>
      </c>
      <c r="K102" s="21" t="str">
        <f t="shared" si="5"/>
        <v>אשר צפנת</v>
      </c>
    </row>
    <row r="103" spans="6:11" ht="15" x14ac:dyDescent="0.25">
      <c r="F103" s="110">
        <v>41944</v>
      </c>
      <c r="G103" s="24"/>
      <c r="H103" s="24">
        <f>H101+1</f>
        <v>44</v>
      </c>
      <c r="I103" s="98" t="s">
        <v>58</v>
      </c>
      <c r="J103" s="37">
        <v>11</v>
      </c>
      <c r="K103" s="21" t="str">
        <f t="shared" si="5"/>
        <v>איל רענן</v>
      </c>
    </row>
    <row r="104" spans="6:11" ht="15" x14ac:dyDescent="0.25">
      <c r="F104" s="108">
        <v>41950</v>
      </c>
      <c r="G104" s="23">
        <f>G102+1</f>
        <v>45</v>
      </c>
      <c r="H104" s="23"/>
      <c r="I104" s="96" t="s">
        <v>57</v>
      </c>
      <c r="J104" s="32">
        <v>14</v>
      </c>
      <c r="K104" s="21" t="str">
        <f t="shared" si="5"/>
        <v>רזרבי 2</v>
      </c>
    </row>
    <row r="105" spans="6:11" ht="15" x14ac:dyDescent="0.25">
      <c r="F105" s="108">
        <v>41951</v>
      </c>
      <c r="G105" s="24"/>
      <c r="H105" s="24">
        <f>H103+1</f>
        <v>45</v>
      </c>
      <c r="I105" s="98" t="s">
        <v>58</v>
      </c>
      <c r="J105" s="39">
        <f>J103+16</f>
        <v>27</v>
      </c>
      <c r="K105" s="21" t="str">
        <f t="shared" si="5"/>
        <v>גבי טבק</v>
      </c>
    </row>
    <row r="106" spans="6:11" ht="15" x14ac:dyDescent="0.25">
      <c r="F106" s="108">
        <v>41957</v>
      </c>
      <c r="G106" s="23">
        <f>G104+1</f>
        <v>46</v>
      </c>
      <c r="H106" s="23"/>
      <c r="I106" s="96" t="s">
        <v>57</v>
      </c>
      <c r="J106" s="32">
        <f>J104+16</f>
        <v>30</v>
      </c>
      <c r="K106" s="21" t="str">
        <f t="shared" si="5"/>
        <v>גרא רונן</v>
      </c>
    </row>
    <row r="107" spans="6:11" ht="15" x14ac:dyDescent="0.25">
      <c r="F107" s="108">
        <v>41958</v>
      </c>
      <c r="G107" s="24"/>
      <c r="H107" s="24">
        <f>H105+1</f>
        <v>46</v>
      </c>
      <c r="I107" s="98" t="s">
        <v>58</v>
      </c>
      <c r="J107" s="39">
        <f>J105+16</f>
        <v>43</v>
      </c>
      <c r="K107" s="21" t="str">
        <f t="shared" si="5"/>
        <v>ניר גטר</v>
      </c>
    </row>
    <row r="108" spans="6:11" ht="15" x14ac:dyDescent="0.25">
      <c r="F108" s="108">
        <v>41964</v>
      </c>
      <c r="G108" s="23">
        <f>G106+1</f>
        <v>47</v>
      </c>
      <c r="H108" s="23"/>
      <c r="I108" s="96" t="s">
        <v>57</v>
      </c>
      <c r="J108" s="32">
        <f>J106+16</f>
        <v>46</v>
      </c>
      <c r="K108" s="21" t="str">
        <f t="shared" si="5"/>
        <v>עופר שרון</v>
      </c>
    </row>
    <row r="109" spans="6:11" ht="15" x14ac:dyDescent="0.25">
      <c r="F109" s="108">
        <v>41965</v>
      </c>
      <c r="G109" s="24"/>
      <c r="H109" s="24">
        <f>H107+1</f>
        <v>47</v>
      </c>
      <c r="I109" s="96" t="s">
        <v>58</v>
      </c>
      <c r="J109" s="39">
        <f>J107+16</f>
        <v>59</v>
      </c>
      <c r="K109" s="21" t="str">
        <f t="shared" si="5"/>
        <v>אמנון ניר</v>
      </c>
    </row>
    <row r="110" spans="6:11" ht="15" x14ac:dyDescent="0.25">
      <c r="F110" s="110">
        <v>41971</v>
      </c>
      <c r="G110" s="23">
        <f>G108+1</f>
        <v>48</v>
      </c>
      <c r="H110" s="23"/>
      <c r="I110" s="96" t="s">
        <v>57</v>
      </c>
      <c r="J110" s="32">
        <v>62</v>
      </c>
      <c r="K110" s="21" t="str">
        <f t="shared" si="5"/>
        <v>שמוליק ברוקשטיין</v>
      </c>
    </row>
    <row r="111" spans="6:11" ht="15.75" thickBot="1" x14ac:dyDescent="0.3">
      <c r="F111" s="107">
        <v>41972</v>
      </c>
      <c r="G111" s="24"/>
      <c r="H111" s="24">
        <f>H109+1</f>
        <v>48</v>
      </c>
      <c r="I111" s="101" t="s">
        <v>58</v>
      </c>
      <c r="J111" s="39">
        <v>4</v>
      </c>
      <c r="K111" s="21" t="str">
        <f t="shared" si="5"/>
        <v>אבינועם נעמני</v>
      </c>
    </row>
    <row r="112" spans="6:11" ht="15" x14ac:dyDescent="0.25">
      <c r="F112" s="109">
        <v>41978</v>
      </c>
      <c r="G112" s="23">
        <f>G110+1</f>
        <v>49</v>
      </c>
      <c r="H112" s="23"/>
      <c r="I112" s="96" t="s">
        <v>57</v>
      </c>
      <c r="J112" s="32">
        <v>7</v>
      </c>
      <c r="K112" s="21" t="str">
        <f t="shared" si="5"/>
        <v>רזרבי 1</v>
      </c>
    </row>
    <row r="113" spans="6:11" ht="15" x14ac:dyDescent="0.25">
      <c r="F113" s="108">
        <v>41979</v>
      </c>
      <c r="G113" s="24"/>
      <c r="H113" s="24">
        <f>H111+1</f>
        <v>49</v>
      </c>
      <c r="I113" s="96" t="s">
        <v>58</v>
      </c>
      <c r="J113" s="39">
        <v>20</v>
      </c>
      <c r="K113" s="21" t="str">
        <f t="shared" si="5"/>
        <v>אסף פרידלר</v>
      </c>
    </row>
    <row r="114" spans="6:11" ht="15" x14ac:dyDescent="0.25">
      <c r="F114" s="108">
        <v>41985</v>
      </c>
      <c r="G114" s="23">
        <f>G112+1</f>
        <v>50</v>
      </c>
      <c r="H114" s="23"/>
      <c r="I114" s="96" t="s">
        <v>57</v>
      </c>
      <c r="J114" s="32">
        <v>23</v>
      </c>
      <c r="K114" s="21" t="str">
        <f t="shared" si="5"/>
        <v>ארז בלגה</v>
      </c>
    </row>
    <row r="115" spans="6:11" ht="15" x14ac:dyDescent="0.25">
      <c r="F115" s="108">
        <v>41986</v>
      </c>
      <c r="G115" s="24"/>
      <c r="H115" s="24">
        <f>H113+1</f>
        <v>50</v>
      </c>
      <c r="I115" s="96" t="s">
        <v>58</v>
      </c>
      <c r="J115" s="39">
        <v>36</v>
      </c>
      <c r="K115" s="21" t="str">
        <f t="shared" si="5"/>
        <v>משה אפשטיין</v>
      </c>
    </row>
    <row r="116" spans="6:11" ht="15" x14ac:dyDescent="0.25">
      <c r="F116" s="108">
        <v>41992</v>
      </c>
      <c r="G116" s="23">
        <f>G114+1</f>
        <v>51</v>
      </c>
      <c r="H116" s="23"/>
      <c r="I116" s="96" t="s">
        <v>57</v>
      </c>
      <c r="J116" s="32">
        <v>39</v>
      </c>
      <c r="K116" s="21" t="str">
        <f t="shared" si="5"/>
        <v>ישראל פרומרמן</v>
      </c>
    </row>
    <row r="117" spans="6:11" ht="15" x14ac:dyDescent="0.25">
      <c r="F117" s="108">
        <v>41993</v>
      </c>
      <c r="G117" s="24"/>
      <c r="H117" s="24">
        <f>H115+1</f>
        <v>51</v>
      </c>
      <c r="I117" s="96" t="s">
        <v>58</v>
      </c>
      <c r="J117" s="39">
        <f>J115+16</f>
        <v>52</v>
      </c>
      <c r="K117" s="21" t="str">
        <f t="shared" si="5"/>
        <v>פז גולדברג</v>
      </c>
    </row>
    <row r="118" spans="6:11" ht="15" x14ac:dyDescent="0.25">
      <c r="F118" s="108">
        <v>41999</v>
      </c>
      <c r="G118" s="23">
        <f>G116+1</f>
        <v>52</v>
      </c>
      <c r="H118" s="23"/>
      <c r="I118" s="96" t="s">
        <v>57</v>
      </c>
      <c r="J118" s="32">
        <f>J116+16</f>
        <v>55</v>
      </c>
      <c r="K118" s="21" t="str">
        <f t="shared" si="5"/>
        <v>שגיא אהרון</v>
      </c>
    </row>
    <row r="119" spans="6:11" ht="15.75" thickBot="1" x14ac:dyDescent="0.3">
      <c r="F119" s="107">
        <v>42000</v>
      </c>
      <c r="G119" s="24"/>
      <c r="H119" s="24">
        <f>H117+1</f>
        <v>52</v>
      </c>
      <c r="I119" s="95" t="s">
        <v>58</v>
      </c>
      <c r="J119" s="39">
        <v>12</v>
      </c>
      <c r="K119" s="21" t="str">
        <f t="shared" si="5"/>
        <v>אלכס זוסמן</v>
      </c>
    </row>
    <row r="120" spans="6:11" ht="15" x14ac:dyDescent="0.25">
      <c r="F120" s="112">
        <v>42006</v>
      </c>
      <c r="G120" s="23">
        <f>G118+1</f>
        <v>53</v>
      </c>
      <c r="H120" s="23"/>
      <c r="I120" s="54" t="s">
        <v>57</v>
      </c>
      <c r="J120" s="32">
        <v>15</v>
      </c>
      <c r="K120" s="21" t="str">
        <f t="shared" si="5"/>
        <v>איתן רייכברד</v>
      </c>
    </row>
    <row r="121" spans="6:11" ht="15" x14ac:dyDescent="0.25">
      <c r="F121" s="112">
        <v>42007</v>
      </c>
      <c r="G121" s="24"/>
      <c r="H121" s="24">
        <f>H119+1</f>
        <v>53</v>
      </c>
      <c r="I121" s="56" t="s">
        <v>58</v>
      </c>
      <c r="J121" s="39">
        <f>J119+16</f>
        <v>28</v>
      </c>
      <c r="K121" s="21" t="str">
        <f t="shared" si="5"/>
        <v>יוסי אדרי</v>
      </c>
    </row>
    <row r="122" spans="6:11" ht="15" x14ac:dyDescent="0.25">
      <c r="F122" s="112">
        <v>42013</v>
      </c>
      <c r="G122" s="23">
        <f>G120+1</f>
        <v>54</v>
      </c>
      <c r="H122" s="23"/>
      <c r="I122" s="54" t="s">
        <v>57</v>
      </c>
      <c r="J122" s="32">
        <f>J120+16</f>
        <v>31</v>
      </c>
      <c r="K122" s="21" t="str">
        <f t="shared" si="5"/>
        <v>יצחק יצב</v>
      </c>
    </row>
    <row r="123" spans="6:11" ht="15" x14ac:dyDescent="0.25">
      <c r="F123" s="112">
        <v>42014</v>
      </c>
      <c r="G123" s="24"/>
      <c r="H123" s="24">
        <f>H121+1</f>
        <v>54</v>
      </c>
      <c r="I123" s="54" t="s">
        <v>58</v>
      </c>
      <c r="J123" s="39">
        <f>J121+16</f>
        <v>44</v>
      </c>
      <c r="K123" s="21" t="str">
        <f t="shared" si="5"/>
        <v>מנחם פוגטש</v>
      </c>
    </row>
    <row r="124" spans="6:11" ht="15" x14ac:dyDescent="0.25">
      <c r="F124" s="112">
        <v>42020</v>
      </c>
      <c r="G124" s="23">
        <f>G122+1</f>
        <v>55</v>
      </c>
      <c r="H124" s="23"/>
      <c r="I124" s="54" t="s">
        <v>57</v>
      </c>
      <c r="J124" s="32">
        <f>J122+16</f>
        <v>47</v>
      </c>
      <c r="K124" s="21" t="str">
        <f t="shared" si="5"/>
        <v>ראובן פליישר</v>
      </c>
    </row>
    <row r="125" spans="6:11" ht="15.75" thickBot="1" x14ac:dyDescent="0.3">
      <c r="F125" s="112">
        <v>42021</v>
      </c>
      <c r="G125" s="24"/>
      <c r="H125" s="24">
        <f>H123+1</f>
        <v>55</v>
      </c>
      <c r="I125" s="64" t="s">
        <v>58</v>
      </c>
      <c r="J125" s="39">
        <f>J123+16</f>
        <v>60</v>
      </c>
      <c r="K125" s="21" t="str">
        <f t="shared" si="5"/>
        <v>עמית ורד</v>
      </c>
    </row>
    <row r="126" spans="6:11" ht="15" x14ac:dyDescent="0.25">
      <c r="F126" s="112">
        <v>42027</v>
      </c>
      <c r="G126" s="23">
        <f>G124+1</f>
        <v>56</v>
      </c>
      <c r="H126" s="23"/>
      <c r="I126" s="54" t="s">
        <v>57</v>
      </c>
      <c r="J126" s="32">
        <v>63</v>
      </c>
      <c r="K126" s="21" t="str">
        <f t="shared" si="5"/>
        <v>יוסי מדל</v>
      </c>
    </row>
    <row r="127" spans="6:11" ht="15" x14ac:dyDescent="0.25">
      <c r="F127" s="112">
        <v>42028</v>
      </c>
      <c r="G127" s="24"/>
      <c r="H127" s="24">
        <f>H125+1</f>
        <v>56</v>
      </c>
      <c r="I127" s="54" t="s">
        <v>58</v>
      </c>
      <c r="J127" s="39">
        <v>5</v>
      </c>
      <c r="K127" s="21" t="str">
        <f t="shared" si="5"/>
        <v>אבי שמואלי</v>
      </c>
    </row>
    <row r="128" spans="6:11" ht="15" x14ac:dyDescent="0.25">
      <c r="F128" s="112">
        <v>42034</v>
      </c>
      <c r="G128" s="23">
        <f>G126+1</f>
        <v>57</v>
      </c>
      <c r="H128" s="23"/>
      <c r="I128" s="54" t="s">
        <v>57</v>
      </c>
      <c r="J128" s="32">
        <v>8</v>
      </c>
      <c r="K128" s="21" t="str">
        <f t="shared" si="5"/>
        <v>אורי סוגבקר</v>
      </c>
    </row>
    <row r="129" spans="6:11" ht="15" x14ac:dyDescent="0.25">
      <c r="F129" s="112">
        <v>42035</v>
      </c>
      <c r="G129" s="24"/>
      <c r="H129" s="24">
        <f>H127+1</f>
        <v>57</v>
      </c>
      <c r="I129" s="54" t="s">
        <v>58</v>
      </c>
      <c r="J129" s="39">
        <v>21</v>
      </c>
      <c r="K129" s="21" t="str">
        <f t="shared" si="5"/>
        <v>יגאל קפלן</v>
      </c>
    </row>
    <row r="130" spans="6:11" ht="15" x14ac:dyDescent="0.25">
      <c r="F130" s="112">
        <v>42041</v>
      </c>
      <c r="G130" s="23">
        <f>G128+1</f>
        <v>58</v>
      </c>
      <c r="H130" s="23"/>
      <c r="I130" s="54" t="s">
        <v>57</v>
      </c>
      <c r="J130" s="32">
        <v>24</v>
      </c>
      <c r="K130" s="21" t="str">
        <f t="shared" si="5"/>
        <v>יהודה טייטל</v>
      </c>
    </row>
    <row r="131" spans="6:11" ht="15" x14ac:dyDescent="0.25">
      <c r="F131" s="112">
        <v>42042</v>
      </c>
      <c r="G131" s="24"/>
      <c r="H131" s="24">
        <f>H129+1</f>
        <v>58</v>
      </c>
      <c r="I131" s="54" t="s">
        <v>58</v>
      </c>
      <c r="J131" s="39">
        <v>37</v>
      </c>
      <c r="K131" s="21" t="str">
        <f t="shared" si="5"/>
        <v>יובל שטיין</v>
      </c>
    </row>
    <row r="132" spans="6:11" ht="15" x14ac:dyDescent="0.25">
      <c r="F132" s="112">
        <v>42048</v>
      </c>
      <c r="G132" s="23">
        <f>G130+1</f>
        <v>59</v>
      </c>
      <c r="H132" s="23"/>
      <c r="I132" s="54" t="s">
        <v>57</v>
      </c>
      <c r="J132" s="32">
        <v>40</v>
      </c>
      <c r="K132" s="21" t="str">
        <f t="shared" si="5"/>
        <v>עלי ברקאי</v>
      </c>
    </row>
    <row r="133" spans="6:11" ht="15.75" thickBot="1" x14ac:dyDescent="0.3">
      <c r="F133" s="112">
        <v>42049</v>
      </c>
      <c r="G133" s="24"/>
      <c r="H133" s="24">
        <f>H131+1</f>
        <v>59</v>
      </c>
      <c r="I133" s="55" t="s">
        <v>58</v>
      </c>
      <c r="J133" s="39">
        <f>J131+16</f>
        <v>53</v>
      </c>
      <c r="K133" s="21" t="str">
        <f t="shared" si="5"/>
        <v>קובי פלדמן</v>
      </c>
    </row>
    <row r="134" spans="6:11" ht="15" x14ac:dyDescent="0.25">
      <c r="F134" s="112">
        <v>42055</v>
      </c>
      <c r="G134" s="23">
        <f>G132+1</f>
        <v>60</v>
      </c>
      <c r="H134" s="23"/>
      <c r="I134" s="54" t="s">
        <v>57</v>
      </c>
      <c r="J134" s="32">
        <f>J132+16</f>
        <v>56</v>
      </c>
      <c r="K134" s="21" t="str">
        <f t="shared" si="5"/>
        <v>רזרבי 3</v>
      </c>
    </row>
    <row r="135" spans="6:11" ht="15" x14ac:dyDescent="0.25">
      <c r="F135" s="112">
        <v>42056</v>
      </c>
      <c r="G135" s="24"/>
      <c r="H135" s="24">
        <f>H133+1</f>
        <v>60</v>
      </c>
      <c r="I135" s="54" t="s">
        <v>58</v>
      </c>
      <c r="J135" s="39">
        <v>13</v>
      </c>
      <c r="K135" s="21" t="str">
        <f t="shared" ref="K135:K143" si="6">VLOOKUP(J135,$B$6:$D$72,3,FALSE)</f>
        <v>איל שמש</v>
      </c>
    </row>
    <row r="136" spans="6:11" ht="15" x14ac:dyDescent="0.25">
      <c r="F136" s="112">
        <v>42062</v>
      </c>
      <c r="G136" s="23">
        <f>G134+1</f>
        <v>61</v>
      </c>
      <c r="H136" s="23"/>
      <c r="I136" s="54" t="s">
        <v>57</v>
      </c>
      <c r="J136" s="32">
        <v>16</v>
      </c>
      <c r="K136" s="21" t="str">
        <f t="shared" si="6"/>
        <v>אלי ליברטי</v>
      </c>
    </row>
    <row r="137" spans="6:11" ht="15" x14ac:dyDescent="0.25">
      <c r="F137" s="112">
        <v>42063</v>
      </c>
      <c r="G137" s="24"/>
      <c r="H137" s="24">
        <f>H135+1</f>
        <v>61</v>
      </c>
      <c r="I137" s="54" t="s">
        <v>58</v>
      </c>
      <c r="J137" s="39">
        <f>J135+16</f>
        <v>29</v>
      </c>
      <c r="K137" s="21" t="str">
        <f t="shared" si="6"/>
        <v>אלון חורש</v>
      </c>
    </row>
    <row r="138" spans="6:11" ht="15" x14ac:dyDescent="0.25">
      <c r="F138" s="112">
        <v>42069</v>
      </c>
      <c r="G138" s="23">
        <f>G136+1</f>
        <v>62</v>
      </c>
      <c r="H138" s="23"/>
      <c r="I138" s="54" t="s">
        <v>57</v>
      </c>
      <c r="J138" s="32">
        <f>J136+16</f>
        <v>32</v>
      </c>
      <c r="K138" s="21" t="str">
        <f t="shared" si="6"/>
        <v>דודי שביט</v>
      </c>
    </row>
    <row r="139" spans="6:11" ht="15" x14ac:dyDescent="0.25">
      <c r="F139" s="112">
        <v>42070</v>
      </c>
      <c r="G139" s="24"/>
      <c r="H139" s="24">
        <f>H137+1</f>
        <v>62</v>
      </c>
      <c r="I139" s="54" t="s">
        <v>58</v>
      </c>
      <c r="J139" s="39">
        <f>J137+16</f>
        <v>45</v>
      </c>
      <c r="K139" s="21" t="str">
        <f t="shared" si="6"/>
        <v>עמירם קרמר</v>
      </c>
    </row>
    <row r="140" spans="6:11" ht="15" x14ac:dyDescent="0.25">
      <c r="F140" s="112">
        <v>42076</v>
      </c>
      <c r="G140" s="23">
        <f>G138+1</f>
        <v>63</v>
      </c>
      <c r="H140" s="23"/>
      <c r="I140" s="54" t="s">
        <v>57</v>
      </c>
      <c r="J140" s="32">
        <f>J138+16</f>
        <v>48</v>
      </c>
      <c r="K140" s="21" t="str">
        <f t="shared" si="6"/>
        <v>עמיר שלום</v>
      </c>
    </row>
    <row r="141" spans="6:11" ht="15.75" thickBot="1" x14ac:dyDescent="0.3">
      <c r="F141" s="113">
        <v>42077</v>
      </c>
      <c r="G141" s="24"/>
      <c r="H141" s="24">
        <f>H139+1</f>
        <v>63</v>
      </c>
      <c r="I141" s="55" t="s">
        <v>58</v>
      </c>
      <c r="J141" s="37">
        <v>61</v>
      </c>
      <c r="K141" s="21" t="str">
        <f t="shared" si="6"/>
        <v>סטס בנק</v>
      </c>
    </row>
    <row r="142" spans="6:11" ht="15.75" thickBot="1" x14ac:dyDescent="0.3">
      <c r="F142" s="113">
        <v>42083</v>
      </c>
      <c r="G142" s="23">
        <f>G140+1</f>
        <v>64</v>
      </c>
      <c r="H142" s="23"/>
      <c r="I142" s="54" t="s">
        <v>57</v>
      </c>
      <c r="J142" s="33">
        <v>64</v>
      </c>
      <c r="K142" s="21" t="str">
        <f t="shared" si="6"/>
        <v>דקל רענן</v>
      </c>
    </row>
    <row r="143" spans="6:11" ht="15.75" thickBot="1" x14ac:dyDescent="0.3">
      <c r="F143" s="113">
        <v>42084</v>
      </c>
      <c r="G143" s="114"/>
      <c r="H143" s="114">
        <f>H141+1</f>
        <v>64</v>
      </c>
      <c r="I143" s="55" t="s">
        <v>58</v>
      </c>
      <c r="J143" s="40">
        <v>6</v>
      </c>
      <c r="K143" s="115" t="str">
        <f t="shared" si="6"/>
        <v>אברון טל</v>
      </c>
    </row>
  </sheetData>
  <mergeCells count="13">
    <mergeCell ref="G94:K94"/>
    <mergeCell ref="G95:K95"/>
    <mergeCell ref="G49:K49"/>
    <mergeCell ref="G50:K50"/>
    <mergeCell ref="J5:K5"/>
    <mergeCell ref="F2:K4"/>
    <mergeCell ref="B2:D4"/>
    <mergeCell ref="G93:K93"/>
    <mergeCell ref="G30:K30"/>
    <mergeCell ref="G31:K31"/>
    <mergeCell ref="G40:K40"/>
    <mergeCell ref="G87:K87"/>
    <mergeCell ref="G88:K8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6"/>
  <sheetViews>
    <sheetView rightToLeft="1" workbookViewId="0">
      <selection activeCell="E1" sqref="E1"/>
    </sheetView>
  </sheetViews>
  <sheetFormatPr defaultRowHeight="12.75" x14ac:dyDescent="0.2"/>
  <cols>
    <col min="2" max="2" width="9.1640625" customWidth="1"/>
    <col min="3" max="3" width="8" hidden="1" customWidth="1"/>
    <col min="4" max="4" width="15.1640625" bestFit="1" customWidth="1"/>
    <col min="6" max="6" width="15.33203125" customWidth="1"/>
    <col min="7" max="7" width="19.33203125" customWidth="1"/>
  </cols>
  <sheetData>
    <row r="1" spans="2:22" ht="13.5" thickBot="1" x14ac:dyDescent="0.25"/>
    <row r="2" spans="2:22" ht="30.75" thickBot="1" x14ac:dyDescent="0.25">
      <c r="B2" s="1" t="s">
        <v>134</v>
      </c>
      <c r="C2" s="9" t="s">
        <v>132</v>
      </c>
      <c r="D2" s="93" t="s">
        <v>133</v>
      </c>
      <c r="F2" s="161" t="s">
        <v>131</v>
      </c>
      <c r="G2" s="162"/>
    </row>
    <row r="3" spans="2:22" ht="15" x14ac:dyDescent="0.25">
      <c r="B3" s="7">
        <v>1</v>
      </c>
      <c r="C3" s="10" t="s">
        <v>95</v>
      </c>
      <c r="D3" s="94" t="str">
        <f>[1]T_Club_Members!$B$7</f>
        <v>אהרון גוטליב</v>
      </c>
      <c r="E3">
        <v>1</v>
      </c>
      <c r="F3" s="7">
        <v>1</v>
      </c>
      <c r="G3" s="8" t="str">
        <f t="shared" ref="G3:G34" si="0">VLOOKUP(F3,$B$3:$D$66,3,FALSE)</f>
        <v>אהרון גוטליב</v>
      </c>
    </row>
    <row r="4" spans="2:22" ht="15" x14ac:dyDescent="0.25">
      <c r="B4" s="3">
        <v>2</v>
      </c>
      <c r="C4" s="11" t="s">
        <v>74</v>
      </c>
      <c r="D4" s="94" t="str">
        <f>[1]T_Club_Members!$B$3</f>
        <v>אבי והב</v>
      </c>
      <c r="F4" s="3">
        <v>17</v>
      </c>
      <c r="G4" s="2" t="str">
        <f t="shared" si="0"/>
        <v>דורון שרמן</v>
      </c>
    </row>
    <row r="5" spans="2:22" ht="15" x14ac:dyDescent="0.25">
      <c r="B5" s="4">
        <v>3</v>
      </c>
      <c r="C5" s="12" t="s">
        <v>122</v>
      </c>
      <c r="D5" s="94" t="str">
        <f>[1]T_Club_Members!$B$2</f>
        <v>אבי דגן</v>
      </c>
      <c r="F5" s="4">
        <f>F4+16</f>
        <v>33</v>
      </c>
      <c r="G5" s="2" t="str">
        <f t="shared" si="0"/>
        <v>מיכאל פינקוס</v>
      </c>
    </row>
    <row r="6" spans="2:22" ht="15" x14ac:dyDescent="0.25">
      <c r="B6" s="4">
        <v>4</v>
      </c>
      <c r="C6" s="10" t="s">
        <v>96</v>
      </c>
      <c r="D6" s="94" t="str">
        <f>[1]T_Club_Members!$B$5</f>
        <v>אבינועם נעמני</v>
      </c>
      <c r="F6" s="4">
        <f>F5+16</f>
        <v>49</v>
      </c>
      <c r="G6" s="2" t="str">
        <f t="shared" si="0"/>
        <v>רינה לוינסון</v>
      </c>
      <c r="V6">
        <f>64/7</f>
        <v>9.1428571428571423</v>
      </c>
    </row>
    <row r="7" spans="2:22" ht="15" x14ac:dyDescent="0.25">
      <c r="B7" s="4">
        <v>5</v>
      </c>
      <c r="C7" s="13" t="s">
        <v>67</v>
      </c>
      <c r="D7" s="94" t="str">
        <f>[1]T_Club_Members!$B$4</f>
        <v>אבי שמואלי</v>
      </c>
      <c r="F7" s="4">
        <v>9</v>
      </c>
      <c r="G7" s="2" t="str">
        <f t="shared" si="0"/>
        <v>אורי סבוראי</v>
      </c>
    </row>
    <row r="8" spans="2:22" ht="15" x14ac:dyDescent="0.25">
      <c r="B8" s="4">
        <v>6</v>
      </c>
      <c r="C8" s="11" t="s">
        <v>75</v>
      </c>
      <c r="D8" s="94" t="str">
        <f>[1]T_Club_Members!$B$6</f>
        <v>אברון טל</v>
      </c>
      <c r="F8" s="4">
        <f>F7+16</f>
        <v>25</v>
      </c>
      <c r="G8" s="2" t="str">
        <f t="shared" si="0"/>
        <v>אריה ונקרט</v>
      </c>
    </row>
    <row r="9" spans="2:22" ht="15" x14ac:dyDescent="0.25">
      <c r="B9" s="4">
        <v>7</v>
      </c>
      <c r="C9" s="10" t="s">
        <v>97</v>
      </c>
      <c r="D9" s="94" t="s">
        <v>67</v>
      </c>
      <c r="F9" s="4">
        <f>F8+16</f>
        <v>41</v>
      </c>
      <c r="G9" s="2" t="str">
        <f t="shared" si="0"/>
        <v>רפי לוסקי</v>
      </c>
    </row>
    <row r="10" spans="2:22" ht="15" x14ac:dyDescent="0.25">
      <c r="B10" s="4">
        <v>8</v>
      </c>
      <c r="C10" s="10" t="s">
        <v>98</v>
      </c>
      <c r="D10" s="94" t="str">
        <f>[1]T_Club_Members!$B$9</f>
        <v>אורי סוגבקר</v>
      </c>
      <c r="E10">
        <v>1</v>
      </c>
      <c r="F10" s="4">
        <f>F9+16</f>
        <v>57</v>
      </c>
      <c r="G10" s="2" t="str">
        <f t="shared" si="0"/>
        <v>איציק כנען</v>
      </c>
    </row>
    <row r="11" spans="2:22" ht="15" x14ac:dyDescent="0.25">
      <c r="B11" s="4">
        <v>9</v>
      </c>
      <c r="C11" s="11" t="s">
        <v>76</v>
      </c>
      <c r="D11" s="94" t="str">
        <f>[1]T_Club_Members!$B$8</f>
        <v>אורי סבוראי</v>
      </c>
      <c r="F11" s="4">
        <v>2</v>
      </c>
      <c r="G11" s="2" t="str">
        <f t="shared" si="0"/>
        <v>אבי והב</v>
      </c>
    </row>
    <row r="12" spans="2:22" ht="15" x14ac:dyDescent="0.25">
      <c r="B12" s="4">
        <v>10</v>
      </c>
      <c r="C12" s="12" t="s">
        <v>123</v>
      </c>
      <c r="D12" s="94" t="str">
        <f>[1]T_Club_Members!$B$14</f>
        <v>איתמר נוינר</v>
      </c>
      <c r="F12" s="4">
        <v>18</v>
      </c>
      <c r="G12" s="2" t="str">
        <f t="shared" si="0"/>
        <v>אמנון הררי</v>
      </c>
    </row>
    <row r="13" spans="2:22" ht="15" x14ac:dyDescent="0.25">
      <c r="B13" s="3">
        <v>11</v>
      </c>
      <c r="C13" s="10" t="s">
        <v>99</v>
      </c>
      <c r="D13" s="94" t="str">
        <f>[1]T_Club_Members!$B$11</f>
        <v>איל רענן</v>
      </c>
      <c r="F13" s="3">
        <v>34</v>
      </c>
      <c r="G13" s="2" t="str">
        <f t="shared" si="0"/>
        <v>נחום יונה</v>
      </c>
    </row>
    <row r="14" spans="2:22" ht="15" x14ac:dyDescent="0.25">
      <c r="B14" s="4">
        <v>12</v>
      </c>
      <c r="C14" s="11" t="s">
        <v>77</v>
      </c>
      <c r="D14" s="94" t="str">
        <f>[1]T_Club_Members!$B$19</f>
        <v>אלכס זוסמן</v>
      </c>
      <c r="F14" s="4">
        <f>F13+16</f>
        <v>50</v>
      </c>
      <c r="G14" s="2" t="str">
        <f t="shared" si="0"/>
        <v>יהודה יעבץ חן</v>
      </c>
    </row>
    <row r="15" spans="2:22" ht="15" x14ac:dyDescent="0.25">
      <c r="B15" s="4">
        <v>13</v>
      </c>
      <c r="C15" s="10" t="s">
        <v>100</v>
      </c>
      <c r="D15" s="94" t="str">
        <f>[1]T_Club_Members!$B$12</f>
        <v>איל שמש</v>
      </c>
      <c r="F15" s="4">
        <v>10</v>
      </c>
      <c r="G15" s="2" t="str">
        <f t="shared" si="0"/>
        <v>איתמר נוינר</v>
      </c>
    </row>
    <row r="16" spans="2:22" ht="15" x14ac:dyDescent="0.25">
      <c r="B16" s="4">
        <v>14</v>
      </c>
      <c r="C16" s="13" t="s">
        <v>68</v>
      </c>
      <c r="D16" s="94" t="s">
        <v>68</v>
      </c>
      <c r="F16" s="4">
        <f>F15+16</f>
        <v>26</v>
      </c>
      <c r="G16" s="2" t="str">
        <f t="shared" si="0"/>
        <v>יואב נוימן</v>
      </c>
    </row>
    <row r="17" spans="2:7" ht="15" x14ac:dyDescent="0.25">
      <c r="B17" s="4">
        <v>15</v>
      </c>
      <c r="C17" s="11" t="s">
        <v>78</v>
      </c>
      <c r="D17" s="94" t="str">
        <f>[1]T_Club_Members!$B$15</f>
        <v>איתן רייכברד</v>
      </c>
      <c r="E17">
        <v>1</v>
      </c>
      <c r="F17" s="4">
        <f>F16+16</f>
        <v>42</v>
      </c>
      <c r="G17" s="2" t="str">
        <f t="shared" si="0"/>
        <v>יוסי גרוס</v>
      </c>
    </row>
    <row r="18" spans="2:7" ht="15" x14ac:dyDescent="0.25">
      <c r="B18" s="4">
        <v>16</v>
      </c>
      <c r="C18" s="10" t="s">
        <v>101</v>
      </c>
      <c r="D18" s="94" t="str">
        <f>[1]T_Club_Members!$B$18</f>
        <v>אלי ליברטי</v>
      </c>
      <c r="F18" s="4">
        <f>F17+16</f>
        <v>58</v>
      </c>
      <c r="G18" s="2" t="str">
        <f t="shared" si="0"/>
        <v>טל עוז ארי</v>
      </c>
    </row>
    <row r="19" spans="2:7" ht="15" x14ac:dyDescent="0.25">
      <c r="B19" s="4">
        <v>17</v>
      </c>
      <c r="C19" s="12" t="s">
        <v>124</v>
      </c>
      <c r="D19" s="94" t="str">
        <f>[1]T_Club_Members!$B$31</f>
        <v>דורון שרמן</v>
      </c>
      <c r="F19" s="4">
        <v>3</v>
      </c>
      <c r="G19" s="2" t="str">
        <f t="shared" si="0"/>
        <v>אבי דגן</v>
      </c>
    </row>
    <row r="20" spans="2:7" ht="15" x14ac:dyDescent="0.25">
      <c r="B20" s="4">
        <v>18</v>
      </c>
      <c r="C20" s="11" t="s">
        <v>79</v>
      </c>
      <c r="D20" s="94" t="str">
        <f>[1]T_Club_Members!$B$20</f>
        <v>אמנון הררי</v>
      </c>
      <c r="F20" s="4">
        <v>19</v>
      </c>
      <c r="G20" s="2" t="str">
        <f t="shared" si="0"/>
        <v>יאיר רוזנטל</v>
      </c>
    </row>
    <row r="21" spans="2:7" ht="15" x14ac:dyDescent="0.25">
      <c r="B21" s="4">
        <v>19</v>
      </c>
      <c r="C21" s="10" t="s">
        <v>102</v>
      </c>
      <c r="D21" s="94" t="str">
        <f>[1]T_Club_Members!$B$33</f>
        <v>יאיר רוזנטל</v>
      </c>
      <c r="F21" s="4">
        <v>35</v>
      </c>
      <c r="G21" s="2" t="str">
        <f t="shared" si="0"/>
        <v>שחר גולדברג</v>
      </c>
    </row>
    <row r="22" spans="2:7" ht="15" customHeight="1" x14ac:dyDescent="0.25">
      <c r="B22" s="4">
        <v>20</v>
      </c>
      <c r="C22" s="10" t="s">
        <v>103</v>
      </c>
      <c r="D22" s="94" t="str">
        <f>[1]T_Club_Members!$B$23</f>
        <v>אסף פרידלר</v>
      </c>
      <c r="F22" s="4">
        <f>F21+16</f>
        <v>51</v>
      </c>
      <c r="G22" s="2" t="str">
        <f t="shared" si="0"/>
        <v>רלי שרף</v>
      </c>
    </row>
    <row r="23" spans="2:7" ht="15" customHeight="1" x14ac:dyDescent="0.25">
      <c r="B23" s="3">
        <v>21</v>
      </c>
      <c r="C23" s="11" t="s">
        <v>80</v>
      </c>
      <c r="D23" s="94" t="str">
        <f>[1]T_Club_Members!$B$35</f>
        <v>יגאל קפלן</v>
      </c>
      <c r="F23" s="3">
        <v>11</v>
      </c>
      <c r="G23" s="2" t="str">
        <f t="shared" si="0"/>
        <v>איל רענן</v>
      </c>
    </row>
    <row r="24" spans="2:7" ht="15" customHeight="1" x14ac:dyDescent="0.25">
      <c r="B24" s="4">
        <v>22</v>
      </c>
      <c r="C24" s="10" t="s">
        <v>104</v>
      </c>
      <c r="D24" s="94" t="str">
        <f>[1]T_Club_Members!$B$16</f>
        <v>אלון זביב</v>
      </c>
      <c r="E24">
        <v>1</v>
      </c>
      <c r="F24" s="4">
        <f>F23+16</f>
        <v>27</v>
      </c>
      <c r="G24" s="2" t="str">
        <f t="shared" si="0"/>
        <v>גבי טבק</v>
      </c>
    </row>
    <row r="25" spans="2:7" ht="15" customHeight="1" x14ac:dyDescent="0.25">
      <c r="B25" s="4">
        <v>23</v>
      </c>
      <c r="C25" s="13" t="s">
        <v>69</v>
      </c>
      <c r="D25" s="94" t="str">
        <f>[1]T_Club_Members!$B$24</f>
        <v>ארז בלגה</v>
      </c>
      <c r="F25" s="4">
        <f>F24+16</f>
        <v>43</v>
      </c>
      <c r="G25" s="2" t="str">
        <f t="shared" si="0"/>
        <v>ניר גטר</v>
      </c>
    </row>
    <row r="26" spans="2:7" ht="15" customHeight="1" x14ac:dyDescent="0.25">
      <c r="B26" s="4">
        <v>24</v>
      </c>
      <c r="C26" s="11" t="s">
        <v>81</v>
      </c>
      <c r="D26" s="94" t="str">
        <f>[1]T_Club_Members!$B$36</f>
        <v>יהודה טייטל</v>
      </c>
      <c r="F26" s="4">
        <f>F25+16</f>
        <v>59</v>
      </c>
      <c r="G26" s="2" t="str">
        <f t="shared" si="0"/>
        <v>אמנון ניר</v>
      </c>
    </row>
    <row r="27" spans="2:7" ht="15" customHeight="1" x14ac:dyDescent="0.25">
      <c r="B27" s="4">
        <v>25</v>
      </c>
      <c r="C27" s="12" t="s">
        <v>125</v>
      </c>
      <c r="D27" s="94" t="str">
        <f>[1]T_Club_Members!$B$25</f>
        <v>אריה ונקרט</v>
      </c>
      <c r="F27" s="4">
        <v>4</v>
      </c>
      <c r="G27" s="2" t="str">
        <f t="shared" si="0"/>
        <v>אבינועם נעמני</v>
      </c>
    </row>
    <row r="28" spans="2:7" ht="15" customHeight="1" x14ac:dyDescent="0.25">
      <c r="B28" s="4">
        <v>26</v>
      </c>
      <c r="C28" s="10" t="s">
        <v>105</v>
      </c>
      <c r="D28" s="94" t="str">
        <f>[1]T_Club_Members!$B$38</f>
        <v>יואב נוימן</v>
      </c>
      <c r="F28" s="4">
        <v>20</v>
      </c>
      <c r="G28" s="2" t="str">
        <f t="shared" si="0"/>
        <v>אסף פרידלר</v>
      </c>
    </row>
    <row r="29" spans="2:7" ht="15" customHeight="1" x14ac:dyDescent="0.25">
      <c r="B29" s="4">
        <v>27</v>
      </c>
      <c r="C29" s="11" t="s">
        <v>82</v>
      </c>
      <c r="D29" s="94" t="str">
        <f>[1]T_Club_Members!$B$28</f>
        <v>גבי טבק</v>
      </c>
      <c r="F29" s="4">
        <v>36</v>
      </c>
      <c r="G29" s="2" t="str">
        <f t="shared" si="0"/>
        <v>משה אפשטיין</v>
      </c>
    </row>
    <row r="30" spans="2:7" ht="15" customHeight="1" x14ac:dyDescent="0.25">
      <c r="B30" s="4">
        <v>28</v>
      </c>
      <c r="C30" s="10" t="s">
        <v>106</v>
      </c>
      <c r="D30" s="94" t="str">
        <f>[1]T_Club_Members!$B$40</f>
        <v>יוסי אדרי</v>
      </c>
      <c r="F30" s="4">
        <f>F29+16</f>
        <v>52</v>
      </c>
      <c r="G30" s="2" t="str">
        <f t="shared" si="0"/>
        <v>פז גולדברג</v>
      </c>
    </row>
    <row r="31" spans="2:7" ht="15" customHeight="1" x14ac:dyDescent="0.25">
      <c r="B31" s="4">
        <v>29</v>
      </c>
      <c r="C31" s="10" t="s">
        <v>107</v>
      </c>
      <c r="D31" s="94" t="str">
        <f>[1]T_Club_Members!$B$17</f>
        <v>אלון חורש</v>
      </c>
      <c r="E31">
        <v>1</v>
      </c>
      <c r="F31" s="4">
        <v>12</v>
      </c>
      <c r="G31" s="2" t="str">
        <f t="shared" si="0"/>
        <v>אלכס זוסמן</v>
      </c>
    </row>
    <row r="32" spans="2:7" ht="15" customHeight="1" x14ac:dyDescent="0.25">
      <c r="B32" s="4">
        <v>30</v>
      </c>
      <c r="C32" s="11" t="s">
        <v>83</v>
      </c>
      <c r="D32" s="94" t="str">
        <f>[1]T_Club_Members!$B$29</f>
        <v>גרא רונן</v>
      </c>
      <c r="F32" s="4">
        <f>F31+16</f>
        <v>28</v>
      </c>
      <c r="G32" s="2" t="str">
        <f t="shared" si="0"/>
        <v>יוסי אדרי</v>
      </c>
    </row>
    <row r="33" spans="2:7" ht="15" customHeight="1" x14ac:dyDescent="0.25">
      <c r="B33" s="4">
        <v>31</v>
      </c>
      <c r="C33" s="12" t="s">
        <v>126</v>
      </c>
      <c r="D33" s="94" t="str">
        <f>[1]T_Club_Members!$B$43</f>
        <v>יצחק יצב</v>
      </c>
      <c r="F33" s="4">
        <f>F32+16</f>
        <v>44</v>
      </c>
      <c r="G33" s="2" t="str">
        <f t="shared" si="0"/>
        <v>מנחם פוגטש</v>
      </c>
    </row>
    <row r="34" spans="2:7" ht="15" customHeight="1" x14ac:dyDescent="0.25">
      <c r="B34" s="4">
        <v>32</v>
      </c>
      <c r="C34" s="13" t="s">
        <v>70</v>
      </c>
      <c r="D34" s="94" t="str">
        <f>[1]T_Club_Members!$B$30</f>
        <v>דודי שביט</v>
      </c>
      <c r="F34" s="4">
        <f>F33+16</f>
        <v>60</v>
      </c>
      <c r="G34" s="2" t="str">
        <f t="shared" si="0"/>
        <v>עמית ורד</v>
      </c>
    </row>
    <row r="35" spans="2:7" ht="15" customHeight="1" x14ac:dyDescent="0.25">
      <c r="B35" s="4">
        <v>33</v>
      </c>
      <c r="C35" s="11" t="s">
        <v>84</v>
      </c>
      <c r="D35" s="94" t="str">
        <f>[1]T_Club_Members!$B$46</f>
        <v>מיכאל פינקוס</v>
      </c>
      <c r="F35" s="4">
        <v>5</v>
      </c>
      <c r="G35" s="2" t="str">
        <f t="shared" ref="G35:G66" si="1">VLOOKUP(F35,$B$3:$D$66,3,FALSE)</f>
        <v>אבי שמואלי</v>
      </c>
    </row>
    <row r="36" spans="2:7" ht="15" customHeight="1" x14ac:dyDescent="0.25">
      <c r="B36" s="4">
        <v>34</v>
      </c>
      <c r="C36" s="10" t="s">
        <v>108</v>
      </c>
      <c r="D36" s="94" t="str">
        <f>[1]T_Club_Members!$B$49</f>
        <v>נחום יונה</v>
      </c>
      <c r="F36" s="4">
        <v>21</v>
      </c>
      <c r="G36" s="2" t="str">
        <f t="shared" si="1"/>
        <v>יגאל קפלן</v>
      </c>
    </row>
    <row r="37" spans="2:7" ht="15" customHeight="1" x14ac:dyDescent="0.25">
      <c r="B37" s="4">
        <v>35</v>
      </c>
      <c r="C37" s="10" t="s">
        <v>109</v>
      </c>
      <c r="D37" s="94" t="str">
        <f>[1]T_Club_Members!$B$66</f>
        <v>שחר גולדברג</v>
      </c>
      <c r="F37" s="4">
        <v>37</v>
      </c>
      <c r="G37" s="2" t="str">
        <f t="shared" si="1"/>
        <v>יובל שטיין</v>
      </c>
    </row>
    <row r="38" spans="2:7" ht="15" customHeight="1" x14ac:dyDescent="0.25">
      <c r="B38" s="4">
        <v>36</v>
      </c>
      <c r="C38" s="11" t="s">
        <v>85</v>
      </c>
      <c r="D38" s="94" t="str">
        <f>[1]T_Club_Members!$B$48</f>
        <v>משה אפשטיין</v>
      </c>
      <c r="E38">
        <v>1</v>
      </c>
      <c r="F38" s="4">
        <f>F37+16</f>
        <v>53</v>
      </c>
      <c r="G38" s="2" t="str">
        <f t="shared" si="1"/>
        <v>קובי פלדמן</v>
      </c>
    </row>
    <row r="39" spans="2:7" ht="15" customHeight="1" x14ac:dyDescent="0.25">
      <c r="B39" s="4">
        <v>37</v>
      </c>
      <c r="C39" s="10" t="s">
        <v>110</v>
      </c>
      <c r="D39" s="94" t="str">
        <f>[1]T_Club_Members!$B$39</f>
        <v>יובל שטיין</v>
      </c>
      <c r="F39" s="4">
        <v>13</v>
      </c>
      <c r="G39" s="2" t="str">
        <f t="shared" si="1"/>
        <v>איל שמש</v>
      </c>
    </row>
    <row r="40" spans="2:7" ht="15" customHeight="1" x14ac:dyDescent="0.25">
      <c r="B40" s="4">
        <v>38</v>
      </c>
      <c r="C40" s="12" t="s">
        <v>127</v>
      </c>
      <c r="D40" s="94" t="str">
        <f>[1]T_Club_Members!$B$54</f>
        <v>עומרי דקל</v>
      </c>
      <c r="F40" s="4">
        <f>F39+16</f>
        <v>29</v>
      </c>
      <c r="G40" s="2" t="str">
        <f t="shared" si="1"/>
        <v>אלון חורש</v>
      </c>
    </row>
    <row r="41" spans="2:7" ht="15" customHeight="1" x14ac:dyDescent="0.25">
      <c r="B41" s="4">
        <v>39</v>
      </c>
      <c r="C41" s="11" t="s">
        <v>86</v>
      </c>
      <c r="D41" s="94" t="str">
        <f>[1]T_Club_Members!$B$44</f>
        <v>ישראל פרומרמן</v>
      </c>
      <c r="F41" s="4">
        <f>F40+16</f>
        <v>45</v>
      </c>
      <c r="G41" s="2" t="str">
        <f t="shared" si="1"/>
        <v>עמירם קרמר</v>
      </c>
    </row>
    <row r="42" spans="2:7" ht="15" customHeight="1" x14ac:dyDescent="0.25">
      <c r="B42" s="3">
        <v>40</v>
      </c>
      <c r="C42" s="10" t="s">
        <v>111</v>
      </c>
      <c r="D42" s="94" t="str">
        <f>[1]T_Club_Members!$B$56</f>
        <v>עלי ברקאי</v>
      </c>
      <c r="F42" s="3">
        <v>61</v>
      </c>
      <c r="G42" s="2" t="str">
        <f t="shared" si="1"/>
        <v>רזרבי 4</v>
      </c>
    </row>
    <row r="43" spans="2:7" ht="15" customHeight="1" x14ac:dyDescent="0.25">
      <c r="B43" s="4">
        <v>41</v>
      </c>
      <c r="C43" s="13" t="s">
        <v>71</v>
      </c>
      <c r="D43" s="94" t="str">
        <f>[1]T_Club_Members!$B$64</f>
        <v>רפי לוסקי</v>
      </c>
      <c r="F43" s="4">
        <v>6</v>
      </c>
      <c r="G43" s="2" t="str">
        <f t="shared" si="1"/>
        <v>אברון טל</v>
      </c>
    </row>
    <row r="44" spans="2:7" ht="15" customHeight="1" x14ac:dyDescent="0.25">
      <c r="B44" s="4">
        <v>42</v>
      </c>
      <c r="C44" s="11" t="s">
        <v>87</v>
      </c>
      <c r="D44" s="94" t="str">
        <f>[1]T_Club_Members!$B$41</f>
        <v>יוסי גרוס</v>
      </c>
      <c r="F44" s="4">
        <v>22</v>
      </c>
      <c r="G44" s="2" t="str">
        <f t="shared" si="1"/>
        <v>אלון זביב</v>
      </c>
    </row>
    <row r="45" spans="2:7" ht="15" customHeight="1" x14ac:dyDescent="0.25">
      <c r="B45" s="4">
        <v>43</v>
      </c>
      <c r="C45" s="10" t="s">
        <v>112</v>
      </c>
      <c r="D45" s="94" t="str">
        <f>[1]T_Club_Members!$B$50</f>
        <v>ניר גטר</v>
      </c>
      <c r="E45">
        <v>1</v>
      </c>
      <c r="F45" s="4">
        <v>38</v>
      </c>
      <c r="G45" s="2" t="str">
        <f t="shared" si="1"/>
        <v>עומרי דקל</v>
      </c>
    </row>
    <row r="46" spans="2:7" ht="15" customHeight="1" x14ac:dyDescent="0.25">
      <c r="B46" s="4">
        <v>44</v>
      </c>
      <c r="C46" s="10" t="s">
        <v>113</v>
      </c>
      <c r="D46" s="94" t="str">
        <f>[1]T_Club_Members!$B$47</f>
        <v>מנחם פוגטש</v>
      </c>
      <c r="F46" s="4">
        <f>F45+16</f>
        <v>54</v>
      </c>
      <c r="G46" s="2" t="str">
        <f t="shared" si="1"/>
        <v>אשר צפנת</v>
      </c>
    </row>
    <row r="47" spans="2:7" ht="15" customHeight="1" x14ac:dyDescent="0.25">
      <c r="B47" s="4">
        <v>45</v>
      </c>
      <c r="C47" s="11" t="s">
        <v>88</v>
      </c>
      <c r="D47" s="94" t="str">
        <f>[1]T_Club_Members!$B$58</f>
        <v>עמירם קרמר</v>
      </c>
      <c r="F47" s="4">
        <v>14</v>
      </c>
      <c r="G47" s="2" t="str">
        <f t="shared" si="1"/>
        <v>רזרבי 2</v>
      </c>
    </row>
    <row r="48" spans="2:7" ht="15" customHeight="1" x14ac:dyDescent="0.25">
      <c r="B48" s="4">
        <v>46</v>
      </c>
      <c r="C48" s="12" t="s">
        <v>128</v>
      </c>
      <c r="D48" s="94" t="str">
        <f>[1]T_Club_Members!$B$55</f>
        <v>עופר שרון</v>
      </c>
      <c r="F48" s="4">
        <f>F47+16</f>
        <v>30</v>
      </c>
      <c r="G48" s="2" t="str">
        <f t="shared" si="1"/>
        <v>גרא רונן</v>
      </c>
    </row>
    <row r="49" spans="2:11" ht="15" customHeight="1" x14ac:dyDescent="0.25">
      <c r="B49" s="4">
        <v>47</v>
      </c>
      <c r="C49" s="10" t="s">
        <v>114</v>
      </c>
      <c r="D49" s="94" t="str">
        <f>[1]T_Club_Members!$B$61</f>
        <v>ראובן פליישר</v>
      </c>
      <c r="F49" s="4">
        <f>F48+16</f>
        <v>46</v>
      </c>
      <c r="G49" s="2" t="str">
        <f t="shared" si="1"/>
        <v>עופר שרון</v>
      </c>
    </row>
    <row r="50" spans="2:11" ht="15" customHeight="1" x14ac:dyDescent="0.25">
      <c r="B50" s="4">
        <v>48</v>
      </c>
      <c r="C50" s="11" t="s">
        <v>89</v>
      </c>
      <c r="D50" s="94" t="str">
        <f>[1]T_Club_Members!$B$57</f>
        <v>עמיר שלום</v>
      </c>
      <c r="F50" s="4">
        <v>62</v>
      </c>
      <c r="G50" s="2" t="str">
        <f t="shared" si="1"/>
        <v>שמוליק ברוקשטיין</v>
      </c>
    </row>
    <row r="51" spans="2:11" ht="15" customHeight="1" x14ac:dyDescent="0.25">
      <c r="B51" s="4">
        <v>49</v>
      </c>
      <c r="C51" s="10" t="s">
        <v>115</v>
      </c>
      <c r="D51" s="94" t="str">
        <f>[1]T_Club_Members!$B$62</f>
        <v>רינה לוינסון</v>
      </c>
      <c r="F51" s="4">
        <v>7</v>
      </c>
      <c r="G51" s="2" t="str">
        <f t="shared" si="1"/>
        <v>רזרבי 1</v>
      </c>
    </row>
    <row r="52" spans="2:11" ht="15" customHeight="1" x14ac:dyDescent="0.25">
      <c r="B52" s="4">
        <v>50</v>
      </c>
      <c r="C52" s="13" t="s">
        <v>72</v>
      </c>
      <c r="D52" s="94" t="str">
        <f>[1]T_Club_Members!$B$37</f>
        <v>יהודה יעבץ חן</v>
      </c>
      <c r="F52" s="4">
        <v>23</v>
      </c>
      <c r="G52" s="2" t="str">
        <f t="shared" si="1"/>
        <v>ארז בלגה</v>
      </c>
    </row>
    <row r="53" spans="2:11" ht="15" customHeight="1" x14ac:dyDescent="0.25">
      <c r="B53" s="4">
        <v>51</v>
      </c>
      <c r="C53" s="11" t="s">
        <v>90</v>
      </c>
      <c r="D53" s="94" t="str">
        <f>[1]T_Club_Members!$B$63</f>
        <v>רלי שרף</v>
      </c>
      <c r="F53" s="4">
        <v>39</v>
      </c>
      <c r="G53" s="2" t="str">
        <f t="shared" si="1"/>
        <v>ישראל פרומרמן</v>
      </c>
    </row>
    <row r="54" spans="2:11" ht="15" customHeight="1" x14ac:dyDescent="0.25">
      <c r="B54" s="4">
        <v>52</v>
      </c>
      <c r="C54" s="12" t="s">
        <v>129</v>
      </c>
      <c r="D54" s="94" t="str">
        <f>[1]T_Club_Members!$B$73</f>
        <v>פז גולדברג</v>
      </c>
      <c r="E54">
        <v>1</v>
      </c>
      <c r="F54" s="4">
        <f>F53+16</f>
        <v>55</v>
      </c>
      <c r="G54" s="2" t="str">
        <f t="shared" si="1"/>
        <v>שגיא אהרון</v>
      </c>
    </row>
    <row r="55" spans="2:11" ht="15" customHeight="1" x14ac:dyDescent="0.25">
      <c r="B55" s="4">
        <v>53</v>
      </c>
      <c r="C55" s="10" t="s">
        <v>116</v>
      </c>
      <c r="D55" s="94" t="str">
        <f>[1]T_Club_Members!$B$60</f>
        <v>קובי פלדמן</v>
      </c>
      <c r="F55" s="4">
        <v>15</v>
      </c>
      <c r="G55" s="2" t="str">
        <f t="shared" si="1"/>
        <v>איתן רייכברד</v>
      </c>
    </row>
    <row r="56" spans="2:11" ht="15" customHeight="1" x14ac:dyDescent="0.25">
      <c r="B56" s="4">
        <v>54</v>
      </c>
      <c r="C56" s="11" t="s">
        <v>91</v>
      </c>
      <c r="D56" s="94" t="str">
        <f>[1]T_Club_Members!$B$26</f>
        <v>אשר צפנת</v>
      </c>
      <c r="F56" s="4">
        <f>F55+16</f>
        <v>31</v>
      </c>
      <c r="G56" s="2" t="str">
        <f t="shared" si="1"/>
        <v>יצחק יצב</v>
      </c>
    </row>
    <row r="57" spans="2:11" ht="15" customHeight="1" x14ac:dyDescent="0.25">
      <c r="B57" s="4">
        <v>55</v>
      </c>
      <c r="C57" s="10" t="s">
        <v>117</v>
      </c>
      <c r="D57" s="94" t="str">
        <f>[1]T_Club_Members!$B$65</f>
        <v>שגיא אהרון</v>
      </c>
      <c r="F57" s="4">
        <f>F56+16</f>
        <v>47</v>
      </c>
      <c r="G57" s="2" t="str">
        <f t="shared" si="1"/>
        <v>ראובן פליישר</v>
      </c>
    </row>
    <row r="58" spans="2:11" ht="15" customHeight="1" x14ac:dyDescent="0.25">
      <c r="B58" s="4">
        <v>56</v>
      </c>
      <c r="C58" s="10" t="s">
        <v>118</v>
      </c>
      <c r="D58" s="94" t="s">
        <v>69</v>
      </c>
      <c r="F58" s="4">
        <v>63</v>
      </c>
      <c r="G58" s="2" t="str">
        <f t="shared" si="1"/>
        <v>יוסי מדל</v>
      </c>
    </row>
    <row r="59" spans="2:11" ht="15" customHeight="1" x14ac:dyDescent="0.25">
      <c r="B59" s="4">
        <v>57</v>
      </c>
      <c r="C59" s="11" t="s">
        <v>92</v>
      </c>
      <c r="D59" s="94" t="str">
        <f>[1]T_Club_Members!$B$13</f>
        <v>איציק כנען</v>
      </c>
      <c r="F59" s="4">
        <v>8</v>
      </c>
      <c r="G59" s="2" t="str">
        <f t="shared" si="1"/>
        <v>אורי סוגבקר</v>
      </c>
    </row>
    <row r="60" spans="2:11" ht="15" customHeight="1" x14ac:dyDescent="0.25">
      <c r="B60" s="4">
        <v>58</v>
      </c>
      <c r="C60" s="12" t="s">
        <v>130</v>
      </c>
      <c r="D60" s="94" t="str">
        <f>[1]T_Club_Members!$B$32</f>
        <v>טל עוז ארי</v>
      </c>
      <c r="F60" s="4">
        <v>24</v>
      </c>
      <c r="G60" s="2" t="str">
        <f t="shared" si="1"/>
        <v>יהודה טייטל</v>
      </c>
    </row>
    <row r="61" spans="2:11" ht="15" customHeight="1" x14ac:dyDescent="0.25">
      <c r="B61" s="4">
        <v>59</v>
      </c>
      <c r="C61" s="13" t="s">
        <v>73</v>
      </c>
      <c r="D61" s="94" t="str">
        <f>[1]T_Club_Members!$B$21</f>
        <v>אמנון ניר</v>
      </c>
      <c r="F61" s="4">
        <v>40</v>
      </c>
      <c r="G61" s="2" t="str">
        <f t="shared" si="1"/>
        <v>עלי ברקאי</v>
      </c>
      <c r="K61">
        <f>64/3</f>
        <v>21.333333333333332</v>
      </c>
    </row>
    <row r="62" spans="2:11" ht="15" customHeight="1" x14ac:dyDescent="0.25">
      <c r="B62" s="4">
        <v>60</v>
      </c>
      <c r="C62" s="11" t="s">
        <v>93</v>
      </c>
      <c r="D62" s="94" t="str">
        <f>[1]T_Club_Members!$B$59</f>
        <v>עמית ורד</v>
      </c>
      <c r="E62">
        <v>1</v>
      </c>
      <c r="F62" s="4">
        <f>F61+16</f>
        <v>56</v>
      </c>
      <c r="G62" s="2" t="str">
        <f t="shared" si="1"/>
        <v>רזרבי 3</v>
      </c>
    </row>
    <row r="63" spans="2:11" ht="15" customHeight="1" x14ac:dyDescent="0.25">
      <c r="B63" s="4">
        <v>61</v>
      </c>
      <c r="C63" s="10" t="s">
        <v>119</v>
      </c>
      <c r="D63" s="94" t="s">
        <v>70</v>
      </c>
      <c r="F63" s="4">
        <v>16</v>
      </c>
      <c r="G63" s="2" t="str">
        <f t="shared" si="1"/>
        <v>אלי ליברטי</v>
      </c>
    </row>
    <row r="64" spans="2:11" ht="15" customHeight="1" x14ac:dyDescent="0.25">
      <c r="B64" s="4">
        <v>62</v>
      </c>
      <c r="C64" s="10" t="s">
        <v>120</v>
      </c>
      <c r="D64" s="94" t="str">
        <f>[1]T_Club_Members!$B$69</f>
        <v>שמוליק ברוקשטיין</v>
      </c>
      <c r="F64" s="4">
        <f>F63+16</f>
        <v>32</v>
      </c>
      <c r="G64" s="2" t="str">
        <f t="shared" si="1"/>
        <v>דודי שביט</v>
      </c>
    </row>
    <row r="65" spans="2:7" ht="15" customHeight="1" x14ac:dyDescent="0.25">
      <c r="B65" s="4">
        <v>63</v>
      </c>
      <c r="C65" s="11" t="s">
        <v>94</v>
      </c>
      <c r="D65" s="94" t="str">
        <f>[1]T_Club_Members!$B$42</f>
        <v>יוסי מדל</v>
      </c>
      <c r="F65" s="4">
        <f>F64+16</f>
        <v>48</v>
      </c>
      <c r="G65" s="2" t="str">
        <f t="shared" si="1"/>
        <v>עמיר שלום</v>
      </c>
    </row>
    <row r="66" spans="2:7" ht="15.75" customHeight="1" thickBot="1" x14ac:dyDescent="0.3">
      <c r="B66" s="5">
        <v>64</v>
      </c>
      <c r="C66" s="15" t="s">
        <v>121</v>
      </c>
      <c r="D66" s="94" t="str">
        <f>[1]T_Club_Members!$B$71</f>
        <v>דקל רענן</v>
      </c>
      <c r="F66" s="5">
        <v>64</v>
      </c>
      <c r="G66" s="6" t="str">
        <f t="shared" si="1"/>
        <v>דקל רענן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showGridLines="0" rightToLeft="1" workbookViewId="0">
      <selection activeCell="D2" sqref="D2"/>
    </sheetView>
  </sheetViews>
  <sheetFormatPr defaultRowHeight="12.75" x14ac:dyDescent="0.2"/>
  <cols>
    <col min="2" max="2" width="9.1640625" customWidth="1"/>
    <col min="3" max="3" width="8" hidden="1" customWidth="1"/>
    <col min="4" max="4" width="20" customWidth="1"/>
    <col min="5" max="5" width="15.83203125" customWidth="1"/>
    <col min="6" max="6" width="17.6640625" customWidth="1"/>
    <col min="7" max="8" width="3.1640625" bestFit="1" customWidth="1"/>
    <col min="9" max="9" width="18" bestFit="1" customWidth="1"/>
    <col min="11" max="11" width="15.1640625" bestFit="1" customWidth="1"/>
    <col min="12" max="12" width="3.1640625" hidden="1" customWidth="1"/>
    <col min="13" max="13" width="3.83203125" hidden="1" customWidth="1"/>
    <col min="14" max="14" width="12" customWidth="1"/>
    <col min="15" max="15" width="16.33203125" style="70" customWidth="1"/>
    <col min="16" max="16" width="10" style="71" customWidth="1"/>
    <col min="17" max="17" width="0" style="71" hidden="1" customWidth="1"/>
    <col min="18" max="18" width="15.1640625" style="71" hidden="1" customWidth="1"/>
    <col min="19" max="19" width="0" style="71" hidden="1" customWidth="1"/>
    <col min="20" max="20" width="5.83203125" style="72" customWidth="1"/>
    <col min="21" max="21" width="9.33203125" style="71"/>
  </cols>
  <sheetData>
    <row r="1" spans="1:21" ht="13.5" thickBot="1" x14ac:dyDescent="0.25"/>
    <row r="2" spans="1:21" ht="29.25" customHeight="1" thickBot="1" x14ac:dyDescent="0.35">
      <c r="A2" s="165" t="s">
        <v>145</v>
      </c>
      <c r="B2" s="166"/>
      <c r="D2" s="88" t="s">
        <v>8</v>
      </c>
      <c r="E2" s="90" t="s">
        <v>149</v>
      </c>
      <c r="F2" s="89">
        <f>L6</f>
        <v>11</v>
      </c>
      <c r="I2" s="69" t="s">
        <v>147</v>
      </c>
    </row>
    <row r="4" spans="1:21" ht="13.5" thickBot="1" x14ac:dyDescent="0.25"/>
    <row r="5" spans="1:21" ht="30.75" thickBot="1" x14ac:dyDescent="0.4">
      <c r="B5" s="50" t="s">
        <v>134</v>
      </c>
      <c r="C5" s="9" t="s">
        <v>132</v>
      </c>
      <c r="D5" s="51" t="s">
        <v>133</v>
      </c>
      <c r="F5" s="163" t="s">
        <v>56</v>
      </c>
      <c r="G5" s="164"/>
      <c r="H5" s="164"/>
      <c r="I5" s="164"/>
      <c r="J5" s="161" t="s">
        <v>131</v>
      </c>
      <c r="K5" s="162"/>
    </row>
    <row r="6" spans="1:21" ht="15.75" thickBot="1" x14ac:dyDescent="0.3">
      <c r="B6" s="7">
        <v>1</v>
      </c>
      <c r="C6" s="10" t="s">
        <v>95</v>
      </c>
      <c r="D6" s="16" t="s">
        <v>35</v>
      </c>
      <c r="F6" s="42">
        <v>41250</v>
      </c>
      <c r="G6" s="23">
        <v>1</v>
      </c>
      <c r="H6" s="23"/>
      <c r="I6" s="53" t="s">
        <v>57</v>
      </c>
      <c r="J6" s="30">
        <v>1</v>
      </c>
      <c r="K6" s="21" t="str">
        <f t="shared" ref="K6:K39" si="0">VLOOKUP(J6,$B$6:$D$69,3,FALSE)</f>
        <v>איתמר נוינר</v>
      </c>
      <c r="L6">
        <f t="shared" ref="L6:L39" si="1">VLOOKUP($D$2,$R$6:$S$69,2,FALSE)</f>
        <v>11</v>
      </c>
      <c r="M6">
        <f t="shared" ref="M6:M39" si="2">L6-J6+1</f>
        <v>11</v>
      </c>
      <c r="O6" s="73" t="str">
        <f t="shared" ref="O6:O39" si="3">$D$2</f>
        <v>אבי דגן</v>
      </c>
      <c r="P6" s="74" t="s">
        <v>148</v>
      </c>
      <c r="Q6" s="75">
        <v>11</v>
      </c>
      <c r="R6" s="76" t="s">
        <v>8</v>
      </c>
      <c r="S6" s="75">
        <v>11</v>
      </c>
      <c r="T6" s="77">
        <f>IF(M6&gt;0,M6,M6+64)</f>
        <v>11</v>
      </c>
      <c r="U6" s="76" t="s">
        <v>146</v>
      </c>
    </row>
    <row r="7" spans="1:21" ht="15.75" thickBot="1" x14ac:dyDescent="0.3">
      <c r="B7" s="3">
        <v>2</v>
      </c>
      <c r="C7" s="11" t="s">
        <v>74</v>
      </c>
      <c r="D7" s="17" t="s">
        <v>41</v>
      </c>
      <c r="F7" s="43">
        <v>41251</v>
      </c>
      <c r="G7" s="24"/>
      <c r="H7" s="24">
        <v>1</v>
      </c>
      <c r="I7" s="53" t="s">
        <v>58</v>
      </c>
      <c r="J7" s="39">
        <v>22</v>
      </c>
      <c r="K7" s="38" t="str">
        <f t="shared" si="0"/>
        <v>יוסי אדרי</v>
      </c>
      <c r="L7">
        <f t="shared" si="1"/>
        <v>11</v>
      </c>
      <c r="M7">
        <f t="shared" si="2"/>
        <v>-10</v>
      </c>
      <c r="O7" s="73" t="str">
        <f t="shared" si="3"/>
        <v>אבי דגן</v>
      </c>
      <c r="P7" s="74" t="s">
        <v>148</v>
      </c>
      <c r="Q7" s="78">
        <v>51</v>
      </c>
      <c r="R7" s="79" t="s">
        <v>30</v>
      </c>
      <c r="S7" s="78">
        <v>51</v>
      </c>
      <c r="T7" s="77">
        <f t="shared" ref="T7:T70" si="4">IF(M7&gt;0,M7,M7+64)</f>
        <v>54</v>
      </c>
      <c r="U7" s="76" t="s">
        <v>146</v>
      </c>
    </row>
    <row r="8" spans="1:21" ht="15.75" thickBot="1" x14ac:dyDescent="0.3">
      <c r="B8" s="4">
        <v>3</v>
      </c>
      <c r="C8" s="12" t="s">
        <v>122</v>
      </c>
      <c r="D8" s="18" t="s">
        <v>3</v>
      </c>
      <c r="F8" s="44">
        <v>41257</v>
      </c>
      <c r="G8" s="23">
        <f>G6+1</f>
        <v>2</v>
      </c>
      <c r="H8" s="23"/>
      <c r="I8" s="54" t="s">
        <v>57</v>
      </c>
      <c r="J8" s="31">
        <v>17</v>
      </c>
      <c r="K8" s="20" t="str">
        <f t="shared" si="0"/>
        <v>עמית ורד</v>
      </c>
      <c r="L8">
        <f t="shared" si="1"/>
        <v>11</v>
      </c>
      <c r="M8">
        <f t="shared" si="2"/>
        <v>-5</v>
      </c>
      <c r="O8" s="73" t="str">
        <f t="shared" si="3"/>
        <v>אבי דגן</v>
      </c>
      <c r="P8" s="74" t="s">
        <v>148</v>
      </c>
      <c r="Q8" s="80">
        <v>49</v>
      </c>
      <c r="R8" s="81" t="s">
        <v>9</v>
      </c>
      <c r="S8" s="80">
        <v>49</v>
      </c>
      <c r="T8" s="77">
        <f t="shared" si="4"/>
        <v>59</v>
      </c>
      <c r="U8" s="76" t="s">
        <v>146</v>
      </c>
    </row>
    <row r="9" spans="1:21" ht="15.75" thickBot="1" x14ac:dyDescent="0.3">
      <c r="B9" s="4">
        <v>4</v>
      </c>
      <c r="C9" s="10" t="s">
        <v>96</v>
      </c>
      <c r="D9" s="16" t="s">
        <v>24</v>
      </c>
      <c r="F9" s="44">
        <v>41258</v>
      </c>
      <c r="G9" s="24"/>
      <c r="H9" s="24">
        <f>H7+1</f>
        <v>2</v>
      </c>
      <c r="I9" s="54" t="s">
        <v>58</v>
      </c>
      <c r="J9" s="39">
        <v>38</v>
      </c>
      <c r="K9" s="38" t="str">
        <f t="shared" si="0"/>
        <v>אורי סוגבקר</v>
      </c>
      <c r="L9">
        <f t="shared" si="1"/>
        <v>11</v>
      </c>
      <c r="M9">
        <f t="shared" si="2"/>
        <v>-26</v>
      </c>
      <c r="O9" s="73" t="str">
        <f t="shared" si="3"/>
        <v>אבי דגן</v>
      </c>
      <c r="P9" s="74" t="s">
        <v>148</v>
      </c>
      <c r="Q9" s="80">
        <v>35</v>
      </c>
      <c r="R9" s="81" t="s">
        <v>10</v>
      </c>
      <c r="S9" s="80">
        <v>35</v>
      </c>
      <c r="T9" s="77">
        <f t="shared" si="4"/>
        <v>38</v>
      </c>
      <c r="U9" s="76" t="s">
        <v>146</v>
      </c>
    </row>
    <row r="10" spans="1:21" ht="15.75" thickBot="1" x14ac:dyDescent="0.3">
      <c r="B10" s="4">
        <v>5</v>
      </c>
      <c r="C10" s="13" t="s">
        <v>67</v>
      </c>
      <c r="D10" s="14" t="s">
        <v>67</v>
      </c>
      <c r="F10" s="44">
        <v>41264</v>
      </c>
      <c r="G10" s="23">
        <f>G8+1</f>
        <v>3</v>
      </c>
      <c r="H10" s="23"/>
      <c r="I10" s="54" t="s">
        <v>57</v>
      </c>
      <c r="J10" s="32">
        <f>J8+16</f>
        <v>33</v>
      </c>
      <c r="K10" s="20" t="str">
        <f t="shared" si="0"/>
        <v>שחר גולדברג</v>
      </c>
      <c r="L10">
        <f t="shared" si="1"/>
        <v>11</v>
      </c>
      <c r="M10">
        <f t="shared" si="2"/>
        <v>-21</v>
      </c>
      <c r="O10" s="73" t="str">
        <f t="shared" si="3"/>
        <v>אבי דגן</v>
      </c>
      <c r="P10" s="74" t="s">
        <v>148</v>
      </c>
      <c r="Q10" s="80">
        <v>36</v>
      </c>
      <c r="R10" s="79" t="s">
        <v>31</v>
      </c>
      <c r="S10" s="80">
        <v>36</v>
      </c>
      <c r="T10" s="77">
        <f t="shared" si="4"/>
        <v>43</v>
      </c>
      <c r="U10" s="76" t="s">
        <v>146</v>
      </c>
    </row>
    <row r="11" spans="1:21" ht="15.75" thickBot="1" x14ac:dyDescent="0.3">
      <c r="B11" s="4">
        <v>6</v>
      </c>
      <c r="C11" s="11" t="s">
        <v>75</v>
      </c>
      <c r="D11" s="17" t="s">
        <v>50</v>
      </c>
      <c r="F11" s="45">
        <v>41265</v>
      </c>
      <c r="G11" s="24"/>
      <c r="H11" s="24">
        <f>H9+1</f>
        <v>3</v>
      </c>
      <c r="I11" s="54" t="s">
        <v>58</v>
      </c>
      <c r="J11" s="39">
        <f>J9+16</f>
        <v>54</v>
      </c>
      <c r="K11" s="38" t="str">
        <f t="shared" si="0"/>
        <v>איל שמש</v>
      </c>
      <c r="L11">
        <f t="shared" si="1"/>
        <v>11</v>
      </c>
      <c r="M11">
        <f t="shared" si="2"/>
        <v>-42</v>
      </c>
      <c r="O11" s="73" t="str">
        <f t="shared" si="3"/>
        <v>אבי דגן</v>
      </c>
      <c r="P11" s="74" t="s">
        <v>148</v>
      </c>
      <c r="Q11" s="80">
        <v>63</v>
      </c>
      <c r="R11" s="79" t="s">
        <v>54</v>
      </c>
      <c r="S11" s="80">
        <v>63</v>
      </c>
      <c r="T11" s="77">
        <f t="shared" si="4"/>
        <v>22</v>
      </c>
      <c r="U11" s="76" t="s">
        <v>146</v>
      </c>
    </row>
    <row r="12" spans="1:21" ht="15.75" thickBot="1" x14ac:dyDescent="0.3">
      <c r="B12" s="4">
        <v>7</v>
      </c>
      <c r="C12" s="10" t="s">
        <v>97</v>
      </c>
      <c r="D12" s="16" t="s">
        <v>20</v>
      </c>
      <c r="F12" s="46">
        <v>41271</v>
      </c>
      <c r="G12" s="23">
        <f>G10+1</f>
        <v>4</v>
      </c>
      <c r="H12" s="23"/>
      <c r="I12" s="54" t="s">
        <v>57</v>
      </c>
      <c r="J12" s="32">
        <f>J10+16</f>
        <v>49</v>
      </c>
      <c r="K12" s="20" t="str">
        <f t="shared" si="0"/>
        <v>אבי שמואלי</v>
      </c>
      <c r="L12">
        <f t="shared" si="1"/>
        <v>11</v>
      </c>
      <c r="M12">
        <f t="shared" si="2"/>
        <v>-37</v>
      </c>
      <c r="O12" s="73" t="str">
        <f t="shared" si="3"/>
        <v>אבי דגן</v>
      </c>
      <c r="P12" s="74" t="s">
        <v>148</v>
      </c>
      <c r="Q12" s="80">
        <v>45</v>
      </c>
      <c r="R12" s="79" t="s">
        <v>32</v>
      </c>
      <c r="S12" s="80">
        <v>45</v>
      </c>
      <c r="T12" s="77">
        <f t="shared" si="4"/>
        <v>27</v>
      </c>
      <c r="U12" s="76" t="s">
        <v>146</v>
      </c>
    </row>
    <row r="13" spans="1:21" ht="15.75" thickBot="1" x14ac:dyDescent="0.3">
      <c r="B13" s="4">
        <v>8</v>
      </c>
      <c r="C13" s="10" t="s">
        <v>98</v>
      </c>
      <c r="D13" s="16" t="s">
        <v>16</v>
      </c>
      <c r="F13" s="47">
        <v>41272</v>
      </c>
      <c r="G13" s="24"/>
      <c r="H13" s="24">
        <f>H11+1</f>
        <v>4</v>
      </c>
      <c r="I13" s="55" t="s">
        <v>58</v>
      </c>
      <c r="J13" s="39">
        <v>14</v>
      </c>
      <c r="K13" s="38" t="str">
        <f t="shared" si="0"/>
        <v>רזרבי 2</v>
      </c>
      <c r="L13">
        <f t="shared" si="1"/>
        <v>11</v>
      </c>
      <c r="M13">
        <f t="shared" si="2"/>
        <v>-2</v>
      </c>
      <c r="O13" s="73" t="str">
        <f t="shared" si="3"/>
        <v>אבי דגן</v>
      </c>
      <c r="P13" s="74" t="s">
        <v>148</v>
      </c>
      <c r="Q13" s="80">
        <v>38</v>
      </c>
      <c r="R13" s="82" t="s">
        <v>4</v>
      </c>
      <c r="S13" s="80">
        <v>38</v>
      </c>
      <c r="T13" s="77">
        <f t="shared" si="4"/>
        <v>62</v>
      </c>
      <c r="U13" s="76" t="s">
        <v>146</v>
      </c>
    </row>
    <row r="14" spans="1:21" ht="15.75" thickBot="1" x14ac:dyDescent="0.3">
      <c r="B14" s="4">
        <v>9</v>
      </c>
      <c r="C14" s="11" t="s">
        <v>76</v>
      </c>
      <c r="D14" s="17" t="s">
        <v>47</v>
      </c>
      <c r="F14" s="44">
        <v>41278</v>
      </c>
      <c r="G14" s="23">
        <f>G12+1</f>
        <v>5</v>
      </c>
      <c r="H14" s="23"/>
      <c r="I14" s="25" t="s">
        <v>57</v>
      </c>
      <c r="J14" s="32">
        <v>9</v>
      </c>
      <c r="K14" s="20" t="str">
        <f t="shared" si="0"/>
        <v>מנחם פוגטש</v>
      </c>
      <c r="L14">
        <f t="shared" si="1"/>
        <v>11</v>
      </c>
      <c r="M14">
        <f t="shared" si="2"/>
        <v>3</v>
      </c>
      <c r="O14" s="73" t="str">
        <f t="shared" si="3"/>
        <v>אבי דגן</v>
      </c>
      <c r="P14" s="74" t="s">
        <v>148</v>
      </c>
      <c r="Q14" s="80">
        <v>42</v>
      </c>
      <c r="R14" s="79" t="s">
        <v>33</v>
      </c>
      <c r="S14" s="80">
        <v>42</v>
      </c>
      <c r="T14" s="77">
        <f t="shared" si="4"/>
        <v>3</v>
      </c>
      <c r="U14" s="76" t="s">
        <v>146</v>
      </c>
    </row>
    <row r="15" spans="1:21" ht="15.75" thickBot="1" x14ac:dyDescent="0.3">
      <c r="B15" s="4">
        <v>10</v>
      </c>
      <c r="C15" s="12" t="s">
        <v>123</v>
      </c>
      <c r="D15" s="18" t="s">
        <v>1</v>
      </c>
      <c r="F15" s="44">
        <v>41279</v>
      </c>
      <c r="G15" s="24"/>
      <c r="H15" s="24">
        <f>H13+1</f>
        <v>5</v>
      </c>
      <c r="I15" s="54" t="s">
        <v>58</v>
      </c>
      <c r="J15" s="39">
        <f>J13+16</f>
        <v>30</v>
      </c>
      <c r="K15" s="38" t="str">
        <f t="shared" si="0"/>
        <v>גבי טבק</v>
      </c>
      <c r="L15">
        <f t="shared" si="1"/>
        <v>11</v>
      </c>
      <c r="M15">
        <f t="shared" si="2"/>
        <v>-18</v>
      </c>
      <c r="O15" s="73" t="str">
        <f t="shared" si="3"/>
        <v>אבי דגן</v>
      </c>
      <c r="P15" s="74" t="s">
        <v>148</v>
      </c>
      <c r="Q15" s="80">
        <v>54</v>
      </c>
      <c r="R15" s="79" t="s">
        <v>34</v>
      </c>
      <c r="S15" s="80">
        <v>54</v>
      </c>
      <c r="T15" s="77">
        <f t="shared" si="4"/>
        <v>46</v>
      </c>
      <c r="U15" s="76" t="s">
        <v>146</v>
      </c>
    </row>
    <row r="16" spans="1:21" ht="15.75" thickBot="1" x14ac:dyDescent="0.3">
      <c r="B16" s="3">
        <v>11</v>
      </c>
      <c r="C16" s="10" t="s">
        <v>99</v>
      </c>
      <c r="D16" s="16" t="s">
        <v>8</v>
      </c>
      <c r="F16" s="44">
        <v>41285</v>
      </c>
      <c r="G16" s="23">
        <f>G14+1</f>
        <v>6</v>
      </c>
      <c r="H16" s="23"/>
      <c r="I16" s="25" t="s">
        <v>57</v>
      </c>
      <c r="J16" s="32">
        <f>J14+16</f>
        <v>25</v>
      </c>
      <c r="K16" s="20" t="str">
        <f t="shared" si="0"/>
        <v>אלון חורש</v>
      </c>
      <c r="L16">
        <f t="shared" si="1"/>
        <v>11</v>
      </c>
      <c r="M16">
        <f t="shared" si="2"/>
        <v>-13</v>
      </c>
      <c r="O16" s="73" t="str">
        <f t="shared" si="3"/>
        <v>אבי דגן</v>
      </c>
      <c r="P16" s="74" t="s">
        <v>148</v>
      </c>
      <c r="Q16" s="80">
        <v>44</v>
      </c>
      <c r="R16" s="81" t="s">
        <v>11</v>
      </c>
      <c r="S16" s="80">
        <v>44</v>
      </c>
      <c r="T16" s="77">
        <f t="shared" si="4"/>
        <v>51</v>
      </c>
      <c r="U16" s="76" t="s">
        <v>146</v>
      </c>
    </row>
    <row r="17" spans="2:21" ht="15.75" thickBot="1" x14ac:dyDescent="0.3">
      <c r="B17" s="4">
        <v>12</v>
      </c>
      <c r="C17" s="11" t="s">
        <v>77</v>
      </c>
      <c r="D17" s="17" t="s">
        <v>37</v>
      </c>
      <c r="F17" s="44">
        <v>41286</v>
      </c>
      <c r="G17" s="24"/>
      <c r="H17" s="24">
        <f>H15+1</f>
        <v>6</v>
      </c>
      <c r="I17" s="54" t="s">
        <v>58</v>
      </c>
      <c r="J17" s="39">
        <f>J15+16</f>
        <v>46</v>
      </c>
      <c r="K17" s="38" t="str">
        <f t="shared" si="0"/>
        <v>אסף פרידלר</v>
      </c>
      <c r="L17">
        <f t="shared" si="1"/>
        <v>11</v>
      </c>
      <c r="M17">
        <f t="shared" si="2"/>
        <v>-34</v>
      </c>
      <c r="O17" s="73" t="str">
        <f t="shared" si="3"/>
        <v>אבי דגן</v>
      </c>
      <c r="P17" s="74" t="s">
        <v>148</v>
      </c>
      <c r="Q17" s="83">
        <v>1</v>
      </c>
      <c r="R17" s="81" t="s">
        <v>35</v>
      </c>
      <c r="S17" s="83">
        <v>1</v>
      </c>
      <c r="T17" s="77">
        <f t="shared" si="4"/>
        <v>30</v>
      </c>
      <c r="U17" s="76" t="s">
        <v>146</v>
      </c>
    </row>
    <row r="18" spans="2:21" ht="15.75" thickBot="1" x14ac:dyDescent="0.3">
      <c r="B18" s="4">
        <v>13</v>
      </c>
      <c r="C18" s="10" t="s">
        <v>100</v>
      </c>
      <c r="D18" s="16" t="s">
        <v>28</v>
      </c>
      <c r="F18" s="45">
        <v>41292</v>
      </c>
      <c r="G18" s="23">
        <f>G16+1</f>
        <v>7</v>
      </c>
      <c r="H18" s="23"/>
      <c r="I18" s="54" t="s">
        <v>57</v>
      </c>
      <c r="J18" s="32">
        <f>J16+16</f>
        <v>41</v>
      </c>
      <c r="K18" s="20" t="str">
        <f t="shared" si="0"/>
        <v>רזרבי 5</v>
      </c>
      <c r="L18">
        <f t="shared" si="1"/>
        <v>11</v>
      </c>
      <c r="M18">
        <f t="shared" si="2"/>
        <v>-29</v>
      </c>
      <c r="O18" s="73" t="str">
        <f t="shared" si="3"/>
        <v>אבי דגן</v>
      </c>
      <c r="P18" s="74" t="s">
        <v>148</v>
      </c>
      <c r="Q18" s="80">
        <v>52</v>
      </c>
      <c r="R18" s="82" t="s">
        <v>5</v>
      </c>
      <c r="S18" s="80">
        <v>52</v>
      </c>
      <c r="T18" s="77">
        <f t="shared" si="4"/>
        <v>35</v>
      </c>
      <c r="U18" s="76" t="s">
        <v>146</v>
      </c>
    </row>
    <row r="19" spans="2:21" ht="15.75" thickBot="1" x14ac:dyDescent="0.3">
      <c r="B19" s="4">
        <v>14</v>
      </c>
      <c r="C19" s="13" t="s">
        <v>68</v>
      </c>
      <c r="D19" s="22" t="s">
        <v>68</v>
      </c>
      <c r="F19" s="44">
        <v>41293</v>
      </c>
      <c r="G19" s="24"/>
      <c r="H19" s="24">
        <f>H17+1</f>
        <v>7</v>
      </c>
      <c r="I19" s="54" t="s">
        <v>58</v>
      </c>
      <c r="J19" s="39">
        <v>62</v>
      </c>
      <c r="K19" s="38" t="str">
        <f t="shared" si="0"/>
        <v>רלי שרף</v>
      </c>
      <c r="L19">
        <f t="shared" si="1"/>
        <v>11</v>
      </c>
      <c r="M19">
        <f t="shared" si="2"/>
        <v>-50</v>
      </c>
      <c r="O19" s="73" t="str">
        <f t="shared" si="3"/>
        <v>אבי דגן</v>
      </c>
      <c r="P19" s="74" t="s">
        <v>148</v>
      </c>
      <c r="Q19" s="80">
        <v>25</v>
      </c>
      <c r="R19" s="82" t="s">
        <v>0</v>
      </c>
      <c r="S19" s="80">
        <v>25</v>
      </c>
      <c r="T19" s="77">
        <f t="shared" si="4"/>
        <v>14</v>
      </c>
      <c r="U19" s="76" t="s">
        <v>146</v>
      </c>
    </row>
    <row r="20" spans="2:21" ht="15.75" thickBot="1" x14ac:dyDescent="0.3">
      <c r="B20" s="4">
        <v>15</v>
      </c>
      <c r="C20" s="11" t="s">
        <v>78</v>
      </c>
      <c r="D20" s="17" t="s">
        <v>42</v>
      </c>
      <c r="F20" s="44">
        <v>41299</v>
      </c>
      <c r="G20" s="23">
        <f>G18+1</f>
        <v>8</v>
      </c>
      <c r="H20" s="23"/>
      <c r="I20" s="25" t="s">
        <v>57</v>
      </c>
      <c r="J20" s="32">
        <f>J18+16</f>
        <v>57</v>
      </c>
      <c r="K20" s="20" t="str">
        <f t="shared" si="0"/>
        <v>ארז בלגה</v>
      </c>
      <c r="L20">
        <f t="shared" si="1"/>
        <v>11</v>
      </c>
      <c r="M20">
        <f t="shared" si="2"/>
        <v>-45</v>
      </c>
      <c r="O20" s="73" t="str">
        <f t="shared" si="3"/>
        <v>אבי דגן</v>
      </c>
      <c r="P20" s="74" t="s">
        <v>148</v>
      </c>
      <c r="Q20" s="80">
        <v>29</v>
      </c>
      <c r="R20" s="81" t="s">
        <v>36</v>
      </c>
      <c r="S20" s="80">
        <v>29</v>
      </c>
      <c r="T20" s="77">
        <f t="shared" si="4"/>
        <v>19</v>
      </c>
      <c r="U20" s="76" t="s">
        <v>146</v>
      </c>
    </row>
    <row r="21" spans="2:21" ht="15.75" thickBot="1" x14ac:dyDescent="0.3">
      <c r="B21" s="4">
        <v>16</v>
      </c>
      <c r="C21" s="10" t="s">
        <v>101</v>
      </c>
      <c r="D21" s="16" t="s">
        <v>23</v>
      </c>
      <c r="F21" s="47">
        <v>41300</v>
      </c>
      <c r="G21" s="24"/>
      <c r="H21" s="24">
        <f>H19+1</f>
        <v>8</v>
      </c>
      <c r="I21" s="55" t="s">
        <v>58</v>
      </c>
      <c r="J21" s="39">
        <v>7</v>
      </c>
      <c r="K21" s="38" t="str">
        <f t="shared" si="0"/>
        <v>יוסי גרוס</v>
      </c>
      <c r="L21">
        <f t="shared" si="1"/>
        <v>11</v>
      </c>
      <c r="M21">
        <f t="shared" si="2"/>
        <v>5</v>
      </c>
      <c r="O21" s="73" t="str">
        <f t="shared" si="3"/>
        <v>אבי דגן</v>
      </c>
      <c r="P21" s="74" t="s">
        <v>148</v>
      </c>
      <c r="Q21" s="80">
        <v>64</v>
      </c>
      <c r="R21" s="81" t="s">
        <v>12</v>
      </c>
      <c r="S21" s="80">
        <v>64</v>
      </c>
      <c r="T21" s="77">
        <f t="shared" si="4"/>
        <v>5</v>
      </c>
      <c r="U21" s="76" t="s">
        <v>146</v>
      </c>
    </row>
    <row r="22" spans="2:21" ht="15.75" thickBot="1" x14ac:dyDescent="0.3">
      <c r="B22" s="4">
        <v>17</v>
      </c>
      <c r="C22" s="12" t="s">
        <v>124</v>
      </c>
      <c r="D22" s="18" t="s">
        <v>7</v>
      </c>
      <c r="F22" s="45">
        <v>41306</v>
      </c>
      <c r="G22" s="23">
        <f>G20+1</f>
        <v>9</v>
      </c>
      <c r="H22" s="23"/>
      <c r="I22" s="25" t="s">
        <v>57</v>
      </c>
      <c r="J22" s="32">
        <v>2</v>
      </c>
      <c r="K22" s="20" t="str">
        <f t="shared" si="0"/>
        <v>דודי שביט</v>
      </c>
      <c r="L22">
        <f t="shared" si="1"/>
        <v>11</v>
      </c>
      <c r="M22">
        <f t="shared" si="2"/>
        <v>10</v>
      </c>
      <c r="O22" s="73" t="str">
        <f t="shared" si="3"/>
        <v>אבי דגן</v>
      </c>
      <c r="P22" s="74" t="s">
        <v>148</v>
      </c>
      <c r="Q22" s="80">
        <v>12</v>
      </c>
      <c r="R22" s="79" t="s">
        <v>37</v>
      </c>
      <c r="S22" s="80">
        <v>12</v>
      </c>
      <c r="T22" s="77">
        <f t="shared" si="4"/>
        <v>10</v>
      </c>
      <c r="U22" s="76" t="s">
        <v>146</v>
      </c>
    </row>
    <row r="23" spans="2:21" ht="15.75" thickBot="1" x14ac:dyDescent="0.3">
      <c r="B23" s="4">
        <v>18</v>
      </c>
      <c r="C23" s="11" t="s">
        <v>79</v>
      </c>
      <c r="D23" s="17" t="s">
        <v>48</v>
      </c>
      <c r="F23" s="44">
        <v>41307</v>
      </c>
      <c r="G23" s="24"/>
      <c r="H23" s="24">
        <f>H21+1</f>
        <v>9</v>
      </c>
      <c r="I23" s="54" t="s">
        <v>58</v>
      </c>
      <c r="J23" s="39">
        <v>23</v>
      </c>
      <c r="K23" s="38" t="str">
        <f t="shared" si="0"/>
        <v>רזרבי 3</v>
      </c>
      <c r="L23">
        <f t="shared" si="1"/>
        <v>11</v>
      </c>
      <c r="M23">
        <f t="shared" si="2"/>
        <v>-11</v>
      </c>
      <c r="O23" s="73" t="str">
        <f t="shared" si="3"/>
        <v>אבי דגן</v>
      </c>
      <c r="P23" s="74" t="s">
        <v>148</v>
      </c>
      <c r="Q23" s="80">
        <v>61</v>
      </c>
      <c r="R23" s="81" t="s">
        <v>13</v>
      </c>
      <c r="S23" s="80">
        <v>61</v>
      </c>
      <c r="T23" s="77">
        <f t="shared" si="4"/>
        <v>53</v>
      </c>
      <c r="U23" s="76" t="s">
        <v>146</v>
      </c>
    </row>
    <row r="24" spans="2:21" ht="15.75" thickBot="1" x14ac:dyDescent="0.3">
      <c r="B24" s="4">
        <v>19</v>
      </c>
      <c r="C24" s="10" t="s">
        <v>102</v>
      </c>
      <c r="D24" s="16" t="s">
        <v>26</v>
      </c>
      <c r="F24" s="45">
        <v>41313</v>
      </c>
      <c r="G24" s="23">
        <f>G22+1</f>
        <v>10</v>
      </c>
      <c r="H24" s="23"/>
      <c r="I24" s="25" t="s">
        <v>57</v>
      </c>
      <c r="J24" s="32">
        <v>18</v>
      </c>
      <c r="K24" s="20" t="str">
        <f t="shared" si="0"/>
        <v>עופר שרון</v>
      </c>
      <c r="L24">
        <f t="shared" si="1"/>
        <v>11</v>
      </c>
      <c r="M24">
        <f t="shared" si="2"/>
        <v>-6</v>
      </c>
      <c r="O24" s="73" t="str">
        <f t="shared" si="3"/>
        <v>אבי דגן</v>
      </c>
      <c r="P24" s="74" t="s">
        <v>148</v>
      </c>
      <c r="Q24" s="80">
        <v>46</v>
      </c>
      <c r="R24" s="82" t="s">
        <v>55</v>
      </c>
      <c r="S24" s="80">
        <v>46</v>
      </c>
      <c r="T24" s="77">
        <f t="shared" si="4"/>
        <v>58</v>
      </c>
      <c r="U24" s="76" t="s">
        <v>146</v>
      </c>
    </row>
    <row r="25" spans="2:21" ht="15" customHeight="1" thickBot="1" x14ac:dyDescent="0.3">
      <c r="B25" s="4">
        <v>20</v>
      </c>
      <c r="C25" s="10" t="s">
        <v>103</v>
      </c>
      <c r="D25" s="16" t="s">
        <v>25</v>
      </c>
      <c r="F25" s="46">
        <v>41314</v>
      </c>
      <c r="G25" s="24"/>
      <c r="H25" s="24">
        <f>H23+1</f>
        <v>10</v>
      </c>
      <c r="I25" s="56" t="s">
        <v>58</v>
      </c>
      <c r="J25" s="39">
        <v>39</v>
      </c>
      <c r="K25" s="38" t="str">
        <f t="shared" si="0"/>
        <v>ישראל פרומרמן</v>
      </c>
      <c r="L25">
        <f t="shared" si="1"/>
        <v>11</v>
      </c>
      <c r="M25">
        <f t="shared" si="2"/>
        <v>-27</v>
      </c>
      <c r="O25" s="73" t="str">
        <f t="shared" si="3"/>
        <v>אבי דגן</v>
      </c>
      <c r="P25" s="74" t="s">
        <v>148</v>
      </c>
      <c r="Q25" s="80">
        <v>57</v>
      </c>
      <c r="R25" s="79" t="s">
        <v>38</v>
      </c>
      <c r="S25" s="80">
        <v>57</v>
      </c>
      <c r="T25" s="77">
        <f t="shared" si="4"/>
        <v>37</v>
      </c>
      <c r="U25" s="76" t="s">
        <v>146</v>
      </c>
    </row>
    <row r="26" spans="2:21" ht="15" customHeight="1" thickBot="1" x14ac:dyDescent="0.3">
      <c r="B26" s="3">
        <v>21</v>
      </c>
      <c r="C26" s="11" t="s">
        <v>80</v>
      </c>
      <c r="D26" s="17" t="s">
        <v>53</v>
      </c>
      <c r="F26" s="44">
        <v>41320</v>
      </c>
      <c r="G26" s="23">
        <f>G24+1</f>
        <v>11</v>
      </c>
      <c r="H26" s="23"/>
      <c r="I26" s="54" t="s">
        <v>57</v>
      </c>
      <c r="J26" s="31">
        <v>34</v>
      </c>
      <c r="K26" s="20" t="str">
        <f t="shared" si="0"/>
        <v>יהודה טייטל</v>
      </c>
      <c r="L26">
        <f t="shared" si="1"/>
        <v>11</v>
      </c>
      <c r="M26">
        <f t="shared" si="2"/>
        <v>-22</v>
      </c>
      <c r="O26" s="73" t="str">
        <f t="shared" si="3"/>
        <v>אבי דגן</v>
      </c>
      <c r="P26" s="74" t="s">
        <v>148</v>
      </c>
      <c r="Q26" s="80">
        <v>10</v>
      </c>
      <c r="R26" s="82" t="s">
        <v>1</v>
      </c>
      <c r="S26" s="80">
        <v>10</v>
      </c>
      <c r="T26" s="77">
        <f t="shared" si="4"/>
        <v>42</v>
      </c>
      <c r="U26" s="76" t="s">
        <v>146</v>
      </c>
    </row>
    <row r="27" spans="2:21" ht="15" customHeight="1" thickBot="1" x14ac:dyDescent="0.3">
      <c r="B27" s="4">
        <v>22</v>
      </c>
      <c r="C27" s="10" t="s">
        <v>104</v>
      </c>
      <c r="D27" s="16" t="s">
        <v>19</v>
      </c>
      <c r="F27" s="44">
        <v>41321</v>
      </c>
      <c r="G27" s="24"/>
      <c r="H27" s="24">
        <f>H25+1</f>
        <v>11</v>
      </c>
      <c r="I27" s="54" t="s">
        <v>58</v>
      </c>
      <c r="J27" s="39">
        <f>J25+16</f>
        <v>55</v>
      </c>
      <c r="K27" s="38" t="str">
        <f t="shared" si="0"/>
        <v>יהודה חן</v>
      </c>
      <c r="L27">
        <f t="shared" si="1"/>
        <v>11</v>
      </c>
      <c r="M27">
        <f t="shared" si="2"/>
        <v>-43</v>
      </c>
      <c r="O27" s="73" t="str">
        <f t="shared" si="3"/>
        <v>אבי דגן</v>
      </c>
      <c r="P27" s="74" t="s">
        <v>148</v>
      </c>
      <c r="Q27" s="80">
        <v>56</v>
      </c>
      <c r="R27" s="81" t="s">
        <v>14</v>
      </c>
      <c r="S27" s="80">
        <v>56</v>
      </c>
      <c r="T27" s="77">
        <f t="shared" si="4"/>
        <v>21</v>
      </c>
      <c r="U27" s="76" t="s">
        <v>146</v>
      </c>
    </row>
    <row r="28" spans="2:21" ht="15" customHeight="1" thickBot="1" x14ac:dyDescent="0.3">
      <c r="B28" s="4">
        <v>23</v>
      </c>
      <c r="C28" s="13" t="s">
        <v>69</v>
      </c>
      <c r="D28" s="22" t="s">
        <v>69</v>
      </c>
      <c r="F28" s="45">
        <v>41327</v>
      </c>
      <c r="G28" s="23">
        <f>G26+1</f>
        <v>12</v>
      </c>
      <c r="H28" s="23"/>
      <c r="I28" s="25" t="s">
        <v>57</v>
      </c>
      <c r="J28" s="32">
        <f>J26+16</f>
        <v>50</v>
      </c>
      <c r="K28" s="20" t="str">
        <f t="shared" si="0"/>
        <v>רזרבי 6</v>
      </c>
      <c r="L28">
        <f t="shared" si="1"/>
        <v>11</v>
      </c>
      <c r="M28">
        <f t="shared" si="2"/>
        <v>-38</v>
      </c>
      <c r="O28" s="73" t="str">
        <f t="shared" si="3"/>
        <v>אבי דגן</v>
      </c>
      <c r="P28" s="74" t="s">
        <v>148</v>
      </c>
      <c r="Q28" s="80">
        <v>30</v>
      </c>
      <c r="R28" s="79" t="s">
        <v>39</v>
      </c>
      <c r="S28" s="80">
        <v>30</v>
      </c>
      <c r="T28" s="77">
        <f t="shared" si="4"/>
        <v>26</v>
      </c>
      <c r="U28" s="76" t="s">
        <v>146</v>
      </c>
    </row>
    <row r="29" spans="2:21" ht="15" customHeight="1" thickBot="1" x14ac:dyDescent="0.3">
      <c r="B29" s="4">
        <v>24</v>
      </c>
      <c r="C29" s="11" t="s">
        <v>81</v>
      </c>
      <c r="D29" s="17" t="s">
        <v>46</v>
      </c>
      <c r="F29" s="47">
        <v>41328</v>
      </c>
      <c r="G29" s="24"/>
      <c r="H29" s="24">
        <f>H27+1</f>
        <v>12</v>
      </c>
      <c r="I29" s="55" t="s">
        <v>58</v>
      </c>
      <c r="J29" s="39">
        <v>15</v>
      </c>
      <c r="K29" s="38" t="str">
        <f t="shared" si="0"/>
        <v>טל עוז ארי</v>
      </c>
      <c r="L29">
        <f t="shared" si="1"/>
        <v>11</v>
      </c>
      <c r="M29">
        <f t="shared" si="2"/>
        <v>-3</v>
      </c>
      <c r="O29" s="73" t="str">
        <f t="shared" si="3"/>
        <v>אבי דגן</v>
      </c>
      <c r="P29" s="74" t="s">
        <v>148</v>
      </c>
      <c r="Q29" s="80">
        <v>27</v>
      </c>
      <c r="R29" s="79" t="s">
        <v>40</v>
      </c>
      <c r="S29" s="80">
        <v>27</v>
      </c>
      <c r="T29" s="77">
        <f t="shared" si="4"/>
        <v>61</v>
      </c>
      <c r="U29" s="76" t="s">
        <v>146</v>
      </c>
    </row>
    <row r="30" spans="2:21" ht="15" customHeight="1" thickBot="1" x14ac:dyDescent="0.3">
      <c r="B30" s="4">
        <v>25</v>
      </c>
      <c r="C30" s="12" t="s">
        <v>125</v>
      </c>
      <c r="D30" s="18" t="s">
        <v>0</v>
      </c>
      <c r="F30" s="45">
        <v>41334</v>
      </c>
      <c r="G30" s="23">
        <f>G28+1</f>
        <v>13</v>
      </c>
      <c r="H30" s="23"/>
      <c r="I30" s="25" t="s">
        <v>57</v>
      </c>
      <c r="J30" s="32">
        <v>10</v>
      </c>
      <c r="K30" s="20" t="str">
        <f t="shared" si="0"/>
        <v>ארינה</v>
      </c>
      <c r="L30">
        <f t="shared" si="1"/>
        <v>11</v>
      </c>
      <c r="M30">
        <f t="shared" si="2"/>
        <v>2</v>
      </c>
      <c r="O30" s="73" t="str">
        <f t="shared" si="3"/>
        <v>אבי דגן</v>
      </c>
      <c r="P30" s="74" t="s">
        <v>148</v>
      </c>
      <c r="Q30" s="84">
        <v>2</v>
      </c>
      <c r="R30" s="79" t="s">
        <v>41</v>
      </c>
      <c r="S30" s="84">
        <v>2</v>
      </c>
      <c r="T30" s="77">
        <f t="shared" si="4"/>
        <v>2</v>
      </c>
      <c r="U30" s="76" t="s">
        <v>146</v>
      </c>
    </row>
    <row r="31" spans="2:21" ht="15" customHeight="1" thickBot="1" x14ac:dyDescent="0.3">
      <c r="B31" s="4">
        <v>26</v>
      </c>
      <c r="C31" s="10" t="s">
        <v>105</v>
      </c>
      <c r="D31" s="16" t="s">
        <v>21</v>
      </c>
      <c r="F31" s="44">
        <v>41335</v>
      </c>
      <c r="G31" s="24"/>
      <c r="H31" s="24">
        <f>H29+1</f>
        <v>13</v>
      </c>
      <c r="I31" s="54" t="s">
        <v>58</v>
      </c>
      <c r="J31" s="39">
        <f>J29+16</f>
        <v>31</v>
      </c>
      <c r="K31" s="38" t="str">
        <f t="shared" si="0"/>
        <v>עומר נאמן</v>
      </c>
      <c r="L31">
        <f t="shared" si="1"/>
        <v>11</v>
      </c>
      <c r="M31">
        <f t="shared" si="2"/>
        <v>-19</v>
      </c>
      <c r="O31" s="73" t="str">
        <f t="shared" si="3"/>
        <v>אבי דגן</v>
      </c>
      <c r="P31" s="74" t="s">
        <v>148</v>
      </c>
      <c r="Q31" s="80">
        <v>43</v>
      </c>
      <c r="R31" s="81" t="s">
        <v>15</v>
      </c>
      <c r="S31" s="80">
        <v>43</v>
      </c>
      <c r="T31" s="77">
        <f t="shared" si="4"/>
        <v>45</v>
      </c>
      <c r="U31" s="76" t="s">
        <v>146</v>
      </c>
    </row>
    <row r="32" spans="2:21" ht="15" customHeight="1" thickBot="1" x14ac:dyDescent="0.3">
      <c r="B32" s="4">
        <v>27</v>
      </c>
      <c r="C32" s="11" t="s">
        <v>82</v>
      </c>
      <c r="D32" s="17" t="s">
        <v>40</v>
      </c>
      <c r="F32" s="44">
        <v>41341</v>
      </c>
      <c r="G32" s="23">
        <f>G30+1</f>
        <v>14</v>
      </c>
      <c r="H32" s="23"/>
      <c r="I32" s="54" t="s">
        <v>57</v>
      </c>
      <c r="J32" s="32">
        <f>J30+16</f>
        <v>26</v>
      </c>
      <c r="K32" s="20" t="str">
        <f t="shared" si="0"/>
        <v>יוסי מדל</v>
      </c>
      <c r="L32">
        <f t="shared" si="1"/>
        <v>11</v>
      </c>
      <c r="M32">
        <f t="shared" si="2"/>
        <v>-14</v>
      </c>
      <c r="O32" s="73" t="str">
        <f t="shared" si="3"/>
        <v>אבי דגן</v>
      </c>
      <c r="P32" s="74" t="s">
        <v>148</v>
      </c>
      <c r="Q32" s="84">
        <v>21</v>
      </c>
      <c r="R32" s="79" t="s">
        <v>53</v>
      </c>
      <c r="S32" s="84">
        <v>21</v>
      </c>
      <c r="T32" s="77">
        <f t="shared" si="4"/>
        <v>50</v>
      </c>
      <c r="U32" s="76" t="s">
        <v>146</v>
      </c>
    </row>
    <row r="33" spans="2:21" ht="15" customHeight="1" thickBot="1" x14ac:dyDescent="0.3">
      <c r="B33" s="4">
        <v>28</v>
      </c>
      <c r="C33" s="10" t="s">
        <v>106</v>
      </c>
      <c r="D33" s="16" t="s">
        <v>18</v>
      </c>
      <c r="F33" s="44">
        <v>41342</v>
      </c>
      <c r="G33" s="24"/>
      <c r="H33" s="24">
        <f>H31+1</f>
        <v>14</v>
      </c>
      <c r="I33" s="56" t="s">
        <v>58</v>
      </c>
      <c r="J33" s="39">
        <f>J31+16</f>
        <v>47</v>
      </c>
      <c r="K33" s="38" t="str">
        <f t="shared" si="0"/>
        <v>יצחק יצב</v>
      </c>
      <c r="L33">
        <f t="shared" si="1"/>
        <v>11</v>
      </c>
      <c r="M33">
        <f t="shared" si="2"/>
        <v>-35</v>
      </c>
      <c r="O33" s="73" t="str">
        <f t="shared" si="3"/>
        <v>אבי דגן</v>
      </c>
      <c r="P33" s="74" t="s">
        <v>148</v>
      </c>
      <c r="Q33" s="80">
        <v>15</v>
      </c>
      <c r="R33" s="79" t="s">
        <v>42</v>
      </c>
      <c r="S33" s="80">
        <v>15</v>
      </c>
      <c r="T33" s="77">
        <f t="shared" si="4"/>
        <v>29</v>
      </c>
      <c r="U33" s="76" t="s">
        <v>146</v>
      </c>
    </row>
    <row r="34" spans="2:21" ht="15" customHeight="1" thickBot="1" x14ac:dyDescent="0.3">
      <c r="B34" s="4">
        <v>29</v>
      </c>
      <c r="C34" s="10" t="s">
        <v>107</v>
      </c>
      <c r="D34" s="16" t="s">
        <v>36</v>
      </c>
      <c r="F34" s="44">
        <v>41348</v>
      </c>
      <c r="G34" s="23">
        <f>G32+1</f>
        <v>15</v>
      </c>
      <c r="H34" s="23"/>
      <c r="I34" s="54" t="s">
        <v>57</v>
      </c>
      <c r="J34" s="32">
        <f>J32+16</f>
        <v>42</v>
      </c>
      <c r="K34" s="20" t="str">
        <f t="shared" si="0"/>
        <v>איל רענן</v>
      </c>
      <c r="L34">
        <f t="shared" si="1"/>
        <v>11</v>
      </c>
      <c r="M34">
        <f t="shared" si="2"/>
        <v>-30</v>
      </c>
      <c r="O34" s="73" t="str">
        <f t="shared" si="3"/>
        <v>אבי דגן</v>
      </c>
      <c r="P34" s="74" t="s">
        <v>148</v>
      </c>
      <c r="Q34" s="80">
        <v>8</v>
      </c>
      <c r="R34" s="81" t="s">
        <v>16</v>
      </c>
      <c r="S34" s="80">
        <v>8</v>
      </c>
      <c r="T34" s="77">
        <f t="shared" si="4"/>
        <v>34</v>
      </c>
      <c r="U34" s="76" t="s">
        <v>146</v>
      </c>
    </row>
    <row r="35" spans="2:21" ht="15" customHeight="1" thickBot="1" x14ac:dyDescent="0.3">
      <c r="B35" s="4">
        <v>30</v>
      </c>
      <c r="C35" s="11" t="s">
        <v>83</v>
      </c>
      <c r="D35" s="17" t="s">
        <v>39</v>
      </c>
      <c r="F35" s="44">
        <v>41349</v>
      </c>
      <c r="G35" s="24"/>
      <c r="H35" s="24">
        <f>H33+1</f>
        <v>15</v>
      </c>
      <c r="I35" s="56" t="s">
        <v>58</v>
      </c>
      <c r="J35" s="39">
        <v>63</v>
      </c>
      <c r="K35" s="38" t="str">
        <f t="shared" si="0"/>
        <v>אהרלה שגיא</v>
      </c>
      <c r="L35">
        <f t="shared" si="1"/>
        <v>11</v>
      </c>
      <c r="M35">
        <f t="shared" si="2"/>
        <v>-51</v>
      </c>
      <c r="O35" s="73" t="str">
        <f t="shared" si="3"/>
        <v>אבי דגן</v>
      </c>
      <c r="P35" s="74" t="s">
        <v>148</v>
      </c>
      <c r="Q35" s="80">
        <v>34</v>
      </c>
      <c r="R35" s="81" t="s">
        <v>17</v>
      </c>
      <c r="S35" s="80">
        <v>34</v>
      </c>
      <c r="T35" s="77">
        <f t="shared" si="4"/>
        <v>13</v>
      </c>
      <c r="U35" s="76" t="s">
        <v>146</v>
      </c>
    </row>
    <row r="36" spans="2:21" ht="15" customHeight="1" thickBot="1" x14ac:dyDescent="0.3">
      <c r="B36" s="4">
        <v>31</v>
      </c>
      <c r="C36" s="12" t="s">
        <v>126</v>
      </c>
      <c r="D36" s="18" t="s">
        <v>6</v>
      </c>
      <c r="F36" s="44">
        <v>41355</v>
      </c>
      <c r="G36" s="23">
        <f>G34+1</f>
        <v>16</v>
      </c>
      <c r="H36" s="23"/>
      <c r="I36" s="54" t="s">
        <v>57</v>
      </c>
      <c r="J36" s="32">
        <f>J34+16</f>
        <v>58</v>
      </c>
      <c r="K36" s="20" t="str">
        <f t="shared" si="0"/>
        <v>ניר גטר</v>
      </c>
      <c r="L36">
        <f t="shared" si="1"/>
        <v>11</v>
      </c>
      <c r="M36">
        <f t="shared" si="2"/>
        <v>-46</v>
      </c>
      <c r="O36" s="73" t="str">
        <f t="shared" si="3"/>
        <v>אבי דגן</v>
      </c>
      <c r="P36" s="74" t="s">
        <v>148</v>
      </c>
      <c r="Q36" s="80">
        <v>28</v>
      </c>
      <c r="R36" s="81" t="s">
        <v>18</v>
      </c>
      <c r="S36" s="80">
        <v>28</v>
      </c>
      <c r="T36" s="77">
        <f t="shared" si="4"/>
        <v>18</v>
      </c>
      <c r="U36" s="76" t="s">
        <v>146</v>
      </c>
    </row>
    <row r="37" spans="2:21" ht="15" customHeight="1" thickBot="1" x14ac:dyDescent="0.3">
      <c r="B37" s="4">
        <v>32</v>
      </c>
      <c r="C37" s="13" t="s">
        <v>70</v>
      </c>
      <c r="D37" s="22" t="s">
        <v>70</v>
      </c>
      <c r="F37" s="44">
        <v>41356</v>
      </c>
      <c r="G37" s="24"/>
      <c r="H37" s="24">
        <f>H35+1</f>
        <v>16</v>
      </c>
      <c r="I37" s="56" t="s">
        <v>58</v>
      </c>
      <c r="J37" s="39">
        <v>8</v>
      </c>
      <c r="K37" s="38" t="str">
        <f t="shared" si="0"/>
        <v>יאיר רוזנטל</v>
      </c>
      <c r="L37">
        <f t="shared" si="1"/>
        <v>11</v>
      </c>
      <c r="M37">
        <f t="shared" si="2"/>
        <v>4</v>
      </c>
      <c r="O37" s="73" t="str">
        <f t="shared" si="3"/>
        <v>אבי דגן</v>
      </c>
      <c r="P37" s="74" t="s">
        <v>148</v>
      </c>
      <c r="Q37" s="80">
        <v>60</v>
      </c>
      <c r="R37" s="79" t="s">
        <v>43</v>
      </c>
      <c r="S37" s="80">
        <v>60</v>
      </c>
      <c r="T37" s="77">
        <f t="shared" si="4"/>
        <v>4</v>
      </c>
      <c r="U37" s="76" t="s">
        <v>146</v>
      </c>
    </row>
    <row r="38" spans="2:21" ht="15" customHeight="1" thickBot="1" x14ac:dyDescent="0.3">
      <c r="B38" s="4">
        <v>33</v>
      </c>
      <c r="C38" s="11" t="s">
        <v>84</v>
      </c>
      <c r="D38" s="17" t="s">
        <v>51</v>
      </c>
      <c r="F38" s="44">
        <v>41358</v>
      </c>
      <c r="G38" s="23">
        <f>G36+1</f>
        <v>17</v>
      </c>
      <c r="H38" s="23"/>
      <c r="I38" s="57" t="s">
        <v>135</v>
      </c>
      <c r="J38" s="32">
        <v>3</v>
      </c>
      <c r="K38" s="20" t="str">
        <f t="shared" si="0"/>
        <v>עדה גנזק</v>
      </c>
      <c r="L38">
        <f t="shared" si="1"/>
        <v>11</v>
      </c>
      <c r="M38">
        <f t="shared" si="2"/>
        <v>9</v>
      </c>
      <c r="O38" s="73" t="str">
        <f t="shared" si="3"/>
        <v>אבי דגן</v>
      </c>
      <c r="P38" s="74" t="s">
        <v>148</v>
      </c>
      <c r="Q38" s="80">
        <v>22</v>
      </c>
      <c r="R38" s="81" t="s">
        <v>19</v>
      </c>
      <c r="S38" s="80">
        <v>22</v>
      </c>
      <c r="T38" s="77">
        <f t="shared" si="4"/>
        <v>9</v>
      </c>
      <c r="U38" s="76" t="s">
        <v>146</v>
      </c>
    </row>
    <row r="39" spans="2:21" ht="15" customHeight="1" thickBot="1" x14ac:dyDescent="0.3">
      <c r="B39" s="4">
        <v>34</v>
      </c>
      <c r="C39" s="10" t="s">
        <v>108</v>
      </c>
      <c r="D39" s="16" t="s">
        <v>17</v>
      </c>
      <c r="F39" s="44">
        <v>41359</v>
      </c>
      <c r="G39" s="24"/>
      <c r="H39" s="24">
        <f>H37+1</f>
        <v>17</v>
      </c>
      <c r="I39" s="58" t="s">
        <v>136</v>
      </c>
      <c r="J39" s="39">
        <v>24</v>
      </c>
      <c r="K39" s="38" t="str">
        <f t="shared" si="0"/>
        <v>מיכאל פינקוס</v>
      </c>
      <c r="L39">
        <f t="shared" si="1"/>
        <v>11</v>
      </c>
      <c r="M39">
        <f t="shared" si="2"/>
        <v>-12</v>
      </c>
      <c r="O39" s="73" t="str">
        <f t="shared" si="3"/>
        <v>אבי דגן</v>
      </c>
      <c r="P39" s="74" t="s">
        <v>148</v>
      </c>
      <c r="Q39" s="80">
        <v>7</v>
      </c>
      <c r="R39" s="81" t="s">
        <v>20</v>
      </c>
      <c r="S39" s="80">
        <v>7</v>
      </c>
      <c r="T39" s="77">
        <f t="shared" si="4"/>
        <v>52</v>
      </c>
      <c r="U39" s="76" t="s">
        <v>146</v>
      </c>
    </row>
    <row r="40" spans="2:21" ht="15" customHeight="1" x14ac:dyDescent="0.25">
      <c r="B40" s="4">
        <v>35</v>
      </c>
      <c r="C40" s="10" t="s">
        <v>109</v>
      </c>
      <c r="D40" s="16" t="s">
        <v>10</v>
      </c>
      <c r="F40" s="48">
        <v>41360</v>
      </c>
      <c r="G40" s="26"/>
      <c r="H40" s="26"/>
      <c r="I40" s="59" t="s">
        <v>65</v>
      </c>
      <c r="J40" s="65"/>
      <c r="K40" s="52"/>
      <c r="O40" s="68"/>
      <c r="P40" s="66"/>
      <c r="Q40" s="66"/>
      <c r="R40" s="66"/>
      <c r="S40" s="66"/>
      <c r="T40" s="67"/>
      <c r="U40" s="66"/>
    </row>
    <row r="41" spans="2:21" ht="15" customHeight="1" thickBot="1" x14ac:dyDescent="0.3">
      <c r="B41" s="4">
        <v>36</v>
      </c>
      <c r="C41" s="11" t="s">
        <v>85</v>
      </c>
      <c r="D41" s="17" t="s">
        <v>31</v>
      </c>
      <c r="F41" s="48">
        <v>41361</v>
      </c>
      <c r="G41" s="27"/>
      <c r="H41" s="27"/>
      <c r="I41" s="60" t="s">
        <v>66</v>
      </c>
      <c r="J41" s="65"/>
      <c r="K41" s="52"/>
      <c r="O41" s="68"/>
      <c r="P41" s="66"/>
      <c r="Q41" s="66"/>
      <c r="R41" s="66"/>
      <c r="S41" s="66"/>
      <c r="T41" s="67"/>
      <c r="U41" s="66"/>
    </row>
    <row r="42" spans="2:21" ht="15" customHeight="1" thickBot="1" x14ac:dyDescent="0.3">
      <c r="B42" s="4">
        <v>37</v>
      </c>
      <c r="C42" s="10" t="s">
        <v>110</v>
      </c>
      <c r="D42" s="16" t="s">
        <v>22</v>
      </c>
      <c r="F42" s="44">
        <v>41362</v>
      </c>
      <c r="G42" s="23">
        <f>G38+1</f>
        <v>18</v>
      </c>
      <c r="H42" s="23"/>
      <c r="I42" s="54" t="s">
        <v>57</v>
      </c>
      <c r="J42" s="32">
        <v>19</v>
      </c>
      <c r="K42" s="20" t="str">
        <f t="shared" ref="K42:K49" si="5">VLOOKUP(J42,$B$6:$D$69,3,FALSE)</f>
        <v>עמירם קרמר</v>
      </c>
      <c r="L42">
        <f t="shared" ref="L42:L58" si="6">VLOOKUP($D$2,$R$6:$S$69,2,FALSE)</f>
        <v>11</v>
      </c>
      <c r="M42">
        <f t="shared" ref="M42:M58" si="7">L42-J42+1</f>
        <v>-7</v>
      </c>
      <c r="O42" s="73" t="str">
        <f t="shared" ref="O42:O49" si="8">$D$2</f>
        <v>אבי דגן</v>
      </c>
      <c r="P42" s="74" t="s">
        <v>148</v>
      </c>
      <c r="Q42" s="80">
        <v>39</v>
      </c>
      <c r="R42" s="79" t="s">
        <v>45</v>
      </c>
      <c r="S42" s="80">
        <v>39</v>
      </c>
      <c r="T42" s="77">
        <f t="shared" si="4"/>
        <v>57</v>
      </c>
      <c r="U42" s="76" t="s">
        <v>146</v>
      </c>
    </row>
    <row r="43" spans="2:21" ht="15" customHeight="1" thickBot="1" x14ac:dyDescent="0.3">
      <c r="B43" s="4">
        <v>38</v>
      </c>
      <c r="C43" s="12" t="s">
        <v>127</v>
      </c>
      <c r="D43" s="18" t="s">
        <v>4</v>
      </c>
      <c r="F43" s="44">
        <v>41363</v>
      </c>
      <c r="G43" s="24"/>
      <c r="H43" s="24">
        <f>H39+1</f>
        <v>18</v>
      </c>
      <c r="I43" s="56" t="s">
        <v>58</v>
      </c>
      <c r="J43" s="39">
        <v>40</v>
      </c>
      <c r="K43" s="38" t="str">
        <f t="shared" si="5"/>
        <v>קובי פלדמן</v>
      </c>
      <c r="L43">
        <f t="shared" si="6"/>
        <v>11</v>
      </c>
      <c r="M43">
        <f t="shared" si="7"/>
        <v>-28</v>
      </c>
      <c r="O43" s="73" t="str">
        <f t="shared" si="8"/>
        <v>אבי דגן</v>
      </c>
      <c r="P43" s="74" t="s">
        <v>148</v>
      </c>
      <c r="Q43" s="80">
        <v>24</v>
      </c>
      <c r="R43" s="79" t="s">
        <v>46</v>
      </c>
      <c r="S43" s="80">
        <v>24</v>
      </c>
      <c r="T43" s="77">
        <f t="shared" si="4"/>
        <v>36</v>
      </c>
      <c r="U43" s="76" t="s">
        <v>146</v>
      </c>
    </row>
    <row r="44" spans="2:21" ht="15" customHeight="1" thickBot="1" x14ac:dyDescent="0.3">
      <c r="B44" s="4">
        <v>39</v>
      </c>
      <c r="C44" s="11" t="s">
        <v>86</v>
      </c>
      <c r="D44" s="17" t="s">
        <v>45</v>
      </c>
      <c r="F44" s="47">
        <v>41364</v>
      </c>
      <c r="G44" s="23">
        <f>G42+1</f>
        <v>19</v>
      </c>
      <c r="H44" s="23"/>
      <c r="I44" s="55" t="s">
        <v>62</v>
      </c>
      <c r="J44" s="32">
        <v>35</v>
      </c>
      <c r="K44" s="20" t="str">
        <f t="shared" si="5"/>
        <v>אבינועם נעמני</v>
      </c>
      <c r="L44">
        <f t="shared" si="6"/>
        <v>11</v>
      </c>
      <c r="M44">
        <f t="shared" si="7"/>
        <v>-23</v>
      </c>
      <c r="O44" s="73" t="str">
        <f t="shared" si="8"/>
        <v>אבי דגן</v>
      </c>
      <c r="P44" s="74" t="s">
        <v>148</v>
      </c>
      <c r="Q44" s="80">
        <v>9</v>
      </c>
      <c r="R44" s="79" t="s">
        <v>47</v>
      </c>
      <c r="S44" s="80">
        <v>9</v>
      </c>
      <c r="T44" s="77">
        <f t="shared" si="4"/>
        <v>41</v>
      </c>
      <c r="U44" s="76" t="s">
        <v>146</v>
      </c>
    </row>
    <row r="45" spans="2:21" ht="15" customHeight="1" thickBot="1" x14ac:dyDescent="0.3">
      <c r="B45" s="3">
        <v>40</v>
      </c>
      <c r="C45" s="10" t="s">
        <v>111</v>
      </c>
      <c r="D45" s="16" t="s">
        <v>49</v>
      </c>
      <c r="F45" s="49">
        <v>41365</v>
      </c>
      <c r="G45" s="24"/>
      <c r="H45" s="24">
        <f>H43+1</f>
        <v>19</v>
      </c>
      <c r="I45" s="61" t="s">
        <v>137</v>
      </c>
      <c r="J45" s="39">
        <f>J43+16</f>
        <v>56</v>
      </c>
      <c r="K45" s="38" t="str">
        <f t="shared" si="5"/>
        <v>אשר צפנת</v>
      </c>
      <c r="L45">
        <f t="shared" si="6"/>
        <v>11</v>
      </c>
      <c r="M45">
        <f t="shared" si="7"/>
        <v>-44</v>
      </c>
      <c r="O45" s="73" t="str">
        <f t="shared" si="8"/>
        <v>אבי דגן</v>
      </c>
      <c r="P45" s="74" t="s">
        <v>148</v>
      </c>
      <c r="Q45" s="80">
        <v>37</v>
      </c>
      <c r="R45" s="81" t="s">
        <v>22</v>
      </c>
      <c r="S45" s="80">
        <v>37</v>
      </c>
      <c r="T45" s="77">
        <f t="shared" si="4"/>
        <v>20</v>
      </c>
      <c r="U45" s="76" t="s">
        <v>146</v>
      </c>
    </row>
    <row r="46" spans="2:21" ht="15" customHeight="1" thickBot="1" x14ac:dyDescent="0.3">
      <c r="B46" s="4">
        <v>41</v>
      </c>
      <c r="C46" s="13" t="s">
        <v>71</v>
      </c>
      <c r="D46" s="22" t="s">
        <v>71</v>
      </c>
      <c r="F46" s="44">
        <v>41369</v>
      </c>
      <c r="G46" s="23">
        <f>G44+1</f>
        <v>20</v>
      </c>
      <c r="H46" s="23"/>
      <c r="I46" s="54" t="s">
        <v>57</v>
      </c>
      <c r="J46" s="32">
        <f>J44+16</f>
        <v>51</v>
      </c>
      <c r="K46" s="20" t="str">
        <f t="shared" si="5"/>
        <v>אבי והב</v>
      </c>
      <c r="L46">
        <f t="shared" si="6"/>
        <v>11</v>
      </c>
      <c r="M46">
        <f t="shared" si="7"/>
        <v>-39</v>
      </c>
      <c r="O46" s="73" t="str">
        <f t="shared" si="8"/>
        <v>אבי דגן</v>
      </c>
      <c r="P46" s="74" t="s">
        <v>148</v>
      </c>
      <c r="Q46" s="80">
        <v>55</v>
      </c>
      <c r="R46" s="81" t="s">
        <v>150</v>
      </c>
      <c r="S46" s="80">
        <v>55</v>
      </c>
      <c r="T46" s="77">
        <f t="shared" si="4"/>
        <v>25</v>
      </c>
      <c r="U46" s="76" t="s">
        <v>146</v>
      </c>
    </row>
    <row r="47" spans="2:21" ht="15" customHeight="1" thickBot="1" x14ac:dyDescent="0.3">
      <c r="B47" s="4">
        <v>42</v>
      </c>
      <c r="C47" s="11" t="s">
        <v>87</v>
      </c>
      <c r="D47" s="17" t="s">
        <v>33</v>
      </c>
      <c r="F47" s="44">
        <v>41370</v>
      </c>
      <c r="G47" s="24"/>
      <c r="H47" s="24">
        <f>H45+1</f>
        <v>20</v>
      </c>
      <c r="I47" s="56" t="s">
        <v>58</v>
      </c>
      <c r="J47" s="39">
        <v>16</v>
      </c>
      <c r="K47" s="38" t="str">
        <f t="shared" si="5"/>
        <v>עומרי דקל</v>
      </c>
      <c r="L47">
        <f t="shared" si="6"/>
        <v>11</v>
      </c>
      <c r="M47">
        <f t="shared" si="7"/>
        <v>-4</v>
      </c>
      <c r="O47" s="73" t="str">
        <f t="shared" si="8"/>
        <v>אבי דגן</v>
      </c>
      <c r="P47" s="74" t="s">
        <v>148</v>
      </c>
      <c r="Q47" s="80">
        <v>58</v>
      </c>
      <c r="R47" s="82" t="s">
        <v>2</v>
      </c>
      <c r="S47" s="80">
        <v>58</v>
      </c>
      <c r="T47" s="77">
        <f t="shared" si="4"/>
        <v>60</v>
      </c>
      <c r="U47" s="76" t="s">
        <v>146</v>
      </c>
    </row>
    <row r="48" spans="2:21" ht="15" customHeight="1" thickBot="1" x14ac:dyDescent="0.3">
      <c r="B48" s="4">
        <v>43</v>
      </c>
      <c r="C48" s="10" t="s">
        <v>112</v>
      </c>
      <c r="D48" s="16" t="s">
        <v>15</v>
      </c>
      <c r="F48" s="44">
        <v>41376</v>
      </c>
      <c r="G48" s="23">
        <f>G46+1</f>
        <v>21</v>
      </c>
      <c r="H48" s="23"/>
      <c r="I48" s="54" t="s">
        <v>57</v>
      </c>
      <c r="J48" s="31">
        <v>11</v>
      </c>
      <c r="K48" s="20" t="str">
        <f t="shared" si="5"/>
        <v>אבי דגן</v>
      </c>
      <c r="L48">
        <f t="shared" si="6"/>
        <v>11</v>
      </c>
      <c r="M48">
        <f t="shared" si="7"/>
        <v>1</v>
      </c>
      <c r="O48" s="73" t="str">
        <f t="shared" si="8"/>
        <v>אבי דגן</v>
      </c>
      <c r="P48" s="74" t="s">
        <v>148</v>
      </c>
      <c r="Q48" s="80">
        <v>3</v>
      </c>
      <c r="R48" s="82" t="s">
        <v>3</v>
      </c>
      <c r="S48" s="80">
        <v>3</v>
      </c>
      <c r="T48" s="77">
        <f t="shared" si="4"/>
        <v>1</v>
      </c>
      <c r="U48" s="76" t="s">
        <v>146</v>
      </c>
    </row>
    <row r="49" spans="2:21" ht="15" customHeight="1" thickBot="1" x14ac:dyDescent="0.3">
      <c r="B49" s="4">
        <v>44</v>
      </c>
      <c r="C49" s="10" t="s">
        <v>113</v>
      </c>
      <c r="D49" s="16" t="s">
        <v>11</v>
      </c>
      <c r="F49" s="44">
        <v>41377</v>
      </c>
      <c r="G49" s="24"/>
      <c r="H49" s="24">
        <f>H47+1</f>
        <v>21</v>
      </c>
      <c r="I49" s="56" t="s">
        <v>58</v>
      </c>
      <c r="J49" s="39">
        <f>J52+16</f>
        <v>48</v>
      </c>
      <c r="K49" s="38" t="str">
        <f t="shared" si="5"/>
        <v>שמוליק ברוקשטיין</v>
      </c>
      <c r="L49">
        <f t="shared" si="6"/>
        <v>11</v>
      </c>
      <c r="M49">
        <f t="shared" si="7"/>
        <v>-36</v>
      </c>
      <c r="O49" s="73" t="str">
        <f t="shared" si="8"/>
        <v>אבי דגן</v>
      </c>
      <c r="P49" s="74" t="s">
        <v>148</v>
      </c>
      <c r="Q49" s="80">
        <v>31</v>
      </c>
      <c r="R49" s="82" t="s">
        <v>6</v>
      </c>
      <c r="S49" s="80">
        <v>31</v>
      </c>
      <c r="T49" s="77">
        <f t="shared" si="4"/>
        <v>28</v>
      </c>
      <c r="U49" s="76" t="s">
        <v>146</v>
      </c>
    </row>
    <row r="50" spans="2:21" ht="15" customHeight="1" thickBot="1" x14ac:dyDescent="0.3">
      <c r="B50" s="4">
        <v>45</v>
      </c>
      <c r="C50" s="11" t="s">
        <v>88</v>
      </c>
      <c r="D50" s="17" t="s">
        <v>32</v>
      </c>
      <c r="F50" s="44">
        <v>41380</v>
      </c>
      <c r="G50" s="28"/>
      <c r="H50" s="28"/>
      <c r="I50" s="58" t="s">
        <v>138</v>
      </c>
      <c r="J50" s="65"/>
      <c r="K50" s="52"/>
      <c r="L50">
        <f t="shared" si="6"/>
        <v>11</v>
      </c>
      <c r="M50">
        <f t="shared" si="7"/>
        <v>12</v>
      </c>
      <c r="O50" s="68"/>
      <c r="P50" s="66"/>
      <c r="Q50" s="66"/>
      <c r="R50" s="66"/>
      <c r="S50" s="66"/>
      <c r="T50" s="67"/>
      <c r="U50" s="66"/>
    </row>
    <row r="51" spans="2:21" ht="15" customHeight="1" thickBot="1" x14ac:dyDescent="0.3">
      <c r="B51" s="4">
        <v>46</v>
      </c>
      <c r="C51" s="12" t="s">
        <v>128</v>
      </c>
      <c r="D51" s="18" t="s">
        <v>55</v>
      </c>
      <c r="F51" s="44">
        <v>41383</v>
      </c>
      <c r="G51" s="23">
        <f>G48+1</f>
        <v>22</v>
      </c>
      <c r="H51" s="23"/>
      <c r="I51" s="54" t="s">
        <v>57</v>
      </c>
      <c r="J51" s="32">
        <f>J48+16</f>
        <v>27</v>
      </c>
      <c r="K51" s="20" t="str">
        <f t="shared" ref="K51:K58" si="9">VLOOKUP(J51,$B$6:$D$69,3,FALSE)</f>
        <v>גרא רונן</v>
      </c>
      <c r="L51">
        <f t="shared" si="6"/>
        <v>11</v>
      </c>
      <c r="M51">
        <f t="shared" si="7"/>
        <v>-15</v>
      </c>
      <c r="O51" s="73" t="str">
        <f t="shared" ref="O51:O58" si="10">$D$2</f>
        <v>אבי דגן</v>
      </c>
      <c r="P51" s="74" t="s">
        <v>148</v>
      </c>
      <c r="Q51" s="80">
        <v>18</v>
      </c>
      <c r="R51" s="79" t="s">
        <v>48</v>
      </c>
      <c r="S51" s="80">
        <v>18</v>
      </c>
      <c r="T51" s="77">
        <f t="shared" si="4"/>
        <v>49</v>
      </c>
      <c r="U51" s="76" t="s">
        <v>146</v>
      </c>
    </row>
    <row r="52" spans="2:21" ht="15" customHeight="1" thickBot="1" x14ac:dyDescent="0.3">
      <c r="B52" s="4">
        <v>47</v>
      </c>
      <c r="C52" s="10" t="s">
        <v>114</v>
      </c>
      <c r="D52" s="16" t="s">
        <v>44</v>
      </c>
      <c r="F52" s="44">
        <v>41384</v>
      </c>
      <c r="G52" s="24"/>
      <c r="H52" s="24">
        <f>H49+1</f>
        <v>22</v>
      </c>
      <c r="I52" s="56" t="s">
        <v>58</v>
      </c>
      <c r="J52" s="39">
        <f>J47+16</f>
        <v>32</v>
      </c>
      <c r="K52" s="38" t="str">
        <f t="shared" si="9"/>
        <v>רזרבי 4</v>
      </c>
      <c r="L52">
        <f t="shared" si="6"/>
        <v>11</v>
      </c>
      <c r="M52">
        <f t="shared" si="7"/>
        <v>-20</v>
      </c>
      <c r="O52" s="73" t="str">
        <f t="shared" si="10"/>
        <v>אבי דגן</v>
      </c>
      <c r="P52" s="74" t="s">
        <v>148</v>
      </c>
      <c r="Q52" s="80">
        <v>4</v>
      </c>
      <c r="R52" s="81" t="s">
        <v>24</v>
      </c>
      <c r="S52" s="80">
        <v>4</v>
      </c>
      <c r="T52" s="77">
        <f t="shared" si="4"/>
        <v>44</v>
      </c>
      <c r="U52" s="76" t="s">
        <v>146</v>
      </c>
    </row>
    <row r="53" spans="2:21" ht="15" customHeight="1" thickBot="1" x14ac:dyDescent="0.3">
      <c r="B53" s="4">
        <v>48</v>
      </c>
      <c r="C53" s="11" t="s">
        <v>89</v>
      </c>
      <c r="D53" s="17" t="s">
        <v>52</v>
      </c>
      <c r="F53" s="44">
        <v>41390</v>
      </c>
      <c r="G53" s="23">
        <f>G51+1</f>
        <v>23</v>
      </c>
      <c r="H53" s="23"/>
      <c r="I53" s="54" t="s">
        <v>57</v>
      </c>
      <c r="J53" s="32">
        <f>J51+16</f>
        <v>43</v>
      </c>
      <c r="K53" s="20" t="str">
        <f t="shared" si="9"/>
        <v>דני אזולאי</v>
      </c>
      <c r="L53">
        <f t="shared" si="6"/>
        <v>11</v>
      </c>
      <c r="M53">
        <f t="shared" si="7"/>
        <v>-31</v>
      </c>
      <c r="O53" s="73" t="str">
        <f t="shared" si="10"/>
        <v>אבי דגן</v>
      </c>
      <c r="P53" s="74" t="s">
        <v>148</v>
      </c>
      <c r="Q53" s="80">
        <v>20</v>
      </c>
      <c r="R53" s="81" t="s">
        <v>25</v>
      </c>
      <c r="S53" s="80">
        <v>20</v>
      </c>
      <c r="T53" s="77">
        <f t="shared" si="4"/>
        <v>33</v>
      </c>
      <c r="U53" s="76" t="s">
        <v>146</v>
      </c>
    </row>
    <row r="54" spans="2:21" ht="15" customHeight="1" thickBot="1" x14ac:dyDescent="0.3">
      <c r="B54" s="4">
        <v>49</v>
      </c>
      <c r="C54" s="10" t="s">
        <v>115</v>
      </c>
      <c r="D54" s="16" t="s">
        <v>9</v>
      </c>
      <c r="F54" s="47">
        <v>41391</v>
      </c>
      <c r="G54" s="24"/>
      <c r="H54" s="24">
        <f>H52+1</f>
        <v>23</v>
      </c>
      <c r="I54" s="55" t="s">
        <v>58</v>
      </c>
      <c r="J54" s="40">
        <v>64</v>
      </c>
      <c r="K54" s="41" t="str">
        <f t="shared" si="9"/>
        <v>אלכס זוסמן</v>
      </c>
      <c r="L54">
        <f t="shared" si="6"/>
        <v>11</v>
      </c>
      <c r="M54">
        <f t="shared" si="7"/>
        <v>-52</v>
      </c>
      <c r="O54" s="73" t="str">
        <f t="shared" si="10"/>
        <v>אבי דגן</v>
      </c>
      <c r="P54" s="74" t="s">
        <v>148</v>
      </c>
      <c r="Q54" s="80">
        <v>19</v>
      </c>
      <c r="R54" s="81" t="s">
        <v>26</v>
      </c>
      <c r="S54" s="80">
        <v>19</v>
      </c>
      <c r="T54" s="77">
        <f t="shared" si="4"/>
        <v>12</v>
      </c>
      <c r="U54" s="76" t="s">
        <v>146</v>
      </c>
    </row>
    <row r="55" spans="2:21" ht="15" customHeight="1" thickBot="1" x14ac:dyDescent="0.3">
      <c r="B55" s="4">
        <v>50</v>
      </c>
      <c r="C55" s="13" t="s">
        <v>72</v>
      </c>
      <c r="D55" s="22" t="s">
        <v>72</v>
      </c>
      <c r="F55" s="45">
        <v>41397</v>
      </c>
      <c r="G55" s="23">
        <f>G53+1</f>
        <v>24</v>
      </c>
      <c r="H55" s="23"/>
      <c r="I55" s="54" t="s">
        <v>57</v>
      </c>
      <c r="J55" s="32">
        <f>J53+16</f>
        <v>59</v>
      </c>
      <c r="K55" s="20" t="str">
        <f t="shared" si="9"/>
        <v>רזרבי 7</v>
      </c>
      <c r="L55">
        <f t="shared" si="6"/>
        <v>11</v>
      </c>
      <c r="M55">
        <f t="shared" si="7"/>
        <v>-47</v>
      </c>
      <c r="O55" s="73" t="str">
        <f t="shared" si="10"/>
        <v>אבי דגן</v>
      </c>
      <c r="P55" s="74" t="s">
        <v>148</v>
      </c>
      <c r="Q55" s="80">
        <v>17</v>
      </c>
      <c r="R55" s="82" t="s">
        <v>7</v>
      </c>
      <c r="S55" s="80">
        <v>17</v>
      </c>
      <c r="T55" s="77">
        <f t="shared" si="4"/>
        <v>17</v>
      </c>
      <c r="U55" s="76" t="s">
        <v>146</v>
      </c>
    </row>
    <row r="56" spans="2:21" ht="15" customHeight="1" thickBot="1" x14ac:dyDescent="0.3">
      <c r="B56" s="4">
        <v>51</v>
      </c>
      <c r="C56" s="11" t="s">
        <v>90</v>
      </c>
      <c r="D56" s="17" t="s">
        <v>30</v>
      </c>
      <c r="F56" s="44">
        <v>41398</v>
      </c>
      <c r="G56" s="24"/>
      <c r="H56" s="24">
        <f>H54+1</f>
        <v>24</v>
      </c>
      <c r="I56" s="56" t="s">
        <v>58</v>
      </c>
      <c r="J56" s="35">
        <v>1</v>
      </c>
      <c r="K56" s="36" t="str">
        <f t="shared" si="9"/>
        <v>איתמר נוינר</v>
      </c>
      <c r="L56">
        <f t="shared" si="6"/>
        <v>11</v>
      </c>
      <c r="M56">
        <f t="shared" si="7"/>
        <v>11</v>
      </c>
      <c r="O56" s="73" t="str">
        <f t="shared" si="10"/>
        <v>אבי דגן</v>
      </c>
      <c r="P56" s="74" t="s">
        <v>148</v>
      </c>
      <c r="Q56" s="84">
        <v>40</v>
      </c>
      <c r="R56" s="81" t="s">
        <v>49</v>
      </c>
      <c r="S56" s="84">
        <v>40</v>
      </c>
      <c r="T56" s="77">
        <f t="shared" si="4"/>
        <v>11</v>
      </c>
      <c r="U56" s="76" t="s">
        <v>146</v>
      </c>
    </row>
    <row r="57" spans="2:21" ht="15" customHeight="1" thickBot="1" x14ac:dyDescent="0.3">
      <c r="B57" s="4">
        <v>52</v>
      </c>
      <c r="C57" s="12" t="s">
        <v>129</v>
      </c>
      <c r="D57" s="18" t="s">
        <v>5</v>
      </c>
      <c r="F57" s="44">
        <v>41404</v>
      </c>
      <c r="G57" s="23">
        <f>G55+1</f>
        <v>25</v>
      </c>
      <c r="H57" s="23"/>
      <c r="I57" s="54" t="s">
        <v>57</v>
      </c>
      <c r="J57" s="32">
        <v>4</v>
      </c>
      <c r="K57" s="20" t="str">
        <f t="shared" si="9"/>
        <v>עלי ברקאי</v>
      </c>
      <c r="L57">
        <f t="shared" si="6"/>
        <v>11</v>
      </c>
      <c r="M57">
        <f t="shared" si="7"/>
        <v>8</v>
      </c>
      <c r="O57" s="73" t="str">
        <f t="shared" si="10"/>
        <v>אבי דגן</v>
      </c>
      <c r="P57" s="74" t="s">
        <v>148</v>
      </c>
      <c r="Q57" s="80">
        <v>53</v>
      </c>
      <c r="R57" s="81" t="s">
        <v>27</v>
      </c>
      <c r="S57" s="80">
        <v>53</v>
      </c>
      <c r="T57" s="77">
        <f t="shared" si="4"/>
        <v>8</v>
      </c>
      <c r="U57" s="76" t="s">
        <v>146</v>
      </c>
    </row>
    <row r="58" spans="2:21" ht="15" customHeight="1" thickBot="1" x14ac:dyDescent="0.3">
      <c r="B58" s="4">
        <v>53</v>
      </c>
      <c r="C58" s="10" t="s">
        <v>116</v>
      </c>
      <c r="D58" s="16" t="s">
        <v>27</v>
      </c>
      <c r="F58" s="44">
        <v>41405</v>
      </c>
      <c r="G58" s="24"/>
      <c r="H58" s="24">
        <f>H56+1</f>
        <v>25</v>
      </c>
      <c r="I58" s="56" t="s">
        <v>58</v>
      </c>
      <c r="J58" s="37">
        <v>17</v>
      </c>
      <c r="K58" s="38" t="str">
        <f t="shared" si="9"/>
        <v>עמית ורד</v>
      </c>
      <c r="L58">
        <f t="shared" si="6"/>
        <v>11</v>
      </c>
      <c r="M58">
        <f t="shared" si="7"/>
        <v>-5</v>
      </c>
      <c r="O58" s="73" t="str">
        <f t="shared" si="10"/>
        <v>אבי דגן</v>
      </c>
      <c r="P58" s="74" t="s">
        <v>148</v>
      </c>
      <c r="Q58" s="80">
        <v>5</v>
      </c>
      <c r="R58" s="85" t="s">
        <v>67</v>
      </c>
      <c r="S58" s="80">
        <v>5</v>
      </c>
      <c r="T58" s="77">
        <f t="shared" si="4"/>
        <v>59</v>
      </c>
      <c r="U58" s="76" t="s">
        <v>146</v>
      </c>
    </row>
    <row r="59" spans="2:21" ht="15" customHeight="1" x14ac:dyDescent="0.25">
      <c r="B59" s="4">
        <v>54</v>
      </c>
      <c r="C59" s="11" t="s">
        <v>91</v>
      </c>
      <c r="D59" s="17" t="s">
        <v>34</v>
      </c>
      <c r="F59" s="44">
        <v>41408</v>
      </c>
      <c r="G59" s="29"/>
      <c r="H59" s="29"/>
      <c r="I59" s="57" t="s">
        <v>63</v>
      </c>
      <c r="J59" s="65"/>
      <c r="K59" s="52"/>
      <c r="O59" s="68"/>
      <c r="P59" s="66"/>
      <c r="Q59" s="66"/>
      <c r="R59" s="66"/>
      <c r="S59" s="66"/>
      <c r="T59" s="67"/>
      <c r="U59" s="66"/>
    </row>
    <row r="60" spans="2:21" ht="15" customHeight="1" thickBot="1" x14ac:dyDescent="0.3">
      <c r="B60" s="4">
        <v>55</v>
      </c>
      <c r="C60" s="10" t="s">
        <v>117</v>
      </c>
      <c r="D60" s="16" t="s">
        <v>150</v>
      </c>
      <c r="F60" s="44">
        <v>41409</v>
      </c>
      <c r="G60" s="29"/>
      <c r="H60" s="29"/>
      <c r="I60" s="57" t="s">
        <v>139</v>
      </c>
      <c r="J60" s="65"/>
      <c r="K60" s="52"/>
      <c r="O60" s="68"/>
      <c r="P60" s="66"/>
      <c r="Q60" s="66"/>
      <c r="R60" s="66"/>
      <c r="S60" s="66"/>
      <c r="T60" s="67"/>
      <c r="U60" s="66"/>
    </row>
    <row r="61" spans="2:21" ht="15" customHeight="1" thickBot="1" x14ac:dyDescent="0.3">
      <c r="B61" s="4">
        <v>56</v>
      </c>
      <c r="C61" s="10" t="s">
        <v>118</v>
      </c>
      <c r="D61" s="16" t="s">
        <v>14</v>
      </c>
      <c r="F61" s="44">
        <v>41411</v>
      </c>
      <c r="G61" s="23">
        <f>G57+1</f>
        <v>26</v>
      </c>
      <c r="H61" s="23"/>
      <c r="I61" s="54" t="s">
        <v>57</v>
      </c>
      <c r="J61" s="32">
        <v>20</v>
      </c>
      <c r="K61" s="20" t="str">
        <f t="shared" ref="K61:K96" si="11">VLOOKUP(J61,$B$6:$D$69,3,FALSE)</f>
        <v>עמיר שלום</v>
      </c>
      <c r="L61">
        <f t="shared" ref="L61:L96" si="12">VLOOKUP($D$2,$R$6:$S$69,2,FALSE)</f>
        <v>11</v>
      </c>
      <c r="M61">
        <f t="shared" ref="M61:M96" si="13">L61-J61+1</f>
        <v>-8</v>
      </c>
      <c r="O61" s="73" t="str">
        <f t="shared" ref="O61:O96" si="14">$D$2</f>
        <v>אבי דגן</v>
      </c>
      <c r="P61" s="74" t="s">
        <v>148</v>
      </c>
      <c r="Q61" s="80">
        <v>32</v>
      </c>
      <c r="R61" s="85" t="s">
        <v>70</v>
      </c>
      <c r="S61" s="80">
        <v>32</v>
      </c>
      <c r="T61" s="77">
        <f t="shared" si="4"/>
        <v>56</v>
      </c>
      <c r="U61" s="76" t="s">
        <v>146</v>
      </c>
    </row>
    <row r="62" spans="2:21" ht="15" customHeight="1" thickBot="1" x14ac:dyDescent="0.3">
      <c r="B62" s="4">
        <v>57</v>
      </c>
      <c r="C62" s="11" t="s">
        <v>92</v>
      </c>
      <c r="D62" s="17" t="s">
        <v>38</v>
      </c>
      <c r="F62" s="44">
        <v>41412</v>
      </c>
      <c r="G62" s="24"/>
      <c r="H62" s="24">
        <f>H58+1</f>
        <v>26</v>
      </c>
      <c r="I62" s="56" t="s">
        <v>58</v>
      </c>
      <c r="J62" s="39">
        <f>J58+16</f>
        <v>33</v>
      </c>
      <c r="K62" s="38" t="str">
        <f t="shared" si="11"/>
        <v>שחר גולדברג</v>
      </c>
      <c r="L62">
        <f t="shared" si="12"/>
        <v>11</v>
      </c>
      <c r="M62">
        <f t="shared" si="13"/>
        <v>-21</v>
      </c>
      <c r="O62" s="73" t="str">
        <f t="shared" si="14"/>
        <v>אבי דגן</v>
      </c>
      <c r="P62" s="74" t="s">
        <v>148</v>
      </c>
      <c r="Q62" s="80">
        <v>41</v>
      </c>
      <c r="R62" s="85" t="s">
        <v>71</v>
      </c>
      <c r="S62" s="80">
        <v>41</v>
      </c>
      <c r="T62" s="77">
        <f t="shared" si="4"/>
        <v>43</v>
      </c>
      <c r="U62" s="76" t="s">
        <v>146</v>
      </c>
    </row>
    <row r="63" spans="2:21" ht="15" customHeight="1" thickBot="1" x14ac:dyDescent="0.3">
      <c r="B63" s="4">
        <v>58</v>
      </c>
      <c r="C63" s="12" t="s">
        <v>130</v>
      </c>
      <c r="D63" s="18" t="s">
        <v>2</v>
      </c>
      <c r="F63" s="44">
        <v>41418</v>
      </c>
      <c r="G63" s="23">
        <f>G61+1</f>
        <v>27</v>
      </c>
      <c r="H63" s="23"/>
      <c r="I63" s="54" t="s">
        <v>57</v>
      </c>
      <c r="J63" s="32">
        <v>36</v>
      </c>
      <c r="K63" s="20" t="str">
        <f t="shared" si="11"/>
        <v>אברון טל</v>
      </c>
      <c r="L63">
        <f t="shared" si="12"/>
        <v>11</v>
      </c>
      <c r="M63">
        <f t="shared" si="13"/>
        <v>-24</v>
      </c>
      <c r="O63" s="73" t="str">
        <f t="shared" si="14"/>
        <v>אבי דגן</v>
      </c>
      <c r="P63" s="74" t="s">
        <v>148</v>
      </c>
      <c r="Q63" s="80">
        <v>50</v>
      </c>
      <c r="R63" s="85" t="s">
        <v>72</v>
      </c>
      <c r="S63" s="80">
        <v>50</v>
      </c>
      <c r="T63" s="77">
        <f t="shared" si="4"/>
        <v>40</v>
      </c>
      <c r="U63" s="76" t="s">
        <v>146</v>
      </c>
    </row>
    <row r="64" spans="2:21" ht="15" customHeight="1" thickBot="1" x14ac:dyDescent="0.3">
      <c r="B64" s="4">
        <v>59</v>
      </c>
      <c r="C64" s="13" t="s">
        <v>73</v>
      </c>
      <c r="D64" s="22" t="s">
        <v>73</v>
      </c>
      <c r="F64" s="44">
        <v>41419</v>
      </c>
      <c r="G64" s="24"/>
      <c r="H64" s="24">
        <f>H62+1</f>
        <v>27</v>
      </c>
      <c r="I64" s="56" t="s">
        <v>58</v>
      </c>
      <c r="J64" s="39">
        <f>J62+16</f>
        <v>49</v>
      </c>
      <c r="K64" s="38" t="str">
        <f t="shared" si="11"/>
        <v>אבי שמואלי</v>
      </c>
      <c r="L64">
        <f t="shared" si="12"/>
        <v>11</v>
      </c>
      <c r="M64">
        <f t="shared" si="13"/>
        <v>-37</v>
      </c>
      <c r="O64" s="73" t="str">
        <f t="shared" si="14"/>
        <v>אבי דגן</v>
      </c>
      <c r="P64" s="74" t="s">
        <v>148</v>
      </c>
      <c r="Q64" s="80">
        <v>59</v>
      </c>
      <c r="R64" s="85" t="s">
        <v>73</v>
      </c>
      <c r="S64" s="80">
        <v>59</v>
      </c>
      <c r="T64" s="77">
        <f t="shared" si="4"/>
        <v>27</v>
      </c>
      <c r="U64" s="76" t="s">
        <v>146</v>
      </c>
    </row>
    <row r="65" spans="2:21" ht="15" customHeight="1" thickBot="1" x14ac:dyDescent="0.3">
      <c r="B65" s="4">
        <v>60</v>
      </c>
      <c r="C65" s="11" t="s">
        <v>93</v>
      </c>
      <c r="D65" s="17" t="s">
        <v>43</v>
      </c>
      <c r="F65" s="47">
        <v>41425</v>
      </c>
      <c r="G65" s="23">
        <f>G63+1</f>
        <v>28</v>
      </c>
      <c r="H65" s="23"/>
      <c r="I65" s="55" t="s">
        <v>57</v>
      </c>
      <c r="J65" s="32">
        <f>J63+16</f>
        <v>52</v>
      </c>
      <c r="K65" s="20" t="str">
        <f t="shared" si="11"/>
        <v>איתן רייכברד</v>
      </c>
      <c r="L65">
        <f t="shared" si="12"/>
        <v>11</v>
      </c>
      <c r="M65">
        <f t="shared" si="13"/>
        <v>-40</v>
      </c>
      <c r="O65" s="73" t="str">
        <f t="shared" si="14"/>
        <v>אבי דגן</v>
      </c>
      <c r="P65" s="74" t="s">
        <v>148</v>
      </c>
      <c r="Q65" s="80">
        <v>13</v>
      </c>
      <c r="R65" s="81" t="s">
        <v>28</v>
      </c>
      <c r="S65" s="80">
        <v>13</v>
      </c>
      <c r="T65" s="77">
        <f t="shared" si="4"/>
        <v>24</v>
      </c>
      <c r="U65" s="76" t="s">
        <v>146</v>
      </c>
    </row>
    <row r="66" spans="2:21" ht="15" customHeight="1" thickBot="1" x14ac:dyDescent="0.3">
      <c r="B66" s="4">
        <v>61</v>
      </c>
      <c r="C66" s="10" t="s">
        <v>119</v>
      </c>
      <c r="D66" s="16" t="s">
        <v>13</v>
      </c>
      <c r="F66" s="45">
        <v>41426</v>
      </c>
      <c r="G66" s="24"/>
      <c r="H66" s="24">
        <f>H64+1</f>
        <v>28</v>
      </c>
      <c r="I66" s="56" t="s">
        <v>58</v>
      </c>
      <c r="J66" s="39">
        <v>9</v>
      </c>
      <c r="K66" s="38" t="str">
        <f t="shared" si="11"/>
        <v>מנחם פוגטש</v>
      </c>
      <c r="L66">
        <f t="shared" si="12"/>
        <v>11</v>
      </c>
      <c r="M66">
        <f t="shared" si="13"/>
        <v>3</v>
      </c>
      <c r="O66" s="73" t="str">
        <f t="shared" si="14"/>
        <v>אבי דגן</v>
      </c>
      <c r="P66" s="74" t="s">
        <v>148</v>
      </c>
      <c r="Q66" s="80">
        <v>62</v>
      </c>
      <c r="R66" s="81" t="s">
        <v>29</v>
      </c>
      <c r="S66" s="80">
        <v>62</v>
      </c>
      <c r="T66" s="77">
        <f t="shared" si="4"/>
        <v>3</v>
      </c>
      <c r="U66" s="76" t="s">
        <v>146</v>
      </c>
    </row>
    <row r="67" spans="2:21" ht="15" customHeight="1" thickBot="1" x14ac:dyDescent="0.3">
      <c r="B67" s="4">
        <v>62</v>
      </c>
      <c r="C67" s="10" t="s">
        <v>120</v>
      </c>
      <c r="D67" s="16" t="s">
        <v>29</v>
      </c>
      <c r="F67" s="45">
        <v>41432</v>
      </c>
      <c r="G67" s="23">
        <f>G65+1</f>
        <v>29</v>
      </c>
      <c r="H67" s="23"/>
      <c r="I67" s="54" t="s">
        <v>57</v>
      </c>
      <c r="J67" s="32">
        <v>12</v>
      </c>
      <c r="K67" s="20" t="str">
        <f t="shared" si="11"/>
        <v>אמנון הררי</v>
      </c>
      <c r="L67">
        <f t="shared" si="12"/>
        <v>11</v>
      </c>
      <c r="M67">
        <f t="shared" si="13"/>
        <v>0</v>
      </c>
      <c r="O67" s="73" t="str">
        <f t="shared" si="14"/>
        <v>אבי דגן</v>
      </c>
      <c r="P67" s="74" t="s">
        <v>148</v>
      </c>
      <c r="Q67" s="80">
        <v>6</v>
      </c>
      <c r="R67" s="79" t="s">
        <v>50</v>
      </c>
      <c r="S67" s="80">
        <v>6</v>
      </c>
      <c r="T67" s="77">
        <f t="shared" si="4"/>
        <v>64</v>
      </c>
      <c r="U67" s="76" t="s">
        <v>146</v>
      </c>
    </row>
    <row r="68" spans="2:21" ht="15" customHeight="1" thickBot="1" x14ac:dyDescent="0.3">
      <c r="B68" s="4">
        <v>63</v>
      </c>
      <c r="C68" s="11" t="s">
        <v>94</v>
      </c>
      <c r="D68" s="17" t="s">
        <v>54</v>
      </c>
      <c r="F68" s="45">
        <v>41433</v>
      </c>
      <c r="G68" s="24"/>
      <c r="H68" s="24">
        <f>H66+1</f>
        <v>29</v>
      </c>
      <c r="I68" s="56" t="s">
        <v>58</v>
      </c>
      <c r="J68" s="39">
        <f t="shared" ref="J68:J73" si="15">J66+16</f>
        <v>25</v>
      </c>
      <c r="K68" s="38" t="str">
        <f t="shared" si="11"/>
        <v>אלון חורש</v>
      </c>
      <c r="L68">
        <f t="shared" si="12"/>
        <v>11</v>
      </c>
      <c r="M68">
        <f t="shared" si="13"/>
        <v>-13</v>
      </c>
      <c r="O68" s="73" t="str">
        <f t="shared" si="14"/>
        <v>אבי דגן</v>
      </c>
      <c r="P68" s="74" t="s">
        <v>148</v>
      </c>
      <c r="Q68" s="80">
        <v>33</v>
      </c>
      <c r="R68" s="79" t="s">
        <v>51</v>
      </c>
      <c r="S68" s="80">
        <v>33</v>
      </c>
      <c r="T68" s="77">
        <f t="shared" si="4"/>
        <v>51</v>
      </c>
      <c r="U68" s="76" t="s">
        <v>146</v>
      </c>
    </row>
    <row r="69" spans="2:21" ht="15.75" customHeight="1" thickBot="1" x14ac:dyDescent="0.3">
      <c r="B69" s="5">
        <v>64</v>
      </c>
      <c r="C69" s="15" t="s">
        <v>121</v>
      </c>
      <c r="D69" s="19" t="s">
        <v>12</v>
      </c>
      <c r="F69" s="45">
        <v>41439</v>
      </c>
      <c r="G69" s="23">
        <f>G67+1</f>
        <v>30</v>
      </c>
      <c r="H69" s="23"/>
      <c r="I69" s="54" t="s">
        <v>57</v>
      </c>
      <c r="J69" s="32">
        <f t="shared" si="15"/>
        <v>28</v>
      </c>
      <c r="K69" s="20" t="str">
        <f t="shared" si="11"/>
        <v>יואב נוימן</v>
      </c>
      <c r="L69">
        <f t="shared" si="12"/>
        <v>11</v>
      </c>
      <c r="M69">
        <f t="shared" si="13"/>
        <v>-16</v>
      </c>
      <c r="O69" s="73" t="str">
        <f t="shared" si="14"/>
        <v>אבי דגן</v>
      </c>
      <c r="P69" s="74" t="s">
        <v>148</v>
      </c>
      <c r="Q69" s="86">
        <v>48</v>
      </c>
      <c r="R69" s="87" t="s">
        <v>52</v>
      </c>
      <c r="S69" s="86">
        <v>48</v>
      </c>
      <c r="T69" s="77">
        <f t="shared" si="4"/>
        <v>48</v>
      </c>
      <c r="U69" s="76" t="s">
        <v>146</v>
      </c>
    </row>
    <row r="70" spans="2:21" ht="15.75" thickBot="1" x14ac:dyDescent="0.3">
      <c r="F70" s="45">
        <v>41440</v>
      </c>
      <c r="G70" s="24"/>
      <c r="H70" s="24">
        <f>H68+1</f>
        <v>30</v>
      </c>
      <c r="I70" s="56" t="s">
        <v>58</v>
      </c>
      <c r="J70" s="39">
        <f t="shared" si="15"/>
        <v>41</v>
      </c>
      <c r="K70" s="38" t="str">
        <f t="shared" si="11"/>
        <v>רזרבי 5</v>
      </c>
      <c r="L70">
        <f t="shared" si="12"/>
        <v>11</v>
      </c>
      <c r="M70">
        <f t="shared" si="13"/>
        <v>-29</v>
      </c>
      <c r="O70" s="73" t="str">
        <f t="shared" si="14"/>
        <v>אבי דגן</v>
      </c>
      <c r="P70" s="74" t="s">
        <v>148</v>
      </c>
      <c r="T70" s="77">
        <f t="shared" si="4"/>
        <v>35</v>
      </c>
      <c r="U70" s="76" t="s">
        <v>146</v>
      </c>
    </row>
    <row r="71" spans="2:21" ht="15.75" thickBot="1" x14ac:dyDescent="0.3">
      <c r="F71" s="44">
        <v>41446</v>
      </c>
      <c r="G71" s="23">
        <f>G69+1</f>
        <v>31</v>
      </c>
      <c r="H71" s="23"/>
      <c r="I71" s="54" t="s">
        <v>57</v>
      </c>
      <c r="J71" s="32">
        <f t="shared" si="15"/>
        <v>44</v>
      </c>
      <c r="K71" s="20" t="str">
        <f t="shared" si="11"/>
        <v>איציק כנען</v>
      </c>
      <c r="L71">
        <f t="shared" si="12"/>
        <v>11</v>
      </c>
      <c r="M71">
        <f t="shared" si="13"/>
        <v>-32</v>
      </c>
      <c r="O71" s="73" t="str">
        <f t="shared" si="14"/>
        <v>אבי דגן</v>
      </c>
      <c r="P71" s="74" t="s">
        <v>148</v>
      </c>
      <c r="T71" s="77">
        <f t="shared" ref="T71:T134" si="16">IF(M71&gt;0,M71,M71+64)</f>
        <v>32</v>
      </c>
      <c r="U71" s="76" t="s">
        <v>146</v>
      </c>
    </row>
    <row r="72" spans="2:21" ht="15.75" thickBot="1" x14ac:dyDescent="0.3">
      <c r="F72" s="44">
        <v>41447</v>
      </c>
      <c r="G72" s="24"/>
      <c r="H72" s="24">
        <f>H70+1</f>
        <v>31</v>
      </c>
      <c r="I72" s="56" t="s">
        <v>58</v>
      </c>
      <c r="J72" s="39">
        <f t="shared" si="15"/>
        <v>57</v>
      </c>
      <c r="K72" s="38" t="str">
        <f t="shared" si="11"/>
        <v>ארז בלגה</v>
      </c>
      <c r="L72">
        <f t="shared" si="12"/>
        <v>11</v>
      </c>
      <c r="M72">
        <f t="shared" si="13"/>
        <v>-45</v>
      </c>
      <c r="O72" s="73" t="str">
        <f t="shared" si="14"/>
        <v>אבי דגן</v>
      </c>
      <c r="P72" s="74" t="s">
        <v>148</v>
      </c>
      <c r="T72" s="77">
        <f t="shared" si="16"/>
        <v>19</v>
      </c>
      <c r="U72" s="76" t="s">
        <v>146</v>
      </c>
    </row>
    <row r="73" spans="2:21" ht="15.75" thickBot="1" x14ac:dyDescent="0.3">
      <c r="F73" s="44">
        <v>41453</v>
      </c>
      <c r="G73" s="23">
        <f>G71+1</f>
        <v>32</v>
      </c>
      <c r="H73" s="23"/>
      <c r="I73" s="54" t="s">
        <v>57</v>
      </c>
      <c r="J73" s="32">
        <f t="shared" si="15"/>
        <v>60</v>
      </c>
      <c r="K73" s="20" t="str">
        <f t="shared" si="11"/>
        <v>יובל שטיין</v>
      </c>
      <c r="L73">
        <f t="shared" si="12"/>
        <v>11</v>
      </c>
      <c r="M73">
        <f t="shared" si="13"/>
        <v>-48</v>
      </c>
      <c r="O73" s="73" t="str">
        <f t="shared" si="14"/>
        <v>אבי דגן</v>
      </c>
      <c r="P73" s="74" t="s">
        <v>148</v>
      </c>
      <c r="T73" s="77">
        <f t="shared" si="16"/>
        <v>16</v>
      </c>
      <c r="U73" s="76" t="s">
        <v>146</v>
      </c>
    </row>
    <row r="74" spans="2:21" ht="15.75" thickBot="1" x14ac:dyDescent="0.3">
      <c r="F74" s="47">
        <v>41454</v>
      </c>
      <c r="G74" s="24"/>
      <c r="H74" s="24">
        <f>H72+1</f>
        <v>32</v>
      </c>
      <c r="I74" s="55" t="s">
        <v>58</v>
      </c>
      <c r="J74" s="39">
        <v>2</v>
      </c>
      <c r="K74" s="38" t="str">
        <f t="shared" si="11"/>
        <v>דודי שביט</v>
      </c>
      <c r="L74">
        <f t="shared" si="12"/>
        <v>11</v>
      </c>
      <c r="M74">
        <f t="shared" si="13"/>
        <v>10</v>
      </c>
      <c r="O74" s="73" t="str">
        <f t="shared" si="14"/>
        <v>אבי דגן</v>
      </c>
      <c r="P74" s="74" t="s">
        <v>148</v>
      </c>
      <c r="T74" s="77">
        <f t="shared" si="16"/>
        <v>10</v>
      </c>
      <c r="U74" s="76" t="s">
        <v>146</v>
      </c>
    </row>
    <row r="75" spans="2:21" ht="15.75" thickBot="1" x14ac:dyDescent="0.3">
      <c r="F75" s="45">
        <v>41460</v>
      </c>
      <c r="G75" s="23">
        <f>G73+1</f>
        <v>33</v>
      </c>
      <c r="H75" s="23"/>
      <c r="I75" s="54" t="s">
        <v>57</v>
      </c>
      <c r="J75" s="32">
        <v>5</v>
      </c>
      <c r="K75" s="20" t="str">
        <f t="shared" si="11"/>
        <v>רזרבי 1</v>
      </c>
      <c r="L75">
        <f t="shared" si="12"/>
        <v>11</v>
      </c>
      <c r="M75">
        <f t="shared" si="13"/>
        <v>7</v>
      </c>
      <c r="O75" s="73" t="str">
        <f t="shared" si="14"/>
        <v>אבי דגן</v>
      </c>
      <c r="P75" s="74" t="s">
        <v>148</v>
      </c>
      <c r="T75" s="77">
        <f t="shared" si="16"/>
        <v>7</v>
      </c>
      <c r="U75" s="76" t="s">
        <v>146</v>
      </c>
    </row>
    <row r="76" spans="2:21" ht="15.75" thickBot="1" x14ac:dyDescent="0.3">
      <c r="F76" s="44">
        <v>41461</v>
      </c>
      <c r="G76" s="24"/>
      <c r="H76" s="24">
        <f>H74+1</f>
        <v>33</v>
      </c>
      <c r="I76" s="56" t="s">
        <v>58</v>
      </c>
      <c r="J76" s="39">
        <v>18</v>
      </c>
      <c r="K76" s="38" t="str">
        <f t="shared" si="11"/>
        <v>עופר שרון</v>
      </c>
      <c r="L76">
        <f t="shared" si="12"/>
        <v>11</v>
      </c>
      <c r="M76">
        <f t="shared" si="13"/>
        <v>-6</v>
      </c>
      <c r="O76" s="73" t="str">
        <f t="shared" si="14"/>
        <v>אבי דגן</v>
      </c>
      <c r="P76" s="74" t="s">
        <v>148</v>
      </c>
      <c r="T76" s="77">
        <f t="shared" si="16"/>
        <v>58</v>
      </c>
      <c r="U76" s="76" t="s">
        <v>146</v>
      </c>
    </row>
    <row r="77" spans="2:21" ht="15.75" thickBot="1" x14ac:dyDescent="0.3">
      <c r="F77" s="44">
        <v>41467</v>
      </c>
      <c r="G77" s="23">
        <f>G75+1</f>
        <v>34</v>
      </c>
      <c r="H77" s="23"/>
      <c r="I77" s="54" t="s">
        <v>57</v>
      </c>
      <c r="J77" s="32">
        <v>21</v>
      </c>
      <c r="K77" s="20" t="str">
        <f t="shared" si="11"/>
        <v>דקל רענן</v>
      </c>
      <c r="L77">
        <f t="shared" si="12"/>
        <v>11</v>
      </c>
      <c r="M77">
        <f t="shared" si="13"/>
        <v>-9</v>
      </c>
      <c r="O77" s="73" t="str">
        <f t="shared" si="14"/>
        <v>אבי דגן</v>
      </c>
      <c r="P77" s="74" t="s">
        <v>148</v>
      </c>
      <c r="T77" s="77">
        <f t="shared" si="16"/>
        <v>55</v>
      </c>
      <c r="U77" s="76" t="s">
        <v>146</v>
      </c>
    </row>
    <row r="78" spans="2:21" ht="15.75" thickBot="1" x14ac:dyDescent="0.3">
      <c r="F78" s="44">
        <v>41468</v>
      </c>
      <c r="G78" s="24"/>
      <c r="H78" s="24">
        <f>H76+1</f>
        <v>34</v>
      </c>
      <c r="I78" s="56" t="s">
        <v>58</v>
      </c>
      <c r="J78" s="37">
        <v>34</v>
      </c>
      <c r="K78" s="38" t="str">
        <f t="shared" si="11"/>
        <v>יהודה טייטל</v>
      </c>
      <c r="L78">
        <f t="shared" si="12"/>
        <v>11</v>
      </c>
      <c r="M78">
        <f t="shared" si="13"/>
        <v>-22</v>
      </c>
      <c r="O78" s="73" t="str">
        <f t="shared" si="14"/>
        <v>אבי דגן</v>
      </c>
      <c r="P78" s="74" t="s">
        <v>148</v>
      </c>
      <c r="T78" s="77">
        <f t="shared" si="16"/>
        <v>42</v>
      </c>
      <c r="U78" s="76" t="s">
        <v>146</v>
      </c>
    </row>
    <row r="79" spans="2:21" ht="15.75" thickBot="1" x14ac:dyDescent="0.3">
      <c r="F79" s="44">
        <v>41474</v>
      </c>
      <c r="G79" s="23">
        <f>G77+1</f>
        <v>35</v>
      </c>
      <c r="H79" s="23"/>
      <c r="I79" s="54" t="s">
        <v>57</v>
      </c>
      <c r="J79" s="32">
        <v>37</v>
      </c>
      <c r="K79" s="20" t="str">
        <f t="shared" si="11"/>
        <v>נחום יונה</v>
      </c>
      <c r="L79">
        <f t="shared" si="12"/>
        <v>11</v>
      </c>
      <c r="M79">
        <f t="shared" si="13"/>
        <v>-25</v>
      </c>
      <c r="O79" s="73" t="str">
        <f t="shared" si="14"/>
        <v>אבי דגן</v>
      </c>
      <c r="P79" s="74" t="s">
        <v>148</v>
      </c>
      <c r="T79" s="77">
        <f t="shared" si="16"/>
        <v>39</v>
      </c>
      <c r="U79" s="76" t="s">
        <v>146</v>
      </c>
    </row>
    <row r="80" spans="2:21" ht="15.75" thickBot="1" x14ac:dyDescent="0.3">
      <c r="F80" s="44">
        <v>41475</v>
      </c>
      <c r="G80" s="24"/>
      <c r="H80" s="24">
        <f>H78+1</f>
        <v>35</v>
      </c>
      <c r="I80" s="56" t="s">
        <v>58</v>
      </c>
      <c r="J80" s="39">
        <f>J78+16</f>
        <v>50</v>
      </c>
      <c r="K80" s="38" t="str">
        <f t="shared" si="11"/>
        <v>רזרבי 6</v>
      </c>
      <c r="L80">
        <f t="shared" si="12"/>
        <v>11</v>
      </c>
      <c r="M80">
        <f t="shared" si="13"/>
        <v>-38</v>
      </c>
      <c r="O80" s="73" t="str">
        <f t="shared" si="14"/>
        <v>אבי דגן</v>
      </c>
      <c r="P80" s="74" t="s">
        <v>148</v>
      </c>
      <c r="T80" s="77">
        <f t="shared" si="16"/>
        <v>26</v>
      </c>
      <c r="U80" s="76" t="s">
        <v>146</v>
      </c>
    </row>
    <row r="81" spans="6:21" ht="15.75" thickBot="1" x14ac:dyDescent="0.3">
      <c r="F81" s="44">
        <v>41481</v>
      </c>
      <c r="G81" s="23">
        <f>G79+1</f>
        <v>36</v>
      </c>
      <c r="H81" s="23"/>
      <c r="I81" s="54" t="s">
        <v>57</v>
      </c>
      <c r="J81" s="32">
        <f>J79+16</f>
        <v>53</v>
      </c>
      <c r="K81" s="20" t="str">
        <f t="shared" si="11"/>
        <v>ראובן פליישר</v>
      </c>
      <c r="L81">
        <f t="shared" si="12"/>
        <v>11</v>
      </c>
      <c r="M81">
        <f t="shared" si="13"/>
        <v>-41</v>
      </c>
      <c r="O81" s="73" t="str">
        <f t="shared" si="14"/>
        <v>אבי דגן</v>
      </c>
      <c r="P81" s="74" t="s">
        <v>148</v>
      </c>
      <c r="T81" s="77">
        <f t="shared" si="16"/>
        <v>23</v>
      </c>
      <c r="U81" s="76" t="s">
        <v>146</v>
      </c>
    </row>
    <row r="82" spans="6:21" ht="15.75" thickBot="1" x14ac:dyDescent="0.3">
      <c r="F82" s="47">
        <v>41482</v>
      </c>
      <c r="G82" s="24"/>
      <c r="H82" s="24">
        <f>H80+1</f>
        <v>36</v>
      </c>
      <c r="I82" s="55" t="s">
        <v>58</v>
      </c>
      <c r="J82" s="39">
        <v>10</v>
      </c>
      <c r="K82" s="38" t="str">
        <f t="shared" si="11"/>
        <v>ארינה</v>
      </c>
      <c r="L82">
        <f t="shared" si="12"/>
        <v>11</v>
      </c>
      <c r="M82">
        <f t="shared" si="13"/>
        <v>2</v>
      </c>
      <c r="O82" s="73" t="str">
        <f t="shared" si="14"/>
        <v>אבי דגן</v>
      </c>
      <c r="P82" s="74" t="s">
        <v>148</v>
      </c>
      <c r="T82" s="77">
        <f t="shared" si="16"/>
        <v>2</v>
      </c>
      <c r="U82" s="76" t="s">
        <v>146</v>
      </c>
    </row>
    <row r="83" spans="6:21" ht="15.75" thickBot="1" x14ac:dyDescent="0.3">
      <c r="F83" s="45">
        <v>41488</v>
      </c>
      <c r="G83" s="23">
        <f>G81+1</f>
        <v>37</v>
      </c>
      <c r="H83" s="23"/>
      <c r="I83" s="54" t="s">
        <v>57</v>
      </c>
      <c r="J83" s="32">
        <v>13</v>
      </c>
      <c r="K83" s="20" t="str">
        <f t="shared" si="11"/>
        <v>רינה לוינסון</v>
      </c>
      <c r="L83">
        <f t="shared" si="12"/>
        <v>11</v>
      </c>
      <c r="M83">
        <f t="shared" si="13"/>
        <v>-1</v>
      </c>
      <c r="O83" s="73" t="str">
        <f t="shared" si="14"/>
        <v>אבי דגן</v>
      </c>
      <c r="P83" s="74" t="s">
        <v>148</v>
      </c>
      <c r="T83" s="77">
        <f t="shared" si="16"/>
        <v>63</v>
      </c>
      <c r="U83" s="76" t="s">
        <v>146</v>
      </c>
    </row>
    <row r="84" spans="6:21" ht="15.75" thickBot="1" x14ac:dyDescent="0.3">
      <c r="F84" s="44">
        <v>41489</v>
      </c>
      <c r="G84" s="24"/>
      <c r="H84" s="24">
        <f>H82+1</f>
        <v>37</v>
      </c>
      <c r="I84" s="56" t="s">
        <v>58</v>
      </c>
      <c r="J84" s="39">
        <f>J82+16</f>
        <v>26</v>
      </c>
      <c r="K84" s="38" t="str">
        <f t="shared" si="11"/>
        <v>יוסי מדל</v>
      </c>
      <c r="L84">
        <f t="shared" si="12"/>
        <v>11</v>
      </c>
      <c r="M84">
        <f t="shared" si="13"/>
        <v>-14</v>
      </c>
      <c r="O84" s="73" t="str">
        <f t="shared" si="14"/>
        <v>אבי דגן</v>
      </c>
      <c r="P84" s="74" t="s">
        <v>148</v>
      </c>
      <c r="T84" s="77">
        <f t="shared" si="16"/>
        <v>50</v>
      </c>
      <c r="U84" s="76" t="s">
        <v>146</v>
      </c>
    </row>
    <row r="85" spans="6:21" ht="15.75" thickBot="1" x14ac:dyDescent="0.3">
      <c r="F85" s="44">
        <v>41495</v>
      </c>
      <c r="G85" s="23">
        <f>G83+1</f>
        <v>38</v>
      </c>
      <c r="H85" s="23"/>
      <c r="I85" s="54" t="s">
        <v>57</v>
      </c>
      <c r="J85" s="32">
        <f>J83+16</f>
        <v>29</v>
      </c>
      <c r="K85" s="20" t="str">
        <f t="shared" si="11"/>
        <v>אלי ליברטי</v>
      </c>
      <c r="L85">
        <f t="shared" si="12"/>
        <v>11</v>
      </c>
      <c r="M85">
        <f t="shared" si="13"/>
        <v>-17</v>
      </c>
      <c r="O85" s="73" t="str">
        <f t="shared" si="14"/>
        <v>אבי דגן</v>
      </c>
      <c r="P85" s="74" t="s">
        <v>148</v>
      </c>
      <c r="T85" s="77">
        <f t="shared" si="16"/>
        <v>47</v>
      </c>
      <c r="U85" s="76" t="s">
        <v>146</v>
      </c>
    </row>
    <row r="86" spans="6:21" ht="15.75" thickBot="1" x14ac:dyDescent="0.3">
      <c r="F86" s="44">
        <v>41343</v>
      </c>
      <c r="G86" s="24"/>
      <c r="H86" s="24">
        <f>H84+1</f>
        <v>38</v>
      </c>
      <c r="I86" s="56" t="s">
        <v>58</v>
      </c>
      <c r="J86" s="39">
        <f>J84+16</f>
        <v>42</v>
      </c>
      <c r="K86" s="38" t="str">
        <f t="shared" si="11"/>
        <v>איל רענן</v>
      </c>
      <c r="L86">
        <f t="shared" si="12"/>
        <v>11</v>
      </c>
      <c r="M86">
        <f t="shared" si="13"/>
        <v>-30</v>
      </c>
      <c r="O86" s="73" t="str">
        <f t="shared" si="14"/>
        <v>אבי דגן</v>
      </c>
      <c r="P86" s="74" t="s">
        <v>148</v>
      </c>
      <c r="T86" s="77">
        <f t="shared" si="16"/>
        <v>34</v>
      </c>
      <c r="U86" s="76" t="s">
        <v>146</v>
      </c>
    </row>
    <row r="87" spans="6:21" ht="15.75" thickBot="1" x14ac:dyDescent="0.3">
      <c r="F87" s="44">
        <v>41502</v>
      </c>
      <c r="G87" s="23">
        <f>G85+1</f>
        <v>39</v>
      </c>
      <c r="H87" s="23"/>
      <c r="I87" s="54" t="s">
        <v>57</v>
      </c>
      <c r="J87" s="32">
        <f>J85+16</f>
        <v>45</v>
      </c>
      <c r="K87" s="20" t="str">
        <f t="shared" si="11"/>
        <v>אורי סבוראי</v>
      </c>
      <c r="L87">
        <f t="shared" si="12"/>
        <v>11</v>
      </c>
      <c r="M87">
        <f t="shared" si="13"/>
        <v>-33</v>
      </c>
      <c r="O87" s="73" t="str">
        <f t="shared" si="14"/>
        <v>אבי דגן</v>
      </c>
      <c r="P87" s="74" t="s">
        <v>148</v>
      </c>
      <c r="T87" s="77">
        <f t="shared" si="16"/>
        <v>31</v>
      </c>
      <c r="U87" s="76" t="s">
        <v>146</v>
      </c>
    </row>
    <row r="88" spans="6:21" ht="15.75" thickBot="1" x14ac:dyDescent="0.3">
      <c r="F88" s="44">
        <v>41503</v>
      </c>
      <c r="G88" s="24"/>
      <c r="H88" s="24">
        <f>H86+1</f>
        <v>39</v>
      </c>
      <c r="I88" s="56" t="s">
        <v>58</v>
      </c>
      <c r="J88" s="39">
        <f>J86+16</f>
        <v>58</v>
      </c>
      <c r="K88" s="38" t="str">
        <f t="shared" si="11"/>
        <v>ניר גטר</v>
      </c>
      <c r="L88">
        <f t="shared" si="12"/>
        <v>11</v>
      </c>
      <c r="M88">
        <f t="shared" si="13"/>
        <v>-46</v>
      </c>
      <c r="O88" s="73" t="str">
        <f t="shared" si="14"/>
        <v>אבי דגן</v>
      </c>
      <c r="P88" s="74" t="s">
        <v>148</v>
      </c>
      <c r="T88" s="77">
        <f t="shared" si="16"/>
        <v>18</v>
      </c>
      <c r="U88" s="76" t="s">
        <v>146</v>
      </c>
    </row>
    <row r="89" spans="6:21" ht="15.75" thickBot="1" x14ac:dyDescent="0.3">
      <c r="F89" s="44">
        <v>41509</v>
      </c>
      <c r="G89" s="23">
        <f>G87+1</f>
        <v>40</v>
      </c>
      <c r="H89" s="23"/>
      <c r="I89" s="54" t="s">
        <v>57</v>
      </c>
      <c r="J89" s="31">
        <v>61</v>
      </c>
      <c r="K89" s="20" t="str">
        <f t="shared" si="11"/>
        <v>אמנון ניר</v>
      </c>
      <c r="L89">
        <f t="shared" si="12"/>
        <v>11</v>
      </c>
      <c r="M89">
        <f t="shared" si="13"/>
        <v>-49</v>
      </c>
      <c r="O89" s="73" t="str">
        <f t="shared" si="14"/>
        <v>אבי דגן</v>
      </c>
      <c r="P89" s="74" t="s">
        <v>148</v>
      </c>
      <c r="T89" s="77">
        <f t="shared" si="16"/>
        <v>15</v>
      </c>
      <c r="U89" s="76" t="s">
        <v>146</v>
      </c>
    </row>
    <row r="90" spans="6:21" ht="15.75" thickBot="1" x14ac:dyDescent="0.3">
      <c r="F90" s="44">
        <v>41510</v>
      </c>
      <c r="G90" s="24"/>
      <c r="H90" s="24">
        <f>H88+1</f>
        <v>40</v>
      </c>
      <c r="I90" s="56" t="s">
        <v>58</v>
      </c>
      <c r="J90" s="39">
        <v>3</v>
      </c>
      <c r="K90" s="38" t="str">
        <f t="shared" si="11"/>
        <v>עדה גנזק</v>
      </c>
      <c r="L90">
        <f t="shared" si="12"/>
        <v>11</v>
      </c>
      <c r="M90">
        <f t="shared" si="13"/>
        <v>9</v>
      </c>
      <c r="O90" s="73" t="str">
        <f t="shared" si="14"/>
        <v>אבי דגן</v>
      </c>
      <c r="P90" s="74" t="s">
        <v>148</v>
      </c>
      <c r="T90" s="77">
        <f t="shared" si="16"/>
        <v>9</v>
      </c>
      <c r="U90" s="76" t="s">
        <v>146</v>
      </c>
    </row>
    <row r="91" spans="6:21" ht="15.75" thickBot="1" x14ac:dyDescent="0.3">
      <c r="F91" s="44">
        <v>41516</v>
      </c>
      <c r="G91" s="23">
        <f>G89+1</f>
        <v>41</v>
      </c>
      <c r="H91" s="23"/>
      <c r="I91" s="54" t="s">
        <v>57</v>
      </c>
      <c r="J91" s="32">
        <v>6</v>
      </c>
      <c r="K91" s="20" t="str">
        <f t="shared" si="11"/>
        <v>רפי לוסקי</v>
      </c>
      <c r="L91">
        <f t="shared" si="12"/>
        <v>11</v>
      </c>
      <c r="M91">
        <f t="shared" si="13"/>
        <v>6</v>
      </c>
      <c r="O91" s="73" t="str">
        <f t="shared" si="14"/>
        <v>אבי דגן</v>
      </c>
      <c r="P91" s="74" t="s">
        <v>148</v>
      </c>
      <c r="T91" s="77">
        <f t="shared" si="16"/>
        <v>6</v>
      </c>
      <c r="U91" s="76" t="s">
        <v>146</v>
      </c>
    </row>
    <row r="92" spans="6:21" ht="15.75" thickBot="1" x14ac:dyDescent="0.3">
      <c r="F92" s="47">
        <v>41517</v>
      </c>
      <c r="G92" s="24"/>
      <c r="H92" s="24">
        <f>H90+1</f>
        <v>41</v>
      </c>
      <c r="I92" s="55" t="s">
        <v>58</v>
      </c>
      <c r="J92" s="39">
        <v>19</v>
      </c>
      <c r="K92" s="38" t="str">
        <f t="shared" si="11"/>
        <v>עמירם קרמר</v>
      </c>
      <c r="L92">
        <f t="shared" si="12"/>
        <v>11</v>
      </c>
      <c r="M92">
        <f t="shared" si="13"/>
        <v>-7</v>
      </c>
      <c r="O92" s="73" t="str">
        <f t="shared" si="14"/>
        <v>אבי דגן</v>
      </c>
      <c r="P92" s="74" t="s">
        <v>148</v>
      </c>
      <c r="T92" s="77">
        <f t="shared" si="16"/>
        <v>57</v>
      </c>
      <c r="U92" s="76" t="s">
        <v>146</v>
      </c>
    </row>
    <row r="93" spans="6:21" ht="15.75" thickBot="1" x14ac:dyDescent="0.3">
      <c r="F93" s="45">
        <v>41521</v>
      </c>
      <c r="G93" s="23">
        <f>G91+1</f>
        <v>42</v>
      </c>
      <c r="H93" s="23"/>
      <c r="I93" s="25" t="s">
        <v>59</v>
      </c>
      <c r="J93" s="32">
        <v>22</v>
      </c>
      <c r="K93" s="20" t="str">
        <f t="shared" si="11"/>
        <v>יוסי אדרי</v>
      </c>
      <c r="L93">
        <f t="shared" si="12"/>
        <v>11</v>
      </c>
      <c r="M93">
        <f t="shared" si="13"/>
        <v>-10</v>
      </c>
      <c r="O93" s="73" t="str">
        <f t="shared" si="14"/>
        <v>אבי דגן</v>
      </c>
      <c r="P93" s="74" t="s">
        <v>148</v>
      </c>
      <c r="T93" s="77">
        <f t="shared" si="16"/>
        <v>54</v>
      </c>
      <c r="U93" s="76" t="s">
        <v>146</v>
      </c>
    </row>
    <row r="94" spans="6:21" ht="15.75" thickBot="1" x14ac:dyDescent="0.3">
      <c r="F94" s="46">
        <v>41522</v>
      </c>
      <c r="G94" s="24"/>
      <c r="H94" s="24">
        <f>H92+1</f>
        <v>42</v>
      </c>
      <c r="I94" s="54" t="s">
        <v>140</v>
      </c>
      <c r="J94" s="39">
        <v>35</v>
      </c>
      <c r="K94" s="38" t="str">
        <f t="shared" si="11"/>
        <v>אבינועם נעמני</v>
      </c>
      <c r="L94">
        <f t="shared" si="12"/>
        <v>11</v>
      </c>
      <c r="M94">
        <f t="shared" si="13"/>
        <v>-23</v>
      </c>
      <c r="O94" s="73" t="str">
        <f t="shared" si="14"/>
        <v>אבי דגן</v>
      </c>
      <c r="P94" s="74" t="s">
        <v>148</v>
      </c>
      <c r="T94" s="77">
        <f t="shared" si="16"/>
        <v>41</v>
      </c>
      <c r="U94" s="76" t="s">
        <v>146</v>
      </c>
    </row>
    <row r="95" spans="6:21" ht="15.75" thickBot="1" x14ac:dyDescent="0.3">
      <c r="F95" s="46">
        <v>41523</v>
      </c>
      <c r="G95" s="23">
        <f>G93+1</f>
        <v>43</v>
      </c>
      <c r="H95" s="23"/>
      <c r="I95" s="54" t="s">
        <v>57</v>
      </c>
      <c r="J95" s="32">
        <v>38</v>
      </c>
      <c r="K95" s="20" t="str">
        <f t="shared" si="11"/>
        <v>אורי סוגבקר</v>
      </c>
      <c r="L95">
        <f t="shared" si="12"/>
        <v>11</v>
      </c>
      <c r="M95">
        <f t="shared" si="13"/>
        <v>-26</v>
      </c>
      <c r="O95" s="73" t="str">
        <f t="shared" si="14"/>
        <v>אבי דגן</v>
      </c>
      <c r="P95" s="74" t="s">
        <v>148</v>
      </c>
      <c r="T95" s="77">
        <f t="shared" si="16"/>
        <v>38</v>
      </c>
      <c r="U95" s="76" t="s">
        <v>146</v>
      </c>
    </row>
    <row r="96" spans="6:21" ht="15.75" thickBot="1" x14ac:dyDescent="0.3">
      <c r="F96" s="46">
        <v>41524</v>
      </c>
      <c r="G96" s="24"/>
      <c r="H96" s="24">
        <f>H94+1</f>
        <v>43</v>
      </c>
      <c r="I96" s="56" t="s">
        <v>58</v>
      </c>
      <c r="J96" s="39">
        <f>J94+16</f>
        <v>51</v>
      </c>
      <c r="K96" s="38" t="str">
        <f t="shared" si="11"/>
        <v>אבי והב</v>
      </c>
      <c r="L96">
        <f t="shared" si="12"/>
        <v>11</v>
      </c>
      <c r="M96">
        <f t="shared" si="13"/>
        <v>-39</v>
      </c>
      <c r="O96" s="73" t="str">
        <f t="shared" si="14"/>
        <v>אבי דגן</v>
      </c>
      <c r="P96" s="74" t="s">
        <v>148</v>
      </c>
      <c r="T96" s="77">
        <f t="shared" si="16"/>
        <v>25</v>
      </c>
      <c r="U96" s="76" t="s">
        <v>146</v>
      </c>
    </row>
    <row r="97" spans="6:21" x14ac:dyDescent="0.2">
      <c r="F97" s="46">
        <v>41530</v>
      </c>
      <c r="G97" s="29"/>
      <c r="H97" s="29"/>
      <c r="I97" s="58" t="s">
        <v>141</v>
      </c>
      <c r="J97" s="65"/>
      <c r="K97" s="52"/>
      <c r="O97" s="68"/>
      <c r="P97" s="66"/>
      <c r="Q97" s="66"/>
      <c r="R97" s="66"/>
      <c r="S97" s="66"/>
      <c r="T97" s="67"/>
      <c r="U97" s="66"/>
    </row>
    <row r="98" spans="6:21" ht="13.5" thickBot="1" x14ac:dyDescent="0.25">
      <c r="F98" s="46">
        <v>41531</v>
      </c>
      <c r="G98" s="29"/>
      <c r="H98" s="29"/>
      <c r="I98" s="58" t="s">
        <v>142</v>
      </c>
      <c r="J98" s="65"/>
      <c r="K98" s="52"/>
      <c r="O98" s="68"/>
      <c r="P98" s="66"/>
      <c r="Q98" s="66"/>
      <c r="R98" s="66"/>
      <c r="S98" s="66"/>
      <c r="T98" s="67"/>
      <c r="U98" s="66"/>
    </row>
    <row r="99" spans="6:21" ht="15.75" thickBot="1" x14ac:dyDescent="0.3">
      <c r="F99" s="46">
        <v>41535</v>
      </c>
      <c r="G99" s="23">
        <f>G95+1</f>
        <v>44</v>
      </c>
      <c r="H99" s="23"/>
      <c r="I99" s="25" t="s">
        <v>59</v>
      </c>
      <c r="J99" s="32">
        <f>J95+16</f>
        <v>54</v>
      </c>
      <c r="K99" s="20" t="str">
        <f>VLOOKUP(J99,$B$6:$D$69,3,FALSE)</f>
        <v>איל שמש</v>
      </c>
      <c r="L99">
        <f>VLOOKUP($D$2,$R$6:$S$69,2,FALSE)</f>
        <v>11</v>
      </c>
      <c r="M99">
        <f>L99-J99+1</f>
        <v>-42</v>
      </c>
      <c r="O99" s="73" t="str">
        <f>$D$2</f>
        <v>אבי דגן</v>
      </c>
      <c r="P99" s="74" t="s">
        <v>148</v>
      </c>
      <c r="T99" s="77">
        <f t="shared" si="16"/>
        <v>22</v>
      </c>
      <c r="U99" s="76" t="s">
        <v>146</v>
      </c>
    </row>
    <row r="100" spans="6:21" ht="15.75" thickBot="1" x14ac:dyDescent="0.3">
      <c r="F100" s="46">
        <v>41536</v>
      </c>
      <c r="G100" s="24"/>
      <c r="H100" s="24">
        <f>H96+1</f>
        <v>44</v>
      </c>
      <c r="I100" s="58" t="s">
        <v>60</v>
      </c>
      <c r="J100" s="37">
        <v>11</v>
      </c>
      <c r="K100" s="38" t="str">
        <f>VLOOKUP(J100,$B$6:$D$69,3,FALSE)</f>
        <v>אבי דגן</v>
      </c>
      <c r="L100">
        <f>VLOOKUP($D$2,$R$6:$S$69,2,FALSE)</f>
        <v>11</v>
      </c>
      <c r="M100">
        <f>L100-J100+1</f>
        <v>1</v>
      </c>
      <c r="O100" s="73" t="str">
        <f>$D$2</f>
        <v>אבי דגן</v>
      </c>
      <c r="P100" s="74" t="s">
        <v>148</v>
      </c>
      <c r="T100" s="77">
        <f t="shared" si="16"/>
        <v>1</v>
      </c>
      <c r="U100" s="76" t="s">
        <v>146</v>
      </c>
    </row>
    <row r="101" spans="6:21" ht="15.75" thickBot="1" x14ac:dyDescent="0.3">
      <c r="F101" s="44">
        <v>41537</v>
      </c>
      <c r="G101" s="23">
        <f>G99+1</f>
        <v>45</v>
      </c>
      <c r="H101" s="23"/>
      <c r="I101" s="54" t="s">
        <v>57</v>
      </c>
      <c r="J101" s="32">
        <v>14</v>
      </c>
      <c r="K101" s="20" t="str">
        <f>VLOOKUP(J101,$B$6:$D$69,3,FALSE)</f>
        <v>רזרבי 2</v>
      </c>
      <c r="L101">
        <f>VLOOKUP($D$2,$R$6:$S$69,2,FALSE)</f>
        <v>11</v>
      </c>
      <c r="M101">
        <f>L101-J101+1</f>
        <v>-2</v>
      </c>
      <c r="O101" s="73" t="str">
        <f>$D$2</f>
        <v>אבי דגן</v>
      </c>
      <c r="P101" s="74" t="s">
        <v>148</v>
      </c>
      <c r="T101" s="77">
        <f t="shared" si="16"/>
        <v>62</v>
      </c>
      <c r="U101" s="76" t="s">
        <v>146</v>
      </c>
    </row>
    <row r="102" spans="6:21" ht="15.75" thickBot="1" x14ac:dyDescent="0.3">
      <c r="F102" s="44">
        <v>41538</v>
      </c>
      <c r="G102" s="24"/>
      <c r="H102" s="24">
        <f>H100+1</f>
        <v>45</v>
      </c>
      <c r="I102" s="56" t="s">
        <v>58</v>
      </c>
      <c r="J102" s="39">
        <f>J100+16</f>
        <v>27</v>
      </c>
      <c r="K102" s="38" t="str">
        <f>VLOOKUP(J102,$B$6:$D$69,3,FALSE)</f>
        <v>גרא רונן</v>
      </c>
      <c r="L102">
        <f>VLOOKUP($D$2,$R$6:$S$69,2,FALSE)</f>
        <v>11</v>
      </c>
      <c r="M102">
        <f>L102-J102+1</f>
        <v>-15</v>
      </c>
      <c r="O102" s="73" t="str">
        <f>$D$2</f>
        <v>אבי דגן</v>
      </c>
      <c r="P102" s="74" t="s">
        <v>148</v>
      </c>
      <c r="T102" s="77">
        <f t="shared" si="16"/>
        <v>49</v>
      </c>
      <c r="U102" s="76" t="s">
        <v>146</v>
      </c>
    </row>
    <row r="103" spans="6:21" x14ac:dyDescent="0.2">
      <c r="F103" s="46">
        <v>41539</v>
      </c>
      <c r="G103" s="29"/>
      <c r="H103" s="29"/>
      <c r="I103" s="57" t="s">
        <v>143</v>
      </c>
      <c r="J103" s="65"/>
      <c r="K103" s="52"/>
      <c r="O103" s="68"/>
      <c r="P103" s="66"/>
      <c r="Q103" s="66"/>
      <c r="R103" s="66"/>
      <c r="S103" s="66"/>
      <c r="T103" s="67"/>
      <c r="U103" s="66"/>
    </row>
    <row r="104" spans="6:21" x14ac:dyDescent="0.2">
      <c r="F104" s="46">
        <v>41540</v>
      </c>
      <c r="G104" s="29"/>
      <c r="H104" s="29"/>
      <c r="I104" s="57" t="s">
        <v>144</v>
      </c>
      <c r="J104" s="65"/>
      <c r="K104" s="52"/>
      <c r="O104" s="68"/>
      <c r="P104" s="66"/>
      <c r="Q104" s="66"/>
      <c r="R104" s="66"/>
      <c r="S104" s="66"/>
      <c r="T104" s="67"/>
      <c r="U104" s="66"/>
    </row>
    <row r="105" spans="6:21" ht="13.5" thickBot="1" x14ac:dyDescent="0.25">
      <c r="F105" s="46">
        <v>41541</v>
      </c>
      <c r="G105" s="29"/>
      <c r="H105" s="29"/>
      <c r="I105" s="58" t="s">
        <v>64</v>
      </c>
      <c r="J105" s="65"/>
      <c r="K105" s="52"/>
      <c r="O105" s="68"/>
      <c r="P105" s="66"/>
      <c r="Q105" s="66"/>
      <c r="R105" s="66"/>
      <c r="S105" s="66"/>
      <c r="T105" s="67"/>
      <c r="U105" s="66"/>
    </row>
    <row r="106" spans="6:21" ht="15.75" thickBot="1" x14ac:dyDescent="0.3">
      <c r="F106" s="46">
        <v>41542</v>
      </c>
      <c r="G106" s="23">
        <f>G101+1</f>
        <v>46</v>
      </c>
      <c r="H106" s="23"/>
      <c r="I106" s="25" t="s">
        <v>59</v>
      </c>
      <c r="J106" s="32">
        <f>J101+16</f>
        <v>30</v>
      </c>
      <c r="K106" s="20" t="str">
        <f t="shared" ref="K106:K143" si="17">VLOOKUP(J106,$B$6:$D$69,3,FALSE)</f>
        <v>גבי טבק</v>
      </c>
      <c r="L106">
        <f t="shared" ref="L106:L143" si="18">VLOOKUP($D$2,$R$6:$S$69,2,FALSE)</f>
        <v>11</v>
      </c>
      <c r="M106">
        <f t="shared" ref="M106:M143" si="19">L106-J106+1</f>
        <v>-18</v>
      </c>
      <c r="O106" s="73" t="str">
        <f t="shared" ref="O106:O143" si="20">$D$2</f>
        <v>אבי דגן</v>
      </c>
      <c r="P106" s="74" t="s">
        <v>148</v>
      </c>
      <c r="T106" s="77">
        <f t="shared" si="16"/>
        <v>46</v>
      </c>
      <c r="U106" s="76" t="s">
        <v>146</v>
      </c>
    </row>
    <row r="107" spans="6:21" ht="15.75" thickBot="1" x14ac:dyDescent="0.3">
      <c r="F107" s="46">
        <v>41543</v>
      </c>
      <c r="G107" s="24"/>
      <c r="H107" s="24">
        <f>H102+1</f>
        <v>46</v>
      </c>
      <c r="I107" s="62" t="s">
        <v>61</v>
      </c>
      <c r="J107" s="39">
        <f>J102+16</f>
        <v>43</v>
      </c>
      <c r="K107" s="38" t="str">
        <f t="shared" si="17"/>
        <v>דני אזולאי</v>
      </c>
      <c r="L107">
        <f t="shared" si="18"/>
        <v>11</v>
      </c>
      <c r="M107">
        <f t="shared" si="19"/>
        <v>-31</v>
      </c>
      <c r="O107" s="73" t="str">
        <f t="shared" si="20"/>
        <v>אבי דגן</v>
      </c>
      <c r="P107" s="74" t="s">
        <v>148</v>
      </c>
      <c r="T107" s="77">
        <f t="shared" si="16"/>
        <v>33</v>
      </c>
      <c r="U107" s="76" t="s">
        <v>146</v>
      </c>
    </row>
    <row r="108" spans="6:21" ht="15.75" thickBot="1" x14ac:dyDescent="0.3">
      <c r="F108" s="44">
        <v>41544</v>
      </c>
      <c r="G108" s="23">
        <f>G106+1</f>
        <v>47</v>
      </c>
      <c r="H108" s="23"/>
      <c r="I108" s="58" t="s">
        <v>57</v>
      </c>
      <c r="J108" s="32">
        <f>J106+16</f>
        <v>46</v>
      </c>
      <c r="K108" s="20" t="str">
        <f t="shared" si="17"/>
        <v>אסף פרידלר</v>
      </c>
      <c r="L108">
        <f t="shared" si="18"/>
        <v>11</v>
      </c>
      <c r="M108">
        <f t="shared" si="19"/>
        <v>-34</v>
      </c>
      <c r="O108" s="73" t="str">
        <f t="shared" si="20"/>
        <v>אבי דגן</v>
      </c>
      <c r="P108" s="74" t="s">
        <v>148</v>
      </c>
      <c r="T108" s="77">
        <f t="shared" si="16"/>
        <v>30</v>
      </c>
      <c r="U108" s="76" t="s">
        <v>146</v>
      </c>
    </row>
    <row r="109" spans="6:21" ht="15.75" thickBot="1" x14ac:dyDescent="0.3">
      <c r="F109" s="47">
        <v>41545</v>
      </c>
      <c r="G109" s="24"/>
      <c r="H109" s="24">
        <f>H107+1</f>
        <v>47</v>
      </c>
      <c r="I109" s="63" t="s">
        <v>58</v>
      </c>
      <c r="J109" s="39">
        <f>J107+16</f>
        <v>59</v>
      </c>
      <c r="K109" s="38" t="str">
        <f t="shared" si="17"/>
        <v>רזרבי 7</v>
      </c>
      <c r="L109">
        <f t="shared" si="18"/>
        <v>11</v>
      </c>
      <c r="M109">
        <f t="shared" si="19"/>
        <v>-47</v>
      </c>
      <c r="O109" s="73" t="str">
        <f t="shared" si="20"/>
        <v>אבי דגן</v>
      </c>
      <c r="P109" s="74" t="s">
        <v>148</v>
      </c>
      <c r="T109" s="77">
        <f t="shared" si="16"/>
        <v>17</v>
      </c>
      <c r="U109" s="76" t="s">
        <v>146</v>
      </c>
    </row>
    <row r="110" spans="6:21" ht="15.75" thickBot="1" x14ac:dyDescent="0.3">
      <c r="F110" s="49">
        <v>41551</v>
      </c>
      <c r="G110" s="23">
        <f>G108+1</f>
        <v>48</v>
      </c>
      <c r="H110" s="23"/>
      <c r="I110" s="54" t="s">
        <v>57</v>
      </c>
      <c r="J110" s="32">
        <v>62</v>
      </c>
      <c r="K110" s="20" t="str">
        <f t="shared" si="17"/>
        <v>רלי שרף</v>
      </c>
      <c r="L110">
        <f t="shared" si="18"/>
        <v>11</v>
      </c>
      <c r="M110">
        <f t="shared" si="19"/>
        <v>-50</v>
      </c>
      <c r="O110" s="73" t="str">
        <f t="shared" si="20"/>
        <v>אבי דגן</v>
      </c>
      <c r="P110" s="74" t="s">
        <v>148</v>
      </c>
      <c r="T110" s="77">
        <f t="shared" si="16"/>
        <v>14</v>
      </c>
      <c r="U110" s="76" t="s">
        <v>146</v>
      </c>
    </row>
    <row r="111" spans="6:21" ht="15.75" thickBot="1" x14ac:dyDescent="0.3">
      <c r="F111" s="44">
        <v>41552</v>
      </c>
      <c r="G111" s="24"/>
      <c r="H111" s="24">
        <f>H109+1</f>
        <v>48</v>
      </c>
      <c r="I111" s="56" t="s">
        <v>58</v>
      </c>
      <c r="J111" s="39">
        <v>4</v>
      </c>
      <c r="K111" s="38" t="str">
        <f t="shared" si="17"/>
        <v>עלי ברקאי</v>
      </c>
      <c r="L111">
        <f t="shared" si="18"/>
        <v>11</v>
      </c>
      <c r="M111">
        <f t="shared" si="19"/>
        <v>8</v>
      </c>
      <c r="O111" s="73" t="str">
        <f t="shared" si="20"/>
        <v>אבי דגן</v>
      </c>
      <c r="P111" s="74" t="s">
        <v>148</v>
      </c>
      <c r="T111" s="77">
        <f t="shared" si="16"/>
        <v>8</v>
      </c>
      <c r="U111" s="76" t="s">
        <v>146</v>
      </c>
    </row>
    <row r="112" spans="6:21" ht="15.75" thickBot="1" x14ac:dyDescent="0.3">
      <c r="F112" s="44">
        <v>41558</v>
      </c>
      <c r="G112" s="23">
        <f>G110+1</f>
        <v>49</v>
      </c>
      <c r="H112" s="23"/>
      <c r="I112" s="54" t="s">
        <v>57</v>
      </c>
      <c r="J112" s="32">
        <v>7</v>
      </c>
      <c r="K112" s="20" t="str">
        <f t="shared" si="17"/>
        <v>יוסי גרוס</v>
      </c>
      <c r="L112">
        <f t="shared" si="18"/>
        <v>11</v>
      </c>
      <c r="M112">
        <f t="shared" si="19"/>
        <v>5</v>
      </c>
      <c r="O112" s="73" t="str">
        <f t="shared" si="20"/>
        <v>אבי דגן</v>
      </c>
      <c r="P112" s="74" t="s">
        <v>148</v>
      </c>
      <c r="T112" s="77">
        <f t="shared" si="16"/>
        <v>5</v>
      </c>
      <c r="U112" s="76" t="s">
        <v>146</v>
      </c>
    </row>
    <row r="113" spans="6:21" ht="15.75" thickBot="1" x14ac:dyDescent="0.3">
      <c r="F113" s="45">
        <v>41559</v>
      </c>
      <c r="G113" s="24"/>
      <c r="H113" s="24">
        <f>H111+1</f>
        <v>49</v>
      </c>
      <c r="I113" s="56" t="s">
        <v>58</v>
      </c>
      <c r="J113" s="39">
        <v>20</v>
      </c>
      <c r="K113" s="38" t="str">
        <f t="shared" si="17"/>
        <v>עמיר שלום</v>
      </c>
      <c r="L113">
        <f t="shared" si="18"/>
        <v>11</v>
      </c>
      <c r="M113">
        <f t="shared" si="19"/>
        <v>-8</v>
      </c>
      <c r="O113" s="73" t="str">
        <f t="shared" si="20"/>
        <v>אבי דגן</v>
      </c>
      <c r="P113" s="74" t="s">
        <v>148</v>
      </c>
      <c r="T113" s="77">
        <f t="shared" si="16"/>
        <v>56</v>
      </c>
      <c r="U113" s="76" t="s">
        <v>146</v>
      </c>
    </row>
    <row r="114" spans="6:21" ht="15.75" thickBot="1" x14ac:dyDescent="0.3">
      <c r="F114" s="45">
        <v>41565</v>
      </c>
      <c r="G114" s="23">
        <f>G112+1</f>
        <v>50</v>
      </c>
      <c r="H114" s="23"/>
      <c r="I114" s="54" t="s">
        <v>57</v>
      </c>
      <c r="J114" s="32">
        <v>23</v>
      </c>
      <c r="K114" s="20" t="str">
        <f t="shared" si="17"/>
        <v>רזרבי 3</v>
      </c>
      <c r="L114">
        <f t="shared" si="18"/>
        <v>11</v>
      </c>
      <c r="M114">
        <f t="shared" si="19"/>
        <v>-11</v>
      </c>
      <c r="O114" s="73" t="str">
        <f t="shared" si="20"/>
        <v>אבי דגן</v>
      </c>
      <c r="P114" s="74" t="s">
        <v>148</v>
      </c>
      <c r="T114" s="77">
        <f t="shared" si="16"/>
        <v>53</v>
      </c>
      <c r="U114" s="76" t="s">
        <v>146</v>
      </c>
    </row>
    <row r="115" spans="6:21" ht="15.75" thickBot="1" x14ac:dyDescent="0.3">
      <c r="F115" s="45">
        <v>41566</v>
      </c>
      <c r="G115" s="24"/>
      <c r="H115" s="24">
        <f>H113+1</f>
        <v>50</v>
      </c>
      <c r="I115" s="56" t="s">
        <v>58</v>
      </c>
      <c r="J115" s="39">
        <v>36</v>
      </c>
      <c r="K115" s="38" t="str">
        <f t="shared" si="17"/>
        <v>אברון טל</v>
      </c>
      <c r="L115">
        <f t="shared" si="18"/>
        <v>11</v>
      </c>
      <c r="M115">
        <f t="shared" si="19"/>
        <v>-24</v>
      </c>
      <c r="O115" s="73" t="str">
        <f t="shared" si="20"/>
        <v>אבי דגן</v>
      </c>
      <c r="P115" s="74" t="s">
        <v>148</v>
      </c>
      <c r="T115" s="77">
        <f t="shared" si="16"/>
        <v>40</v>
      </c>
      <c r="U115" s="76" t="s">
        <v>146</v>
      </c>
    </row>
    <row r="116" spans="6:21" ht="15.75" thickBot="1" x14ac:dyDescent="0.3">
      <c r="F116" s="44">
        <v>41572</v>
      </c>
      <c r="G116" s="23">
        <f>G114+1</f>
        <v>51</v>
      </c>
      <c r="H116" s="23"/>
      <c r="I116" s="54" t="s">
        <v>57</v>
      </c>
      <c r="J116" s="32">
        <v>39</v>
      </c>
      <c r="K116" s="20" t="str">
        <f t="shared" si="17"/>
        <v>ישראל פרומרמן</v>
      </c>
      <c r="L116">
        <f t="shared" si="18"/>
        <v>11</v>
      </c>
      <c r="M116">
        <f t="shared" si="19"/>
        <v>-27</v>
      </c>
      <c r="O116" s="73" t="str">
        <f t="shared" si="20"/>
        <v>אבי דגן</v>
      </c>
      <c r="P116" s="74" t="s">
        <v>148</v>
      </c>
      <c r="T116" s="77">
        <f t="shared" si="16"/>
        <v>37</v>
      </c>
      <c r="U116" s="76" t="s">
        <v>146</v>
      </c>
    </row>
    <row r="117" spans="6:21" ht="15.75" thickBot="1" x14ac:dyDescent="0.3">
      <c r="F117" s="47">
        <v>41573</v>
      </c>
      <c r="G117" s="24"/>
      <c r="H117" s="24">
        <f>H115+1</f>
        <v>51</v>
      </c>
      <c r="I117" s="55" t="s">
        <v>58</v>
      </c>
      <c r="J117" s="39">
        <f>J115+16</f>
        <v>52</v>
      </c>
      <c r="K117" s="38" t="str">
        <f t="shared" si="17"/>
        <v>איתן רייכברד</v>
      </c>
      <c r="L117">
        <f t="shared" si="18"/>
        <v>11</v>
      </c>
      <c r="M117">
        <f t="shared" si="19"/>
        <v>-40</v>
      </c>
      <c r="O117" s="73" t="str">
        <f t="shared" si="20"/>
        <v>אבי דגן</v>
      </c>
      <c r="P117" s="74" t="s">
        <v>148</v>
      </c>
      <c r="T117" s="77">
        <f t="shared" si="16"/>
        <v>24</v>
      </c>
      <c r="U117" s="76" t="s">
        <v>146</v>
      </c>
    </row>
    <row r="118" spans="6:21" ht="15.75" thickBot="1" x14ac:dyDescent="0.3">
      <c r="F118" s="45">
        <v>41579</v>
      </c>
      <c r="G118" s="23">
        <f>G116+1</f>
        <v>52</v>
      </c>
      <c r="H118" s="23"/>
      <c r="I118" s="54" t="s">
        <v>57</v>
      </c>
      <c r="J118" s="32">
        <f>J116+16</f>
        <v>55</v>
      </c>
      <c r="K118" s="20" t="str">
        <f t="shared" si="17"/>
        <v>יהודה חן</v>
      </c>
      <c r="L118">
        <f t="shared" si="18"/>
        <v>11</v>
      </c>
      <c r="M118">
        <f t="shared" si="19"/>
        <v>-43</v>
      </c>
      <c r="O118" s="73" t="str">
        <f t="shared" si="20"/>
        <v>אבי דגן</v>
      </c>
      <c r="P118" s="74" t="s">
        <v>148</v>
      </c>
      <c r="T118" s="77">
        <f t="shared" si="16"/>
        <v>21</v>
      </c>
      <c r="U118" s="76" t="s">
        <v>146</v>
      </c>
    </row>
    <row r="119" spans="6:21" ht="15.75" thickBot="1" x14ac:dyDescent="0.3">
      <c r="F119" s="46">
        <v>41580</v>
      </c>
      <c r="G119" s="24"/>
      <c r="H119" s="24">
        <f>H117+1</f>
        <v>52</v>
      </c>
      <c r="I119" s="56" t="s">
        <v>58</v>
      </c>
      <c r="J119" s="39">
        <v>12</v>
      </c>
      <c r="K119" s="38" t="str">
        <f t="shared" si="17"/>
        <v>אמנון הררי</v>
      </c>
      <c r="L119">
        <f t="shared" si="18"/>
        <v>11</v>
      </c>
      <c r="M119">
        <f t="shared" si="19"/>
        <v>0</v>
      </c>
      <c r="O119" s="73" t="str">
        <f t="shared" si="20"/>
        <v>אבי דגן</v>
      </c>
      <c r="P119" s="74" t="s">
        <v>148</v>
      </c>
      <c r="T119" s="77">
        <f t="shared" si="16"/>
        <v>64</v>
      </c>
      <c r="U119" s="76" t="s">
        <v>146</v>
      </c>
    </row>
    <row r="120" spans="6:21" ht="15.75" thickBot="1" x14ac:dyDescent="0.3">
      <c r="F120" s="44">
        <v>41586</v>
      </c>
      <c r="G120" s="23">
        <f>G118+1</f>
        <v>53</v>
      </c>
      <c r="H120" s="23"/>
      <c r="I120" s="54" t="s">
        <v>57</v>
      </c>
      <c r="J120" s="32">
        <v>15</v>
      </c>
      <c r="K120" s="20" t="str">
        <f t="shared" si="17"/>
        <v>טל עוז ארי</v>
      </c>
      <c r="L120">
        <f t="shared" si="18"/>
        <v>11</v>
      </c>
      <c r="M120">
        <f t="shared" si="19"/>
        <v>-3</v>
      </c>
      <c r="O120" s="73" t="str">
        <f t="shared" si="20"/>
        <v>אבי דגן</v>
      </c>
      <c r="P120" s="74" t="s">
        <v>148</v>
      </c>
      <c r="T120" s="77">
        <f t="shared" si="16"/>
        <v>61</v>
      </c>
      <c r="U120" s="76" t="s">
        <v>146</v>
      </c>
    </row>
    <row r="121" spans="6:21" ht="15.75" thickBot="1" x14ac:dyDescent="0.3">
      <c r="F121" s="44">
        <v>41587</v>
      </c>
      <c r="G121" s="24"/>
      <c r="H121" s="24">
        <f>H119+1</f>
        <v>53</v>
      </c>
      <c r="I121" s="56" t="s">
        <v>58</v>
      </c>
      <c r="J121" s="39">
        <f>J119+16</f>
        <v>28</v>
      </c>
      <c r="K121" s="38" t="str">
        <f t="shared" si="17"/>
        <v>יואב נוימן</v>
      </c>
      <c r="L121">
        <f t="shared" si="18"/>
        <v>11</v>
      </c>
      <c r="M121">
        <f t="shared" si="19"/>
        <v>-16</v>
      </c>
      <c r="O121" s="73" t="str">
        <f t="shared" si="20"/>
        <v>אבי דגן</v>
      </c>
      <c r="P121" s="74" t="s">
        <v>148</v>
      </c>
      <c r="T121" s="77">
        <f t="shared" si="16"/>
        <v>48</v>
      </c>
      <c r="U121" s="76" t="s">
        <v>146</v>
      </c>
    </row>
    <row r="122" spans="6:21" ht="15.75" thickBot="1" x14ac:dyDescent="0.3">
      <c r="F122" s="44">
        <v>41593</v>
      </c>
      <c r="G122" s="23">
        <f>G120+1</f>
        <v>54</v>
      </c>
      <c r="H122" s="23"/>
      <c r="I122" s="54" t="s">
        <v>57</v>
      </c>
      <c r="J122" s="32">
        <f>J120+16</f>
        <v>31</v>
      </c>
      <c r="K122" s="20" t="str">
        <f t="shared" si="17"/>
        <v>עומר נאמן</v>
      </c>
      <c r="L122">
        <f t="shared" si="18"/>
        <v>11</v>
      </c>
      <c r="M122">
        <f t="shared" si="19"/>
        <v>-19</v>
      </c>
      <c r="O122" s="73" t="str">
        <f t="shared" si="20"/>
        <v>אבי דגן</v>
      </c>
      <c r="P122" s="74" t="s">
        <v>148</v>
      </c>
      <c r="T122" s="77">
        <f t="shared" si="16"/>
        <v>45</v>
      </c>
      <c r="U122" s="76" t="s">
        <v>146</v>
      </c>
    </row>
    <row r="123" spans="6:21" ht="15.75" thickBot="1" x14ac:dyDescent="0.3">
      <c r="F123" s="44">
        <v>41594</v>
      </c>
      <c r="G123" s="24"/>
      <c r="H123" s="24">
        <f>H121+1</f>
        <v>54</v>
      </c>
      <c r="I123" s="56" t="s">
        <v>58</v>
      </c>
      <c r="J123" s="39">
        <f>J121+16</f>
        <v>44</v>
      </c>
      <c r="K123" s="38" t="str">
        <f t="shared" si="17"/>
        <v>איציק כנען</v>
      </c>
      <c r="L123">
        <f t="shared" si="18"/>
        <v>11</v>
      </c>
      <c r="M123">
        <f t="shared" si="19"/>
        <v>-32</v>
      </c>
      <c r="O123" s="73" t="str">
        <f t="shared" si="20"/>
        <v>אבי דגן</v>
      </c>
      <c r="P123" s="74" t="s">
        <v>148</v>
      </c>
      <c r="T123" s="77">
        <f t="shared" si="16"/>
        <v>32</v>
      </c>
      <c r="U123" s="76" t="s">
        <v>146</v>
      </c>
    </row>
    <row r="124" spans="6:21" ht="15.75" thickBot="1" x14ac:dyDescent="0.3">
      <c r="F124" s="44">
        <v>41600</v>
      </c>
      <c r="G124" s="23">
        <f>G122+1</f>
        <v>55</v>
      </c>
      <c r="H124" s="23"/>
      <c r="I124" s="54" t="s">
        <v>57</v>
      </c>
      <c r="J124" s="32">
        <f>J122+16</f>
        <v>47</v>
      </c>
      <c r="K124" s="20" t="str">
        <f t="shared" si="17"/>
        <v>יצחק יצב</v>
      </c>
      <c r="L124">
        <f t="shared" si="18"/>
        <v>11</v>
      </c>
      <c r="M124">
        <f t="shared" si="19"/>
        <v>-35</v>
      </c>
      <c r="O124" s="73" t="str">
        <f t="shared" si="20"/>
        <v>אבי דגן</v>
      </c>
      <c r="P124" s="74" t="s">
        <v>148</v>
      </c>
      <c r="T124" s="77">
        <f t="shared" si="16"/>
        <v>29</v>
      </c>
      <c r="U124" s="76" t="s">
        <v>146</v>
      </c>
    </row>
    <row r="125" spans="6:21" ht="15.75" thickBot="1" x14ac:dyDescent="0.3">
      <c r="F125" s="44">
        <v>41601</v>
      </c>
      <c r="G125" s="24"/>
      <c r="H125" s="24">
        <f>H123+1</f>
        <v>55</v>
      </c>
      <c r="I125" s="54" t="s">
        <v>58</v>
      </c>
      <c r="J125" s="39">
        <f>J123+16</f>
        <v>60</v>
      </c>
      <c r="K125" s="38" t="str">
        <f t="shared" si="17"/>
        <v>יובל שטיין</v>
      </c>
      <c r="L125">
        <f t="shared" si="18"/>
        <v>11</v>
      </c>
      <c r="M125">
        <f t="shared" si="19"/>
        <v>-48</v>
      </c>
      <c r="O125" s="73" t="str">
        <f t="shared" si="20"/>
        <v>אבי דגן</v>
      </c>
      <c r="P125" s="74" t="s">
        <v>148</v>
      </c>
      <c r="T125" s="77">
        <f t="shared" si="16"/>
        <v>16</v>
      </c>
      <c r="U125" s="76" t="s">
        <v>146</v>
      </c>
    </row>
    <row r="126" spans="6:21" ht="15.75" thickBot="1" x14ac:dyDescent="0.3">
      <c r="F126" s="46">
        <v>41607</v>
      </c>
      <c r="G126" s="23">
        <f>G124+1</f>
        <v>56</v>
      </c>
      <c r="H126" s="23"/>
      <c r="I126" s="54" t="s">
        <v>57</v>
      </c>
      <c r="J126" s="32">
        <v>63</v>
      </c>
      <c r="K126" s="20" t="str">
        <f t="shared" si="17"/>
        <v>אהרלה שגיא</v>
      </c>
      <c r="L126">
        <f t="shared" si="18"/>
        <v>11</v>
      </c>
      <c r="M126">
        <f t="shared" si="19"/>
        <v>-51</v>
      </c>
      <c r="O126" s="73" t="str">
        <f t="shared" si="20"/>
        <v>אבי דגן</v>
      </c>
      <c r="P126" s="74" t="s">
        <v>148</v>
      </c>
      <c r="T126" s="77">
        <f t="shared" si="16"/>
        <v>13</v>
      </c>
      <c r="U126" s="76" t="s">
        <v>146</v>
      </c>
    </row>
    <row r="127" spans="6:21" ht="15.75" thickBot="1" x14ac:dyDescent="0.3">
      <c r="F127" s="47">
        <v>41608</v>
      </c>
      <c r="G127" s="24"/>
      <c r="H127" s="24">
        <f>H125+1</f>
        <v>56</v>
      </c>
      <c r="I127" s="64" t="s">
        <v>58</v>
      </c>
      <c r="J127" s="39">
        <v>5</v>
      </c>
      <c r="K127" s="38" t="str">
        <f t="shared" si="17"/>
        <v>רזרבי 1</v>
      </c>
      <c r="L127">
        <f t="shared" si="18"/>
        <v>11</v>
      </c>
      <c r="M127">
        <f t="shared" si="19"/>
        <v>7</v>
      </c>
      <c r="O127" s="73" t="str">
        <f t="shared" si="20"/>
        <v>אבי דגן</v>
      </c>
      <c r="P127" s="74" t="s">
        <v>148</v>
      </c>
      <c r="T127" s="77">
        <f t="shared" si="16"/>
        <v>7</v>
      </c>
      <c r="U127" s="76" t="s">
        <v>146</v>
      </c>
    </row>
    <row r="128" spans="6:21" ht="15.75" thickBot="1" x14ac:dyDescent="0.3">
      <c r="F128" s="45">
        <v>41614</v>
      </c>
      <c r="G128" s="23">
        <f>G126+1</f>
        <v>57</v>
      </c>
      <c r="H128" s="23"/>
      <c r="I128" s="54" t="s">
        <v>57</v>
      </c>
      <c r="J128" s="32">
        <v>8</v>
      </c>
      <c r="K128" s="20" t="str">
        <f t="shared" si="17"/>
        <v>יאיר רוזנטל</v>
      </c>
      <c r="L128">
        <f t="shared" si="18"/>
        <v>11</v>
      </c>
      <c r="M128">
        <f t="shared" si="19"/>
        <v>4</v>
      </c>
      <c r="O128" s="73" t="str">
        <f t="shared" si="20"/>
        <v>אבי דגן</v>
      </c>
      <c r="P128" s="74" t="s">
        <v>148</v>
      </c>
      <c r="T128" s="77">
        <f t="shared" si="16"/>
        <v>4</v>
      </c>
      <c r="U128" s="76" t="s">
        <v>146</v>
      </c>
    </row>
    <row r="129" spans="6:21" ht="15.75" thickBot="1" x14ac:dyDescent="0.3">
      <c r="F129" s="44">
        <v>41615</v>
      </c>
      <c r="G129" s="24"/>
      <c r="H129" s="24">
        <f>H127+1</f>
        <v>57</v>
      </c>
      <c r="I129" s="54" t="s">
        <v>58</v>
      </c>
      <c r="J129" s="39">
        <v>21</v>
      </c>
      <c r="K129" s="38" t="str">
        <f t="shared" si="17"/>
        <v>דקל רענן</v>
      </c>
      <c r="L129">
        <f t="shared" si="18"/>
        <v>11</v>
      </c>
      <c r="M129">
        <f t="shared" si="19"/>
        <v>-9</v>
      </c>
      <c r="O129" s="73" t="str">
        <f t="shared" si="20"/>
        <v>אבי דגן</v>
      </c>
      <c r="P129" s="74" t="s">
        <v>148</v>
      </c>
      <c r="T129" s="77">
        <f t="shared" si="16"/>
        <v>55</v>
      </c>
      <c r="U129" s="76" t="s">
        <v>146</v>
      </c>
    </row>
    <row r="130" spans="6:21" ht="15.75" thickBot="1" x14ac:dyDescent="0.3">
      <c r="F130" s="45">
        <v>41621</v>
      </c>
      <c r="G130" s="23">
        <f>G128+1</f>
        <v>58</v>
      </c>
      <c r="H130" s="23"/>
      <c r="I130" s="54" t="s">
        <v>57</v>
      </c>
      <c r="J130" s="32">
        <v>24</v>
      </c>
      <c r="K130" s="20" t="str">
        <f t="shared" si="17"/>
        <v>מיכאל פינקוס</v>
      </c>
      <c r="L130">
        <f t="shared" si="18"/>
        <v>11</v>
      </c>
      <c r="M130">
        <f t="shared" si="19"/>
        <v>-12</v>
      </c>
      <c r="O130" s="73" t="str">
        <f t="shared" si="20"/>
        <v>אבי דגן</v>
      </c>
      <c r="P130" s="74" t="s">
        <v>148</v>
      </c>
      <c r="T130" s="77">
        <f t="shared" si="16"/>
        <v>52</v>
      </c>
      <c r="U130" s="76" t="s">
        <v>146</v>
      </c>
    </row>
    <row r="131" spans="6:21" ht="15.75" thickBot="1" x14ac:dyDescent="0.3">
      <c r="F131" s="44">
        <v>41622</v>
      </c>
      <c r="G131" s="24"/>
      <c r="H131" s="24">
        <f>H129+1</f>
        <v>58</v>
      </c>
      <c r="I131" s="54" t="s">
        <v>58</v>
      </c>
      <c r="J131" s="39">
        <v>37</v>
      </c>
      <c r="K131" s="38" t="str">
        <f t="shared" si="17"/>
        <v>נחום יונה</v>
      </c>
      <c r="L131">
        <f t="shared" si="18"/>
        <v>11</v>
      </c>
      <c r="M131">
        <f t="shared" si="19"/>
        <v>-25</v>
      </c>
      <c r="O131" s="73" t="str">
        <f t="shared" si="20"/>
        <v>אבי דגן</v>
      </c>
      <c r="P131" s="74" t="s">
        <v>148</v>
      </c>
      <c r="T131" s="77">
        <f t="shared" si="16"/>
        <v>39</v>
      </c>
      <c r="U131" s="76" t="s">
        <v>146</v>
      </c>
    </row>
    <row r="132" spans="6:21" ht="15.75" thickBot="1" x14ac:dyDescent="0.3">
      <c r="F132" s="44">
        <v>41628</v>
      </c>
      <c r="G132" s="23">
        <f>G130+1</f>
        <v>59</v>
      </c>
      <c r="H132" s="23"/>
      <c r="I132" s="54" t="s">
        <v>57</v>
      </c>
      <c r="J132" s="32">
        <v>40</v>
      </c>
      <c r="K132" s="20" t="str">
        <f t="shared" si="17"/>
        <v>קובי פלדמן</v>
      </c>
      <c r="L132">
        <f t="shared" si="18"/>
        <v>11</v>
      </c>
      <c r="M132">
        <f t="shared" si="19"/>
        <v>-28</v>
      </c>
      <c r="O132" s="73" t="str">
        <f t="shared" si="20"/>
        <v>אבי דגן</v>
      </c>
      <c r="P132" s="74" t="s">
        <v>148</v>
      </c>
      <c r="T132" s="77">
        <f t="shared" si="16"/>
        <v>36</v>
      </c>
      <c r="U132" s="76" t="s">
        <v>146</v>
      </c>
    </row>
    <row r="133" spans="6:21" ht="15.75" thickBot="1" x14ac:dyDescent="0.3">
      <c r="F133" s="44">
        <v>41629</v>
      </c>
      <c r="G133" s="24"/>
      <c r="H133" s="24">
        <f>H131+1</f>
        <v>59</v>
      </c>
      <c r="I133" s="54" t="s">
        <v>58</v>
      </c>
      <c r="J133" s="39">
        <f>J131+16</f>
        <v>53</v>
      </c>
      <c r="K133" s="38" t="str">
        <f t="shared" si="17"/>
        <v>ראובן פליישר</v>
      </c>
      <c r="L133">
        <f t="shared" si="18"/>
        <v>11</v>
      </c>
      <c r="M133">
        <f t="shared" si="19"/>
        <v>-41</v>
      </c>
      <c r="O133" s="73" t="str">
        <f t="shared" si="20"/>
        <v>אבי דגן</v>
      </c>
      <c r="P133" s="74" t="s">
        <v>148</v>
      </c>
      <c r="T133" s="77">
        <f t="shared" si="16"/>
        <v>23</v>
      </c>
      <c r="U133" s="76" t="s">
        <v>146</v>
      </c>
    </row>
    <row r="134" spans="6:21" ht="15.75" thickBot="1" x14ac:dyDescent="0.3">
      <c r="F134" s="45">
        <v>41635</v>
      </c>
      <c r="G134" s="23">
        <f>G132+1</f>
        <v>60</v>
      </c>
      <c r="H134" s="23"/>
      <c r="I134" s="54" t="s">
        <v>57</v>
      </c>
      <c r="J134" s="32">
        <f>J132+16</f>
        <v>56</v>
      </c>
      <c r="K134" s="20" t="str">
        <f t="shared" si="17"/>
        <v>אשר צפנת</v>
      </c>
      <c r="L134">
        <f t="shared" si="18"/>
        <v>11</v>
      </c>
      <c r="M134">
        <f t="shared" si="19"/>
        <v>-44</v>
      </c>
      <c r="O134" s="73" t="str">
        <f t="shared" si="20"/>
        <v>אבי דגן</v>
      </c>
      <c r="P134" s="74" t="s">
        <v>148</v>
      </c>
      <c r="T134" s="77">
        <f t="shared" si="16"/>
        <v>20</v>
      </c>
      <c r="U134" s="76" t="s">
        <v>146</v>
      </c>
    </row>
    <row r="135" spans="6:21" ht="15.75" thickBot="1" x14ac:dyDescent="0.3">
      <c r="F135" s="47">
        <v>41636</v>
      </c>
      <c r="G135" s="24"/>
      <c r="H135" s="24">
        <f>H133+1</f>
        <v>60</v>
      </c>
      <c r="I135" s="55" t="s">
        <v>58</v>
      </c>
      <c r="J135" s="39">
        <v>13</v>
      </c>
      <c r="K135" s="38" t="str">
        <f t="shared" si="17"/>
        <v>רינה לוינסון</v>
      </c>
      <c r="L135">
        <f t="shared" si="18"/>
        <v>11</v>
      </c>
      <c r="M135">
        <f t="shared" si="19"/>
        <v>-1</v>
      </c>
      <c r="O135" s="73" t="str">
        <f t="shared" si="20"/>
        <v>אבי דגן</v>
      </c>
      <c r="P135" s="74" t="s">
        <v>148</v>
      </c>
      <c r="T135" s="77">
        <f t="shared" ref="T135:T143" si="21">IF(M135&gt;0,M135,M135+64)</f>
        <v>63</v>
      </c>
      <c r="U135" s="76" t="s">
        <v>146</v>
      </c>
    </row>
    <row r="136" spans="6:21" ht="15.75" thickBot="1" x14ac:dyDescent="0.3">
      <c r="F136" s="45">
        <v>41642</v>
      </c>
      <c r="G136" s="23">
        <f>G134+1</f>
        <v>61</v>
      </c>
      <c r="H136" s="23"/>
      <c r="I136" s="54" t="s">
        <v>57</v>
      </c>
      <c r="J136" s="32">
        <v>16</v>
      </c>
      <c r="K136" s="20" t="str">
        <f t="shared" si="17"/>
        <v>עומרי דקל</v>
      </c>
      <c r="L136">
        <f t="shared" si="18"/>
        <v>11</v>
      </c>
      <c r="M136">
        <f t="shared" si="19"/>
        <v>-4</v>
      </c>
      <c r="O136" s="73" t="str">
        <f t="shared" si="20"/>
        <v>אבי דגן</v>
      </c>
      <c r="P136" s="74" t="s">
        <v>148</v>
      </c>
      <c r="T136" s="77">
        <f t="shared" si="21"/>
        <v>60</v>
      </c>
      <c r="U136" s="76" t="s">
        <v>146</v>
      </c>
    </row>
    <row r="137" spans="6:21" ht="15.75" thickBot="1" x14ac:dyDescent="0.3">
      <c r="F137" s="45">
        <v>41643</v>
      </c>
      <c r="G137" s="24"/>
      <c r="H137" s="24">
        <f>H135+1</f>
        <v>61</v>
      </c>
      <c r="I137" s="54" t="s">
        <v>58</v>
      </c>
      <c r="J137" s="39">
        <f>J135+16</f>
        <v>29</v>
      </c>
      <c r="K137" s="38" t="str">
        <f t="shared" si="17"/>
        <v>אלי ליברטי</v>
      </c>
      <c r="L137">
        <f t="shared" si="18"/>
        <v>11</v>
      </c>
      <c r="M137">
        <f t="shared" si="19"/>
        <v>-17</v>
      </c>
      <c r="O137" s="73" t="str">
        <f t="shared" si="20"/>
        <v>אבי דגן</v>
      </c>
      <c r="P137" s="74" t="s">
        <v>148</v>
      </c>
      <c r="T137" s="77">
        <f t="shared" si="21"/>
        <v>47</v>
      </c>
      <c r="U137" s="76" t="s">
        <v>146</v>
      </c>
    </row>
    <row r="138" spans="6:21" ht="15.75" thickBot="1" x14ac:dyDescent="0.3">
      <c r="F138" s="45">
        <v>41649</v>
      </c>
      <c r="G138" s="23">
        <f>G136+1</f>
        <v>62</v>
      </c>
      <c r="H138" s="23"/>
      <c r="I138" s="54" t="s">
        <v>57</v>
      </c>
      <c r="J138" s="32">
        <f>J136+16</f>
        <v>32</v>
      </c>
      <c r="K138" s="20" t="str">
        <f t="shared" si="17"/>
        <v>רזרבי 4</v>
      </c>
      <c r="L138">
        <f t="shared" si="18"/>
        <v>11</v>
      </c>
      <c r="M138">
        <f t="shared" si="19"/>
        <v>-20</v>
      </c>
      <c r="O138" s="73" t="str">
        <f t="shared" si="20"/>
        <v>אבי דגן</v>
      </c>
      <c r="P138" s="74" t="s">
        <v>148</v>
      </c>
      <c r="T138" s="77">
        <f t="shared" si="21"/>
        <v>44</v>
      </c>
      <c r="U138" s="76" t="s">
        <v>146</v>
      </c>
    </row>
    <row r="139" spans="6:21" ht="15.75" thickBot="1" x14ac:dyDescent="0.3">
      <c r="F139" s="45">
        <v>41650</v>
      </c>
      <c r="G139" s="24"/>
      <c r="H139" s="24">
        <f>H137+1</f>
        <v>62</v>
      </c>
      <c r="I139" s="54" t="s">
        <v>58</v>
      </c>
      <c r="J139" s="39">
        <f>J137+16</f>
        <v>45</v>
      </c>
      <c r="K139" s="38" t="str">
        <f t="shared" si="17"/>
        <v>אורי סבוראי</v>
      </c>
      <c r="L139">
        <f t="shared" si="18"/>
        <v>11</v>
      </c>
      <c r="M139">
        <f t="shared" si="19"/>
        <v>-33</v>
      </c>
      <c r="O139" s="73" t="str">
        <f t="shared" si="20"/>
        <v>אבי דגן</v>
      </c>
      <c r="P139" s="74" t="s">
        <v>148</v>
      </c>
      <c r="T139" s="77">
        <f t="shared" si="21"/>
        <v>31</v>
      </c>
      <c r="U139" s="76" t="s">
        <v>146</v>
      </c>
    </row>
    <row r="140" spans="6:21" ht="15.75" thickBot="1" x14ac:dyDescent="0.3">
      <c r="F140" s="45">
        <v>41656</v>
      </c>
      <c r="G140" s="23">
        <f>G138+1</f>
        <v>63</v>
      </c>
      <c r="H140" s="23"/>
      <c r="I140" s="54" t="s">
        <v>57</v>
      </c>
      <c r="J140" s="32">
        <f>J138+16</f>
        <v>48</v>
      </c>
      <c r="K140" s="20" t="str">
        <f t="shared" si="17"/>
        <v>שמוליק ברוקשטיין</v>
      </c>
      <c r="L140">
        <f t="shared" si="18"/>
        <v>11</v>
      </c>
      <c r="M140">
        <f t="shared" si="19"/>
        <v>-36</v>
      </c>
      <c r="O140" s="73" t="str">
        <f t="shared" si="20"/>
        <v>אבי דגן</v>
      </c>
      <c r="P140" s="74" t="s">
        <v>148</v>
      </c>
      <c r="T140" s="77">
        <f t="shared" si="21"/>
        <v>28</v>
      </c>
      <c r="U140" s="76" t="s">
        <v>146</v>
      </c>
    </row>
    <row r="141" spans="6:21" ht="15.75" thickBot="1" x14ac:dyDescent="0.3">
      <c r="F141" s="45">
        <v>41657</v>
      </c>
      <c r="G141" s="24"/>
      <c r="H141" s="24">
        <f>H139+1</f>
        <v>63</v>
      </c>
      <c r="I141" s="54" t="s">
        <v>58</v>
      </c>
      <c r="J141" s="37">
        <v>61</v>
      </c>
      <c r="K141" s="38" t="str">
        <f t="shared" si="17"/>
        <v>אמנון ניר</v>
      </c>
      <c r="L141">
        <f t="shared" si="18"/>
        <v>11</v>
      </c>
      <c r="M141">
        <f t="shared" si="19"/>
        <v>-49</v>
      </c>
      <c r="O141" s="73" t="str">
        <f t="shared" si="20"/>
        <v>אבי דגן</v>
      </c>
      <c r="P141" s="74" t="s">
        <v>148</v>
      </c>
      <c r="T141" s="77">
        <f t="shared" si="21"/>
        <v>15</v>
      </c>
      <c r="U141" s="76" t="s">
        <v>146</v>
      </c>
    </row>
    <row r="142" spans="6:21" ht="15.75" thickBot="1" x14ac:dyDescent="0.3">
      <c r="F142" s="45">
        <v>41663</v>
      </c>
      <c r="G142" s="23">
        <f>G140+1</f>
        <v>64</v>
      </c>
      <c r="H142" s="23"/>
      <c r="I142" s="54" t="s">
        <v>57</v>
      </c>
      <c r="J142" s="33">
        <v>64</v>
      </c>
      <c r="K142" s="34" t="str">
        <f t="shared" si="17"/>
        <v>אלכס זוסמן</v>
      </c>
      <c r="L142">
        <f t="shared" si="18"/>
        <v>11</v>
      </c>
      <c r="M142">
        <f t="shared" si="19"/>
        <v>-52</v>
      </c>
      <c r="O142" s="73" t="str">
        <f t="shared" si="20"/>
        <v>אבי דגן</v>
      </c>
      <c r="P142" s="74" t="s">
        <v>148</v>
      </c>
      <c r="T142" s="77">
        <f t="shared" si="21"/>
        <v>12</v>
      </c>
      <c r="U142" s="76" t="s">
        <v>146</v>
      </c>
    </row>
    <row r="143" spans="6:21" ht="15.75" thickBot="1" x14ac:dyDescent="0.3">
      <c r="F143" s="45">
        <v>41664</v>
      </c>
      <c r="G143" s="24"/>
      <c r="H143" s="24">
        <f>H141+1</f>
        <v>64</v>
      </c>
      <c r="I143" s="54" t="s">
        <v>58</v>
      </c>
      <c r="J143" s="40">
        <v>6</v>
      </c>
      <c r="K143" s="41" t="str">
        <f t="shared" si="17"/>
        <v>רפי לוסקי</v>
      </c>
      <c r="L143">
        <f t="shared" si="18"/>
        <v>11</v>
      </c>
      <c r="M143">
        <f t="shared" si="19"/>
        <v>6</v>
      </c>
      <c r="O143" s="73" t="str">
        <f t="shared" si="20"/>
        <v>אבי דגן</v>
      </c>
      <c r="P143" s="74" t="s">
        <v>148</v>
      </c>
      <c r="T143" s="77">
        <f t="shared" si="21"/>
        <v>6</v>
      </c>
      <c r="U143" s="76" t="s">
        <v>146</v>
      </c>
    </row>
  </sheetData>
  <sheetProtection password="CC41" sheet="1"/>
  <mergeCells count="3">
    <mergeCell ref="F5:I5"/>
    <mergeCell ref="J5:K5"/>
    <mergeCell ref="A2:B2"/>
  </mergeCells>
  <dataValidations count="1">
    <dataValidation type="list" allowBlank="1" showInputMessage="1" showErrorMessage="1" sqref="D2">
      <formula1>$R$6:$R$69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תור חדש</vt:lpstr>
      <vt:lpstr>תור</vt:lpstr>
      <vt:lpstr>תור (שישבת)</vt:lpstr>
    </vt:vector>
  </TitlesOfParts>
  <Company>TAU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Taitel</dc:creator>
  <cp:lastModifiedBy>nir</cp:lastModifiedBy>
  <dcterms:created xsi:type="dcterms:W3CDTF">2012-06-11T07:10:39Z</dcterms:created>
  <dcterms:modified xsi:type="dcterms:W3CDTF">2014-06-10T13:01:11Z</dcterms:modified>
</cp:coreProperties>
</file>