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SP24\SWT301_SP24_PE1_154582\Solutions\"/>
    </mc:Choice>
  </mc:AlternateContent>
  <bookViews>
    <workbookView xWindow="0" yWindow="0" windowWidth="23040" windowHeight="10692"/>
  </bookViews>
  <sheets>
    <sheet name="Q1" sheetId="5" r:id="rId1"/>
    <sheet name="Q2" sheetId="1" r:id="rId2"/>
    <sheet name="Q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<sst xmlns="http://schemas.openxmlformats.org/spreadsheetml/2006/main" count="181" uniqueCount="129">
  <si>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</si>
  <si>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</si>
  <si>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</si>
  <si>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</si>
  <si>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</si>
  <si>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</si>
  <si>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</si>
  <si>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</si>
  <si>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</si>
  <si>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</si>
  <si>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</si>
  <si>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</si>
  <si>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</si>
  <si>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</si>
  <si>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</si>
  <si>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</si>
  <si>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</si>
  <si>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</si>
  <si>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</si>
  <si>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</si>
  <si>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</si>
  <si>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</si>
  <si>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</si>
  <si>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</si>
  <si>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</si>
  <si>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</si>
  <si>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</si>
  <si>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</si>
  <si>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</si>
  <si>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</si>
  <si>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</si>
  <si>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</si>
  <si>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</si>
  <si>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</si>
  <si>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</si>
  <si>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</si>
  <si>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</si>
  <si>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</si>
  <si>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</si>
  <si>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</si>
  <si>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</si>
  <si>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</si>
  <si>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</si>
  <si>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</si>
  <si>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Create new receipt</t>
  </si>
  <si>
    <t>UTCID02</t>
  </si>
  <si>
    <t>UTCID03</t>
  </si>
  <si>
    <t>Detail</t>
  </si>
  <si>
    <t>Test case</t>
  </si>
  <si>
    <t>Test date
(dd/mm/yyyy)</t>
  </si>
  <si>
    <t>a</t>
  </si>
  <si>
    <t>b</t>
  </si>
  <si>
    <t>c</t>
  </si>
  <si>
    <t>solveQuadraticEquations</t>
  </si>
  <si>
    <t>The equation has no solution!</t>
  </si>
  <si>
    <t>The equation has two solutions: x1 = 2, x2 = 1</t>
  </si>
  <si>
    <t>The equation has dual solutions: x = 1</t>
  </si>
  <si>
    <t xml:space="preserve">The equation has one solution: x = -6 </t>
  </si>
  <si>
    <t>UTCID04</t>
  </si>
  <si>
    <t>UTCID05</t>
  </si>
  <si>
    <t>P</t>
  </si>
  <si>
    <t>Pass</t>
  </si>
  <si>
    <t>None</t>
  </si>
  <si>
    <t>TC1</t>
  </si>
  <si>
    <t>Valid input data</t>
  </si>
  <si>
    <t>Enter all required fields with valid data</t>
  </si>
  <si>
    <t>"The room [Room] is held temporarily for the guest from [From Date] to [To Date]"</t>
  </si>
  <si>
    <t>TC2</t>
  </si>
  <si>
    <t>"From Date" is in the past</t>
  </si>
  <si>
    <t>Set "From Date" to a past date</t>
  </si>
  <si>
    <t>"The input data for 'From Date' field is invalid!"</t>
  </si>
  <si>
    <t>TC3</t>
  </si>
  <si>
    <t>"To Date" is before "From Date"</t>
  </si>
  <si>
    <t>Set "To Date" to a date before "From Date"</t>
  </si>
  <si>
    <t>"The input data for 'To Date' field is invalid!"</t>
  </si>
  <si>
    <t>TC4</t>
  </si>
  <si>
    <t>Invalid room number</t>
  </si>
  <si>
    <t>Enter an invalid room number</t>
  </si>
  <si>
    <t>"The input data for 'Room' field is invalid!"</t>
  </si>
  <si>
    <t>TC5</t>
  </si>
  <si>
    <t>Invalid Length of Hold</t>
  </si>
  <si>
    <t>Enter "Length of Hold" as "5x"</t>
  </si>
  <si>
    <t>"The input data for 'Length of Hold' field is invalid!"</t>
  </si>
  <si>
    <t>TC6</t>
  </si>
  <si>
    <t>Exceeding maximum name length</t>
  </si>
  <si>
    <t>Enter a name longer than 50 characters</t>
  </si>
  <si>
    <t>"The input data for 'Name' field is invalid!"</t>
  </si>
  <si>
    <t>TC7</t>
  </si>
  <si>
    <t>Exceeding maximum phone number</t>
  </si>
  <si>
    <t>Enter a phone number longer than 20 characters</t>
  </si>
  <si>
    <t>"The input data for 'Phone' field is invalid!"</t>
  </si>
  <si>
    <t>TC8</t>
  </si>
  <si>
    <t>Close functionality with "YES"</t>
  </si>
  <si>
    <t>Data entered</t>
  </si>
  <si>
    <t>Click "CLOSE" and then "YES"</t>
  </si>
  <si>
    <t>Function exits and no data is saved</t>
  </si>
  <si>
    <t>TC9</t>
  </si>
  <si>
    <t>Close functionality with "NO"</t>
  </si>
  <si>
    <t>Click "CLOSE" and then "NO"</t>
  </si>
  <si>
    <t>Confirmation message closes, and no other action is taken</t>
  </si>
  <si>
    <t>TC10</t>
  </si>
  <si>
    <t>Holding period is invalid</t>
  </si>
  <si>
    <t>Future "From Date"</t>
  </si>
  <si>
    <t>Enter a holding period that exceeds "From Date"</t>
  </si>
  <si>
    <t>"The temporary room holding period for guests is invalid!"</t>
  </si>
  <si>
    <t>TC11</t>
  </si>
  <si>
    <t>Room availability check fails</t>
  </si>
  <si>
    <t>Room booked</t>
  </si>
  <si>
    <t>Enter a range where the room is not available</t>
  </si>
  <si>
    <t>"The room cannot be held because there is no available room!"</t>
  </si>
  <si>
    <t>TC12</t>
  </si>
  <si>
    <t>All validations pass</t>
  </si>
  <si>
    <t>Room available</t>
  </si>
  <si>
    <t>Enter all valid data and room is available</t>
  </si>
  <si>
    <t>Missing import for Stack class</t>
  </si>
  <si>
    <t>Use of raw types for Stack</t>
  </si>
  <si>
    <t>Incomplete functionality for symmetry checking</t>
  </si>
  <si>
    <t>Compare characters in a loop, not entire strings</t>
  </si>
  <si>
    <t>Inefficient string concatenation in a loop</t>
  </si>
  <si>
    <t>Scanner object not closed</t>
  </si>
  <si>
    <t>Logical error in symmetry checking</t>
  </si>
  <si>
    <t>Correct the logic to properly check for symmetry</t>
  </si>
  <si>
    <t>Add import java.util.Stack;</t>
  </si>
  <si>
    <t>Change to Stack&lt;Character&gt; stack = new Stack&lt;&gt;();</t>
  </si>
  <si>
    <t>Use StringBuilder instead of += for strings</t>
  </si>
  <si>
    <t>Add in.close(); after its last use</t>
  </si>
  <si>
    <t>Exception handling for Scanner input</t>
  </si>
  <si>
    <t>Add try-catch blocks for handling Scanner exceptions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</si>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</sst>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8" borderId="49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top"/>
    </xf>
    <xf numFmtId="0" fontId="18" fillId="8" borderId="51" xfId="1" applyFont="1" applyFill="1" applyBorder="1" applyAlignment="1">
      <alignment vertical="top"/>
    </xf>
    <xf numFmtId="0" fontId="18" fillId="8" borderId="51" xfId="1" applyFont="1" applyFill="1" applyBorder="1" applyAlignment="1">
      <alignment vertical="center"/>
    </xf>
    <xf numFmtId="0" fontId="18" fillId="8" borderId="49" xfId="1" applyFont="1" applyFill="1" applyBorder="1" applyAlignment="1">
      <alignment vertical="top"/>
    </xf>
    <xf numFmtId="0" fontId="18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6" fillId="4" borderId="56" xfId="1" applyFont="1" applyFill="1" applyBorder="1" applyAlignment="1">
      <alignment horizontal="right"/>
    </xf>
    <xf numFmtId="0" fontId="15" fillId="0" borderId="56" xfId="1" applyFont="1" applyBorder="1" applyAlignment="1">
      <alignment vertical="top"/>
    </xf>
    <xf numFmtId="0" fontId="15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6" borderId="36" xfId="0" applyFont="1" applyFill="1" applyBorder="1" applyAlignment="1">
      <alignment vertical="top" wrapText="1"/>
    </xf>
    <xf numFmtId="16" fontId="2" fillId="6" borderId="36" xfId="0" applyNumberFormat="1" applyFont="1" applyFill="1" applyBorder="1" applyAlignment="1">
      <alignment vertical="top"/>
    </xf>
    <xf numFmtId="0" fontId="2" fillId="6" borderId="36" xfId="0" applyFont="1" applyFill="1" applyBorder="1" applyAlignment="1">
      <alignment horizontal="left" vertical="top"/>
    </xf>
    <xf numFmtId="0" fontId="2" fillId="6" borderId="36" xfId="0" applyFont="1" applyFill="1" applyBorder="1" applyAlignment="1">
      <alignment horizontal="left" vertical="top" wrapText="1"/>
    </xf>
    <xf numFmtId="16" fontId="2" fillId="6" borderId="36" xfId="0" applyNumberFormat="1" applyFont="1" applyFill="1" applyBorder="1" applyAlignment="1">
      <alignment horizontal="right" vertical="top"/>
    </xf>
    <xf numFmtId="16" fontId="2" fillId="6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3" fillId="9" borderId="36" xfId="2" applyFont="1" applyFill="1" applyBorder="1" applyAlignment="1">
      <alignment horizontal="center" vertical="center" wrapText="1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8" fillId="8" borderId="36" xfId="0" applyFont="1" applyFill="1" applyBorder="1" applyAlignment="1">
      <alignment horizontal="center"/>
    </xf>
    <xf numFmtId="0" fontId="2" fillId="5" borderId="36" xfId="2" applyFont="1" applyFill="1" applyBorder="1" applyAlignment="1">
      <alignment horizontal="left" vertical="top" wrapText="1"/>
    </xf>
    <xf numFmtId="0" fontId="2" fillId="0" borderId="36" xfId="0" applyFont="1" applyBorder="1"/>
    <xf numFmtId="16" fontId="21" fillId="0" borderId="36" xfId="0" applyNumberFormat="1" applyFont="1" applyBorder="1" applyAlignment="1">
      <alignment horizontal="right" vertical="top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9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8" sqref="B8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11" t="s">
        <v>42</v>
      </c>
      <c r="B1" s="111" t="s">
        <v>40</v>
      </c>
      <c r="C1" s="111" t="s">
        <v>41</v>
      </c>
      <c r="D1" s="111" t="s">
        <v>47</v>
      </c>
    </row>
    <row r="2" spans="1:4">
      <c r="A2" s="89">
        <v>1</v>
      </c>
      <c r="B2" s="105" t="s">
        <v>114</v>
      </c>
      <c r="C2" s="104">
        <v>2</v>
      </c>
      <c r="D2" s="106" t="s">
        <v>122</v>
      </c>
    </row>
    <row r="3" spans="1:4">
      <c r="A3" s="89">
        <v>2</v>
      </c>
      <c r="B3" s="105" t="s">
        <v>115</v>
      </c>
      <c r="C3" s="104">
        <v>10</v>
      </c>
      <c r="D3" s="106" t="s">
        <v>123</v>
      </c>
    </row>
    <row r="4" spans="1:4" ht="28.8">
      <c r="A4" s="89">
        <v>3</v>
      </c>
      <c r="B4" s="105" t="s">
        <v>116</v>
      </c>
      <c r="C4" s="104">
        <v>19</v>
      </c>
      <c r="D4" s="106" t="s">
        <v>117</v>
      </c>
    </row>
    <row r="5" spans="1:4">
      <c r="A5" s="89">
        <v>4</v>
      </c>
      <c r="B5" s="106" t="s">
        <v>118</v>
      </c>
      <c r="C5" s="107">
        <v>15</v>
      </c>
      <c r="D5" s="106" t="s">
        <v>124</v>
      </c>
    </row>
    <row r="6" spans="1:4">
      <c r="A6" s="89">
        <v>5</v>
      </c>
      <c r="B6" s="106" t="s">
        <v>119</v>
      </c>
      <c r="C6" s="107">
        <v>7</v>
      </c>
      <c r="D6" s="105" t="s">
        <v>125</v>
      </c>
    </row>
    <row r="7" spans="1:4" ht="28.8">
      <c r="A7" s="89">
        <v>6</v>
      </c>
      <c r="B7" s="106" t="s">
        <v>126</v>
      </c>
      <c r="C7" s="114">
        <v>45405</v>
      </c>
      <c r="D7" s="105" t="s">
        <v>127</v>
      </c>
    </row>
    <row r="8" spans="1:4" ht="28.8">
      <c r="A8" s="89">
        <v>7</v>
      </c>
      <c r="B8" s="106" t="s">
        <v>120</v>
      </c>
      <c r="C8" s="107">
        <v>19</v>
      </c>
      <c r="D8" s="105" t="s">
        <v>121</v>
      </c>
    </row>
    <row r="10" spans="1:4">
      <c r="A10" s="30" t="s">
        <v>39</v>
      </c>
      <c r="B10" s="88" t="s">
        <v>38</v>
      </c>
      <c r="C10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workbookViewId="0">
      <selection activeCell="C2" sqref="C2:E2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6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8" t="s">
        <v>0</v>
      </c>
      <c r="B1" s="159"/>
      <c r="C1" s="160" t="s">
        <v>53</v>
      </c>
      <c r="D1" s="161"/>
      <c r="E1" s="162"/>
      <c r="F1" s="163" t="s">
        <v>1</v>
      </c>
      <c r="G1" s="164"/>
      <c r="H1" s="164"/>
      <c r="I1" s="164"/>
      <c r="J1" s="164"/>
      <c r="K1" s="164"/>
      <c r="L1" s="165" t="s">
        <v>53</v>
      </c>
      <c r="M1" s="166"/>
      <c r="N1" s="166"/>
      <c r="O1" s="166"/>
      <c r="P1" s="166"/>
      <c r="Q1" s="166"/>
      <c r="R1" s="166"/>
      <c r="S1" s="166"/>
      <c r="T1" s="167"/>
    </row>
    <row r="2" spans="1:22" ht="13.5" customHeight="1">
      <c r="A2" s="138" t="s">
        <v>2</v>
      </c>
      <c r="B2" s="139"/>
      <c r="C2" s="168" t="s">
        <v>128</v>
      </c>
      <c r="D2" s="169"/>
      <c r="E2" s="170"/>
      <c r="F2" s="142" t="s">
        <v>3</v>
      </c>
      <c r="G2" s="143"/>
      <c r="H2" s="143"/>
      <c r="I2" s="143"/>
      <c r="J2" s="143"/>
      <c r="K2" s="144"/>
      <c r="L2" s="171"/>
      <c r="M2" s="171"/>
      <c r="N2" s="171"/>
      <c r="O2" s="3"/>
      <c r="P2" s="3"/>
      <c r="Q2" s="3"/>
      <c r="R2" s="3"/>
      <c r="S2" s="3"/>
      <c r="T2" s="4"/>
    </row>
    <row r="3" spans="1:22" ht="13.5" customHeight="1">
      <c r="A3" s="138" t="s">
        <v>4</v>
      </c>
      <c r="B3" s="139"/>
      <c r="C3" s="140">
        <v>28</v>
      </c>
      <c r="D3" s="141"/>
      <c r="E3" s="5"/>
      <c r="F3" s="142" t="s">
        <v>5</v>
      </c>
      <c r="G3" s="143"/>
      <c r="H3" s="143"/>
      <c r="I3" s="143"/>
      <c r="J3" s="143"/>
      <c r="K3" s="144"/>
      <c r="L3" s="145">
        <v>-1</v>
      </c>
      <c r="M3" s="146"/>
      <c r="N3" s="146"/>
      <c r="O3" s="146"/>
      <c r="P3" s="146"/>
      <c r="Q3" s="146"/>
      <c r="R3" s="146"/>
      <c r="S3" s="146"/>
      <c r="T3" s="147"/>
    </row>
    <row r="4" spans="1:22" ht="13.5" customHeight="1">
      <c r="A4" s="138" t="s">
        <v>6</v>
      </c>
      <c r="B4" s="139"/>
      <c r="C4" s="148" t="s">
        <v>7</v>
      </c>
      <c r="D4" s="148"/>
      <c r="E4" s="148"/>
      <c r="F4" s="149"/>
      <c r="G4" s="149"/>
      <c r="H4" s="149"/>
      <c r="I4" s="149"/>
      <c r="J4" s="149"/>
      <c r="K4" s="149"/>
      <c r="L4" s="148"/>
      <c r="M4" s="148"/>
      <c r="N4" s="148"/>
      <c r="O4" s="148"/>
      <c r="P4" s="148"/>
      <c r="Q4" s="148"/>
      <c r="R4" s="148"/>
      <c r="S4" s="148"/>
      <c r="T4" s="148"/>
    </row>
    <row r="5" spans="1:22" ht="13.5" customHeight="1">
      <c r="A5" s="150" t="s">
        <v>8</v>
      </c>
      <c r="B5" s="151"/>
      <c r="C5" s="152" t="s">
        <v>9</v>
      </c>
      <c r="D5" s="153"/>
      <c r="E5" s="154"/>
      <c r="F5" s="152" t="s">
        <v>10</v>
      </c>
      <c r="G5" s="153"/>
      <c r="H5" s="153"/>
      <c r="I5" s="153"/>
      <c r="J5" s="153"/>
      <c r="K5" s="155"/>
      <c r="L5" s="153" t="s">
        <v>11</v>
      </c>
      <c r="M5" s="153"/>
      <c r="N5" s="153"/>
      <c r="O5" s="156" t="s">
        <v>12</v>
      </c>
      <c r="P5" s="153"/>
      <c r="Q5" s="153"/>
      <c r="R5" s="153"/>
      <c r="S5" s="153"/>
      <c r="T5" s="157"/>
    </row>
    <row r="6" spans="1:22" ht="13.5" customHeight="1" thickBot="1">
      <c r="A6" s="131">
        <f>COUNTIF(F43:HQ43,"P")</f>
        <v>5</v>
      </c>
      <c r="B6" s="132"/>
      <c r="C6" s="133">
        <f>COUNTIF(F43:HQ43,"F")</f>
        <v>0</v>
      </c>
      <c r="D6" s="134"/>
      <c r="E6" s="132"/>
      <c r="F6" s="133">
        <f>SUM(O6,- A6,- C6)</f>
        <v>0</v>
      </c>
      <c r="G6" s="134"/>
      <c r="H6" s="134"/>
      <c r="I6" s="134"/>
      <c r="J6" s="134"/>
      <c r="K6" s="135"/>
      <c r="L6" s="27">
        <f>COUNTIF(E42:HQ42,"N")</f>
        <v>5</v>
      </c>
      <c r="M6" s="27">
        <f>COUNTIF(E42:HQ42,"A")</f>
        <v>0</v>
      </c>
      <c r="N6" s="27">
        <f>COUNTIF(E42:HQ42,"B")</f>
        <v>0</v>
      </c>
      <c r="O6" s="136">
        <f>COUNTA(E8:HT8)</f>
        <v>5</v>
      </c>
      <c r="P6" s="134"/>
      <c r="Q6" s="134"/>
      <c r="R6" s="134"/>
      <c r="S6" s="134"/>
      <c r="T6" s="137"/>
      <c r="U6" s="6"/>
    </row>
    <row r="7" spans="1:22" ht="10.8" thickBot="1"/>
    <row r="8" spans="1:22" ht="46.5" customHeight="1" thickBot="1">
      <c r="A8" s="115"/>
      <c r="B8" s="116"/>
      <c r="C8" s="116"/>
      <c r="D8" s="116"/>
      <c r="E8" s="39"/>
      <c r="F8" s="49" t="s">
        <v>13</v>
      </c>
      <c r="G8" s="49" t="s">
        <v>45</v>
      </c>
      <c r="H8" s="49" t="s">
        <v>46</v>
      </c>
      <c r="I8" s="49" t="s">
        <v>58</v>
      </c>
      <c r="J8" s="49" t="s">
        <v>59</v>
      </c>
      <c r="K8" s="50"/>
      <c r="L8" s="50"/>
      <c r="M8" s="50"/>
      <c r="N8" s="50"/>
      <c r="O8" s="50"/>
      <c r="P8" s="50"/>
      <c r="Q8" s="50"/>
      <c r="R8" s="50"/>
      <c r="S8" s="50"/>
      <c r="T8" s="51"/>
      <c r="U8" s="30"/>
      <c r="V8" s="87"/>
    </row>
    <row r="9" spans="1:22" ht="13.5" customHeight="1">
      <c r="A9" s="43" t="s">
        <v>14</v>
      </c>
      <c r="B9" s="40" t="s">
        <v>15</v>
      </c>
      <c r="C9" s="52"/>
      <c r="D9" s="53"/>
      <c r="E9" s="5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4"/>
      <c r="B10" s="41"/>
      <c r="C10" s="9"/>
      <c r="D10" s="25" t="s">
        <v>43</v>
      </c>
      <c r="E10" s="5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87"/>
    </row>
    <row r="11" spans="1:22" ht="13.5" customHeight="1">
      <c r="A11" s="44"/>
      <c r="B11" s="41"/>
      <c r="C11" s="9"/>
      <c r="D11" s="25"/>
      <c r="E11" s="5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4"/>
      <c r="B12" s="41" t="s">
        <v>36</v>
      </c>
      <c r="C12" s="9"/>
      <c r="D12" s="25"/>
      <c r="E12" s="5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4"/>
      <c r="B13" s="42" t="s">
        <v>50</v>
      </c>
      <c r="C13" s="9"/>
      <c r="D13" s="25">
        <v>0</v>
      </c>
      <c r="E13" s="57"/>
      <c r="F13" s="11" t="s">
        <v>16</v>
      </c>
      <c r="G13" s="11" t="s">
        <v>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4"/>
      <c r="B14" s="41"/>
      <c r="C14" s="9"/>
      <c r="D14" s="25">
        <v>1</v>
      </c>
      <c r="E14" s="57"/>
      <c r="F14" s="11"/>
      <c r="G14" s="11"/>
      <c r="H14" s="11" t="s">
        <v>16</v>
      </c>
      <c r="I14" s="11" t="s">
        <v>16</v>
      </c>
      <c r="J14" s="11" t="s">
        <v>16</v>
      </c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4"/>
      <c r="B15" s="41"/>
      <c r="C15" s="9"/>
      <c r="D15" s="25"/>
      <c r="E15" s="57"/>
      <c r="F15" s="11"/>
      <c r="G15" s="11"/>
      <c r="H15" s="11"/>
      <c r="I15" s="11"/>
      <c r="J15" s="103"/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4"/>
      <c r="B16" s="41"/>
      <c r="C16" s="9"/>
      <c r="D16" s="25"/>
      <c r="E16" s="5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4"/>
      <c r="B17" s="42" t="s">
        <v>51</v>
      </c>
      <c r="C17" s="9"/>
      <c r="D17" s="25"/>
      <c r="E17" s="57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4"/>
      <c r="B18" s="41"/>
      <c r="C18" s="9"/>
      <c r="D18" s="117">
        <v>0</v>
      </c>
      <c r="E18" s="118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4"/>
      <c r="B19" s="41"/>
      <c r="C19" s="9"/>
      <c r="D19" s="127">
        <v>-2</v>
      </c>
      <c r="E19" s="128"/>
      <c r="F19" s="11"/>
      <c r="G19" s="11" t="s">
        <v>16</v>
      </c>
      <c r="H19" s="11"/>
      <c r="I19" s="11" t="s">
        <v>16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4"/>
      <c r="B20" s="41"/>
      <c r="C20" s="9"/>
      <c r="D20" s="129">
        <v>-3</v>
      </c>
      <c r="E20" s="130"/>
      <c r="F20" s="11"/>
      <c r="G20" s="11"/>
      <c r="H20" s="11" t="s">
        <v>16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4"/>
      <c r="B21" s="41"/>
      <c r="C21" s="9"/>
      <c r="D21" s="109">
        <v>2</v>
      </c>
      <c r="E21" s="110"/>
      <c r="F21" s="11"/>
      <c r="G21" s="11"/>
      <c r="H21" s="11"/>
      <c r="I21" s="11"/>
      <c r="J21" s="11" t="s">
        <v>16</v>
      </c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4"/>
      <c r="B22" s="42" t="s">
        <v>52</v>
      </c>
      <c r="C22" s="9"/>
      <c r="D22" s="25"/>
      <c r="E22" s="5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4"/>
      <c r="B23" s="41"/>
      <c r="C23" s="9"/>
      <c r="D23" s="117">
        <v>2</v>
      </c>
      <c r="E23" s="118"/>
      <c r="F23" s="11" t="s">
        <v>16</v>
      </c>
      <c r="G23" s="11"/>
      <c r="H23" s="11" t="s">
        <v>16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4"/>
      <c r="B24" s="41"/>
      <c r="C24" s="9"/>
      <c r="D24" s="117">
        <v>-12</v>
      </c>
      <c r="E24" s="118"/>
      <c r="F24" s="11"/>
      <c r="G24" s="11" t="s">
        <v>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4"/>
      <c r="B25" s="41"/>
      <c r="C25" s="9"/>
      <c r="D25" s="59">
        <v>1</v>
      </c>
      <c r="E25" s="57"/>
      <c r="F25" s="11"/>
      <c r="G25" s="11"/>
      <c r="H25" s="11"/>
      <c r="I25" s="11" t="s">
        <v>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4"/>
      <c r="B26" s="41"/>
      <c r="C26" s="9"/>
      <c r="D26" s="10">
        <v>3</v>
      </c>
      <c r="E26" s="58"/>
      <c r="F26" s="11"/>
      <c r="G26" s="11"/>
      <c r="H26" s="11"/>
      <c r="I26" s="11"/>
      <c r="J26" s="11" t="s">
        <v>16</v>
      </c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4"/>
      <c r="B27" s="41"/>
      <c r="C27" s="9"/>
      <c r="D27" s="10"/>
      <c r="E27" s="5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4"/>
      <c r="B28" s="41"/>
      <c r="C28" s="9"/>
      <c r="D28" s="10"/>
      <c r="E28" s="5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>
      <c r="A29" s="44"/>
      <c r="B29" s="60"/>
      <c r="C29" s="9"/>
      <c r="D29" s="10"/>
      <c r="E29" s="5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2"/>
    </row>
    <row r="30" spans="1:21" ht="13.5" customHeight="1" thickBot="1">
      <c r="A30" s="47"/>
      <c r="B30" s="61"/>
      <c r="C30" s="62"/>
      <c r="D30" s="63"/>
      <c r="E30" s="5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3"/>
    </row>
    <row r="31" spans="1:21" ht="13.5" customHeight="1">
      <c r="A31" s="48" t="s">
        <v>17</v>
      </c>
      <c r="B31" s="67" t="s">
        <v>18</v>
      </c>
      <c r="C31" s="68"/>
      <c r="D31" s="69"/>
      <c r="E31" s="70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</row>
    <row r="32" spans="1:21" ht="13.5" customHeight="1">
      <c r="A32" s="45"/>
      <c r="B32" s="73"/>
      <c r="C32" s="13"/>
      <c r="D32" s="26" t="s">
        <v>54</v>
      </c>
      <c r="E32" s="15"/>
      <c r="F32" s="11" t="s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2"/>
    </row>
    <row r="33" spans="1:20" ht="13.5" customHeight="1">
      <c r="A33" s="45"/>
      <c r="B33" s="73"/>
      <c r="C33" s="16"/>
      <c r="D33" s="26" t="s">
        <v>57</v>
      </c>
      <c r="E33" s="17"/>
      <c r="F33" s="11"/>
      <c r="G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5"/>
      <c r="B34" s="73"/>
      <c r="C34" s="16"/>
      <c r="D34" s="26" t="s">
        <v>55</v>
      </c>
      <c r="E34" s="17"/>
      <c r="F34" s="11"/>
      <c r="G34" s="11"/>
      <c r="H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5"/>
      <c r="B35" s="73"/>
      <c r="C35" s="16"/>
      <c r="D35" s="26" t="s">
        <v>56</v>
      </c>
      <c r="E35" s="17"/>
      <c r="F35" s="11"/>
      <c r="G35" s="11"/>
      <c r="H35" s="11"/>
      <c r="I35" s="11" t="s">
        <v>16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5"/>
      <c r="B36" s="73"/>
      <c r="C36" s="16"/>
      <c r="D36" s="26" t="s">
        <v>54</v>
      </c>
      <c r="E36" s="17"/>
      <c r="F36" s="11"/>
      <c r="G36" s="11"/>
      <c r="H36" s="11"/>
      <c r="I36" s="11"/>
      <c r="J36" s="11" t="s">
        <v>16</v>
      </c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5"/>
      <c r="B37" s="73" t="s">
        <v>19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>
      <c r="A38" s="45"/>
      <c r="B38" s="73"/>
      <c r="C38" s="16"/>
      <c r="D38" s="14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2"/>
    </row>
    <row r="39" spans="1:20" ht="13.5" customHeight="1">
      <c r="A39" s="45"/>
      <c r="B39" s="73" t="s">
        <v>20</v>
      </c>
      <c r="C39" s="16"/>
      <c r="D39" s="14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2"/>
    </row>
    <row r="40" spans="1:20" ht="13.5" customHeight="1">
      <c r="A40" s="45"/>
      <c r="B40" s="73"/>
      <c r="C40" s="16"/>
      <c r="D40" s="26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2"/>
    </row>
    <row r="41" spans="1:20" ht="13.5" customHeight="1" thickBot="1">
      <c r="A41" s="46"/>
      <c r="B41" s="74"/>
      <c r="C41" s="75"/>
      <c r="D41" s="76"/>
      <c r="E41" s="77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3.5" customHeight="1">
      <c r="A42" s="45" t="s">
        <v>21</v>
      </c>
      <c r="B42" s="119" t="s">
        <v>22</v>
      </c>
      <c r="C42" s="120"/>
      <c r="D42" s="120"/>
      <c r="E42" s="64"/>
      <c r="F42" s="65" t="s">
        <v>23</v>
      </c>
      <c r="G42" s="65" t="s">
        <v>23</v>
      </c>
      <c r="H42" s="65" t="s">
        <v>23</v>
      </c>
      <c r="I42" s="65" t="s">
        <v>23</v>
      </c>
      <c r="J42" s="65" t="s">
        <v>23</v>
      </c>
      <c r="K42" s="65"/>
      <c r="L42" s="65"/>
      <c r="M42" s="65"/>
      <c r="N42" s="65"/>
      <c r="O42" s="65"/>
      <c r="P42" s="65"/>
      <c r="Q42" s="65"/>
      <c r="R42" s="65"/>
      <c r="S42" s="65"/>
      <c r="T42" s="66"/>
    </row>
    <row r="43" spans="1:20" ht="13.5" customHeight="1">
      <c r="A43" s="45"/>
      <c r="B43" s="121" t="s">
        <v>24</v>
      </c>
      <c r="C43" s="122"/>
      <c r="D43" s="122"/>
      <c r="E43" s="19"/>
      <c r="F43" s="20" t="s">
        <v>60</v>
      </c>
      <c r="G43" s="20" t="s">
        <v>60</v>
      </c>
      <c r="H43" s="20" t="s">
        <v>60</v>
      </c>
      <c r="I43" s="20" t="s">
        <v>60</v>
      </c>
      <c r="J43" s="20" t="s">
        <v>60</v>
      </c>
      <c r="K43" s="20"/>
      <c r="L43" s="20"/>
      <c r="M43" s="20"/>
      <c r="N43" s="20"/>
      <c r="O43" s="20"/>
      <c r="P43" s="20"/>
      <c r="Q43" s="20"/>
      <c r="R43" s="20"/>
      <c r="S43" s="20"/>
      <c r="T43" s="34"/>
    </row>
    <row r="44" spans="1:20" ht="13.5" customHeight="1">
      <c r="A44" s="45"/>
      <c r="B44" s="123" t="s">
        <v>25</v>
      </c>
      <c r="C44" s="124"/>
      <c r="D44" s="124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35"/>
    </row>
    <row r="45" spans="1:20" ht="10.8" thickBot="1">
      <c r="A45" s="46"/>
      <c r="B45" s="125" t="s">
        <v>26</v>
      </c>
      <c r="C45" s="126"/>
      <c r="D45" s="126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1:20">
      <c r="A46" s="23"/>
    </row>
    <row r="49" spans="1:3">
      <c r="A49" s="30" t="s">
        <v>39</v>
      </c>
      <c r="B49" s="88" t="s">
        <v>38</v>
      </c>
    </row>
    <row r="50" spans="1:3">
      <c r="B50" s="28" t="s">
        <v>37</v>
      </c>
      <c r="C50" s="29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5:D45"/>
    <mergeCell ref="D19:E19"/>
    <mergeCell ref="D20:E20"/>
    <mergeCell ref="D23:E23"/>
    <mergeCell ref="D24:E24"/>
    <mergeCell ref="A8:D8"/>
    <mergeCell ref="D18:E18"/>
    <mergeCell ref="B42:D42"/>
    <mergeCell ref="B43:D43"/>
    <mergeCell ref="B44:D44"/>
  </mergeCells>
  <phoneticPr fontId="30" type="noConversion"/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4:H36 I33:T36 F37:T41 F33:G36 F9:T32">
      <formula1>"O, "</formula1>
    </dataValidation>
    <dataValidation type="list" allowBlank="1" showInputMessage="1" showErrorMessage="1" sqref="WVN983083:WWB98308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F43:T43">
      <formula1>"P,F, "</formula1>
    </dataValidation>
    <dataValidation type="list" allowBlank="1" showInputMessage="1" showErrorMessage="1" sqref="WVN983082:WWB98308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F42:T42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ColWidth="9" defaultRowHeight="10.199999999999999"/>
  <cols>
    <col min="1" max="1" width="8" style="24" bestFit="1" customWidth="1"/>
    <col min="2" max="2" width="23" style="24" customWidth="1"/>
    <col min="3" max="3" width="24.88671875" style="24" bestFit="1" customWidth="1"/>
    <col min="4" max="4" width="23.5546875" style="24" customWidth="1"/>
    <col min="5" max="5" width="20.77734375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17.21875" style="24" customWidth="1"/>
    <col min="10" max="16384" width="9" style="24"/>
  </cols>
  <sheetData>
    <row r="1" spans="1:9" ht="20.399999999999999">
      <c r="A1" s="172" t="s">
        <v>48</v>
      </c>
      <c r="B1" s="172"/>
      <c r="C1" s="172"/>
      <c r="D1" s="172"/>
      <c r="E1" s="172"/>
      <c r="F1" s="172"/>
      <c r="G1" s="172"/>
      <c r="H1" s="172"/>
      <c r="I1" s="172"/>
    </row>
    <row r="2" spans="1:9" ht="13.8">
      <c r="A2" s="90"/>
      <c r="B2" s="90"/>
      <c r="C2" s="91"/>
      <c r="D2" s="92" t="str">
        <f>"Pass: "&amp;COUNTIF($F$7:$F$942,"Pass")</f>
        <v>Pass: 11</v>
      </c>
      <c r="E2" s="93" t="str">
        <f>"Untested: "&amp;COUNTIF($F$7:$F$942,"Untest")</f>
        <v>Untested: 0</v>
      </c>
      <c r="F2" s="90"/>
      <c r="G2" s="94"/>
      <c r="H2" s="95"/>
      <c r="I2" s="95"/>
    </row>
    <row r="3" spans="1:9" ht="26.4">
      <c r="A3" s="96" t="s">
        <v>27</v>
      </c>
      <c r="B3" s="97" t="s">
        <v>44</v>
      </c>
      <c r="C3" s="98"/>
      <c r="D3" s="92" t="str">
        <f>"Fail: "&amp;COUNTIF($F$7:$F$942,"Fail")</f>
        <v>Fail: 0</v>
      </c>
      <c r="E3" s="93" t="str">
        <f>"N/A: "&amp;COUNTIF($F$7:$F$942,"N/A")</f>
        <v>N/A: 0</v>
      </c>
      <c r="F3" s="90"/>
      <c r="G3" s="94"/>
      <c r="H3" s="95"/>
      <c r="I3" s="95"/>
    </row>
    <row r="4" spans="1:9" ht="13.8">
      <c r="A4" s="99" t="s">
        <v>28</v>
      </c>
      <c r="B4" s="97" t="s">
        <v>128</v>
      </c>
      <c r="C4" s="99"/>
      <c r="D4" s="100" t="str">
        <f>"Percent Complete: "&amp;ROUND((COUNTIF($F$7:$F$942,"Pass")*100)/((COUNTA($A$7:$A$942)*5)-COUNTIF($F$6:$F$952,"N/A")),2)&amp;"%"</f>
        <v>Percent Complete: 20%</v>
      </c>
      <c r="E4" s="101" t="str">
        <f>"Number of cases: "&amp;(COUNTA($A$6:$A$942))</f>
        <v>Number of cases: 12</v>
      </c>
      <c r="F4" s="90"/>
      <c r="G4" s="102"/>
      <c r="H4" s="95"/>
      <c r="I4" s="95"/>
    </row>
    <row r="5" spans="1:9" ht="20.399999999999999">
      <c r="A5" s="108" t="s">
        <v>29</v>
      </c>
      <c r="B5" s="108" t="s">
        <v>30</v>
      </c>
      <c r="C5" s="108" t="s">
        <v>31</v>
      </c>
      <c r="D5" s="108" t="s">
        <v>32</v>
      </c>
      <c r="E5" s="108" t="s">
        <v>33</v>
      </c>
      <c r="F5" s="108" t="s">
        <v>21</v>
      </c>
      <c r="G5" s="108" t="s">
        <v>34</v>
      </c>
      <c r="H5" s="108" t="s">
        <v>49</v>
      </c>
      <c r="I5" s="108" t="s">
        <v>35</v>
      </c>
    </row>
    <row r="6" spans="1:9" ht="30.6">
      <c r="A6" s="112" t="s">
        <v>63</v>
      </c>
      <c r="B6" s="82" t="s">
        <v>64</v>
      </c>
      <c r="C6" s="82" t="s">
        <v>62</v>
      </c>
      <c r="D6" s="83" t="s">
        <v>65</v>
      </c>
      <c r="E6" s="83" t="s">
        <v>66</v>
      </c>
      <c r="F6" s="113" t="s">
        <v>61</v>
      </c>
      <c r="G6" s="82"/>
      <c r="H6" s="85"/>
      <c r="I6" s="83"/>
    </row>
    <row r="7" spans="1:9" ht="20.399999999999999">
      <c r="A7" s="112" t="s">
        <v>67</v>
      </c>
      <c r="B7" s="82" t="s">
        <v>68</v>
      </c>
      <c r="C7" s="83" t="s">
        <v>62</v>
      </c>
      <c r="D7" s="83" t="s">
        <v>69</v>
      </c>
      <c r="E7" s="83" t="s">
        <v>70</v>
      </c>
      <c r="F7" s="113" t="s">
        <v>61</v>
      </c>
      <c r="G7" s="80"/>
      <c r="H7" s="84"/>
      <c r="I7" s="82"/>
    </row>
    <row r="8" spans="1:9" ht="20.399999999999999">
      <c r="A8" s="112" t="s">
        <v>71</v>
      </c>
      <c r="B8" s="82" t="s">
        <v>72</v>
      </c>
      <c r="C8" s="83" t="s">
        <v>62</v>
      </c>
      <c r="D8" s="83" t="s">
        <v>73</v>
      </c>
      <c r="E8" s="83" t="s">
        <v>74</v>
      </c>
      <c r="F8" s="113" t="s">
        <v>61</v>
      </c>
      <c r="G8" s="80"/>
      <c r="H8" s="85"/>
      <c r="I8" s="82"/>
    </row>
    <row r="9" spans="1:9" ht="20.399999999999999">
      <c r="A9" s="112" t="s">
        <v>75</v>
      </c>
      <c r="B9" s="83" t="s">
        <v>76</v>
      </c>
      <c r="C9" s="83" t="s">
        <v>62</v>
      </c>
      <c r="D9" s="83" t="s">
        <v>77</v>
      </c>
      <c r="E9" s="83" t="s">
        <v>78</v>
      </c>
      <c r="F9" s="113" t="s">
        <v>61</v>
      </c>
      <c r="G9" s="80"/>
      <c r="H9" s="81"/>
      <c r="I9" s="82"/>
    </row>
    <row r="10" spans="1:9" ht="20.399999999999999">
      <c r="A10" s="112" t="s">
        <v>79</v>
      </c>
      <c r="B10" s="83" t="s">
        <v>80</v>
      </c>
      <c r="C10" s="83" t="s">
        <v>62</v>
      </c>
      <c r="D10" s="83" t="s">
        <v>81</v>
      </c>
      <c r="E10" s="83" t="s">
        <v>82</v>
      </c>
      <c r="F10" s="113" t="s">
        <v>61</v>
      </c>
      <c r="G10" s="80"/>
      <c r="H10" s="81"/>
      <c r="I10" s="82"/>
    </row>
    <row r="11" spans="1:9">
      <c r="A11" s="113" t="s">
        <v>83</v>
      </c>
      <c r="B11" s="113" t="s">
        <v>84</v>
      </c>
      <c r="C11" s="113" t="s">
        <v>62</v>
      </c>
      <c r="D11" s="113" t="s">
        <v>85</v>
      </c>
      <c r="E11" s="113" t="s">
        <v>86</v>
      </c>
      <c r="F11" s="113" t="s">
        <v>61</v>
      </c>
      <c r="G11" s="113"/>
      <c r="H11" s="113"/>
      <c r="I11" s="113"/>
    </row>
    <row r="12" spans="1:9">
      <c r="A12" s="21" t="s">
        <v>87</v>
      </c>
      <c r="B12" s="21" t="s">
        <v>88</v>
      </c>
      <c r="C12" s="113" t="s">
        <v>62</v>
      </c>
      <c r="D12" s="113" t="s">
        <v>89</v>
      </c>
      <c r="E12" s="113" t="s">
        <v>90</v>
      </c>
      <c r="F12" s="113" t="s">
        <v>61</v>
      </c>
      <c r="G12" s="113"/>
      <c r="H12" s="113"/>
      <c r="I12" s="113"/>
    </row>
    <row r="13" spans="1:9">
      <c r="A13" s="113" t="s">
        <v>91</v>
      </c>
      <c r="B13" s="113" t="s">
        <v>92</v>
      </c>
      <c r="C13" s="113" t="s">
        <v>93</v>
      </c>
      <c r="D13" s="113" t="s">
        <v>94</v>
      </c>
      <c r="E13" s="113" t="s">
        <v>95</v>
      </c>
      <c r="F13" s="113" t="s">
        <v>61</v>
      </c>
      <c r="G13" s="113"/>
      <c r="H13" s="113"/>
      <c r="I13" s="113"/>
    </row>
    <row r="14" spans="1:9">
      <c r="A14" s="113" t="s">
        <v>96</v>
      </c>
      <c r="B14" s="113" t="s">
        <v>97</v>
      </c>
      <c r="C14" s="113" t="s">
        <v>93</v>
      </c>
      <c r="D14" s="113" t="s">
        <v>98</v>
      </c>
      <c r="E14" s="113" t="s">
        <v>99</v>
      </c>
      <c r="F14" s="113" t="s">
        <v>61</v>
      </c>
      <c r="G14" s="113"/>
      <c r="H14" s="113"/>
      <c r="I14" s="113"/>
    </row>
    <row r="15" spans="1:9">
      <c r="A15" s="113" t="s">
        <v>100</v>
      </c>
      <c r="B15" s="113" t="s">
        <v>101</v>
      </c>
      <c r="C15" s="113" t="s">
        <v>102</v>
      </c>
      <c r="D15" s="113" t="s">
        <v>103</v>
      </c>
      <c r="E15" s="113" t="s">
        <v>104</v>
      </c>
      <c r="F15" s="113" t="s">
        <v>61</v>
      </c>
      <c r="G15" s="113"/>
      <c r="H15" s="113"/>
      <c r="I15" s="113"/>
    </row>
    <row r="16" spans="1:9">
      <c r="A16" s="113" t="s">
        <v>105</v>
      </c>
      <c r="B16" s="113" t="s">
        <v>106</v>
      </c>
      <c r="C16" s="113" t="s">
        <v>107</v>
      </c>
      <c r="D16" s="113" t="s">
        <v>108</v>
      </c>
      <c r="E16" s="113" t="s">
        <v>109</v>
      </c>
      <c r="F16" s="113" t="s">
        <v>61</v>
      </c>
      <c r="G16" s="113"/>
      <c r="H16" s="113"/>
      <c r="I16" s="113"/>
    </row>
    <row r="17" spans="1:9">
      <c r="A17" s="113" t="s">
        <v>110</v>
      </c>
      <c r="B17" s="113" t="s">
        <v>111</v>
      </c>
      <c r="C17" s="113" t="s">
        <v>112</v>
      </c>
      <c r="D17" s="113" t="s">
        <v>113</v>
      </c>
      <c r="E17" s="113" t="s">
        <v>66</v>
      </c>
      <c r="F17" s="113" t="s">
        <v>61</v>
      </c>
      <c r="G17" s="113"/>
      <c r="H17" s="113"/>
      <c r="I17" s="113"/>
    </row>
  </sheetData>
  <mergeCells count="1">
    <mergeCell ref="A1:I1"/>
  </mergeCells>
  <phoneticPr fontId="30" type="noConversion"/>
  <dataValidations count="1">
    <dataValidation type="list" operator="equal" allowBlank="1" sqref="G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DELL</cp:lastModifiedBy>
  <dcterms:created xsi:type="dcterms:W3CDTF">2023-02-26T13:32:36Z</dcterms:created>
  <dcterms:modified xsi:type="dcterms:W3CDTF">2024-03-26T06:51:46Z</dcterms:modified>
</cp:coreProperties>
</file>